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9040" windowHeight="15840" tabRatio="952" activeTab="1"/>
  </bookViews>
  <sheets>
    <sheet name="General Instructions" sheetId="1" r:id="rId1"/>
    <sheet name="Section A" sheetId="2" r:id="rId2"/>
    <sheet name="ICI" sheetId="3" r:id="rId3"/>
    <sheet name="Section B" sheetId="4" r:id="rId4"/>
    <sheet name="Certification " sheetId="5" r:id="rId5"/>
    <sheet name="Sheet1" sheetId="6" state="hidden" r:id="rId6"/>
    <sheet name="Personnel" sheetId="7" state="hidden" r:id="rId7"/>
    <sheet name="Fringe Benefits" sheetId="8" state="hidden" r:id="rId8"/>
    <sheet name="Travel" sheetId="9" state="hidden" r:id="rId9"/>
    <sheet name="Equipment " sheetId="10" state="hidden" r:id="rId10"/>
    <sheet name="Supplies" sheetId="11" state="hidden" r:id="rId11"/>
    <sheet name="Contractual Services" sheetId="12" state="hidden" r:id="rId12"/>
    <sheet name="Consultant" sheetId="13" state="hidden" r:id="rId13"/>
    <sheet name="Construction " sheetId="14" state="hidden" r:id="rId14"/>
    <sheet name="DesignEngineering" sheetId="15" r:id="rId15"/>
    <sheet name="BuildingLandPurchase" sheetId="16" r:id="rId16"/>
    <sheet name="EML" sheetId="17" r:id="rId17"/>
    <sheet name="EquipmentConstruction" sheetId="18" r:id="rId18"/>
    <sheet name="WiringElectrical" sheetId="19" r:id="rId19"/>
    <sheet name="Mechanical" sheetId="20" r:id="rId20"/>
    <sheet name="Paving" sheetId="21" r:id="rId21"/>
    <sheet name="Plumbing" sheetId="22" r:id="rId22"/>
    <sheet name="ConstructionMgmt" sheetId="23" r:id="rId23"/>
    <sheet name="OtherConstruct" sheetId="24" r:id="rId24"/>
    <sheet name="Excavation" sheetId="25" r:id="rId25"/>
    <sheet name="SiteWork" sheetId="26" r:id="rId26"/>
    <sheet name="Demolition" sheetId="27" r:id="rId27"/>
    <sheet name="Contingency" sheetId="28" r:id="rId28"/>
    <sheet name="Occupancy " sheetId="29" state="hidden" r:id="rId29"/>
    <sheet name="R &amp; D " sheetId="30" state="hidden" r:id="rId30"/>
    <sheet name="Telecommunications " sheetId="31" state="hidden" r:id="rId31"/>
    <sheet name="Training &amp; Education" sheetId="32" state="hidden" r:id="rId32"/>
    <sheet name="Direct Administrative " sheetId="33" state="hidden" r:id="rId33"/>
    <sheet name="Miscellaneous (other) Costs " sheetId="34" state="hidden" r:id="rId34"/>
    <sheet name="Matching" sheetId="35" r:id="rId35"/>
    <sheet name="Indirect Costs " sheetId="36" r:id="rId36"/>
    <sheet name="Narrative Summary " sheetId="37" r:id="rId37"/>
    <sheet name="Agency Approval" sheetId="38" r:id="rId38"/>
  </sheets>
  <definedNames>
    <definedName name="OLE_LINK1" localSheetId="37">'Agency Approval'!#REF!</definedName>
    <definedName name="OLE_LINK2" localSheetId="37">'Agency Approval'!#REF!</definedName>
    <definedName name="OLE_LINK4" localSheetId="0">'General Instructions'!#REF!</definedName>
    <definedName name="_xlnm.Print_Area" localSheetId="15">'BuildingLandPurchase'!$A$1:$C$22</definedName>
    <definedName name="_xlnm.Print_Area" localSheetId="13">'Construction '!$A$1:$C$18</definedName>
    <definedName name="_xlnm.Print_Area" localSheetId="22">'ConstructionMgmt'!$A$1:$C$20</definedName>
    <definedName name="_xlnm.Print_Area" localSheetId="12">'Consultant'!$A$1:$G$35</definedName>
    <definedName name="_xlnm.Print_Area" localSheetId="27">'Contingency'!$A$1:$C$19</definedName>
    <definedName name="_xlnm.Print_Area" localSheetId="11">'Contractual Services'!$A$1:$C$24</definedName>
    <definedName name="_xlnm.Print_Area" localSheetId="26">'Demolition'!$A$1:$C$19</definedName>
    <definedName name="_xlnm.Print_Area" localSheetId="14">'DesignEngineering'!$A$1:$C$22</definedName>
    <definedName name="_xlnm.Print_Area" localSheetId="32">'Direct Administrative '!$A$1:$G$19</definedName>
    <definedName name="_xlnm.Print_Area" localSheetId="16">'EML'!$A$1:$D$21</definedName>
    <definedName name="_xlnm.Print_Area" localSheetId="9">'Equipment '!$A$1:$D$19</definedName>
    <definedName name="_xlnm.Print_Area" localSheetId="17">'EquipmentConstruction'!$A$1:$D$19</definedName>
    <definedName name="_xlnm.Print_Area" localSheetId="24">'Excavation'!$A$1:$C$20</definedName>
    <definedName name="_xlnm.Print_Area" localSheetId="7">'Fringe Benefits'!$A$1:$G$21</definedName>
    <definedName name="_xlnm.Print_Area" localSheetId="0">'General Instructions'!$A$1:$P$94</definedName>
    <definedName name="_xlnm.Print_Area" localSheetId="2">'ICI'!$B$2:$Q$32</definedName>
    <definedName name="_xlnm.Print_Area" localSheetId="35">'Indirect Costs '!$A$1:$D$18</definedName>
    <definedName name="_xlnm.Print_Area" localSheetId="34">'Matching'!$A$1:$F$21</definedName>
    <definedName name="_xlnm.Print_Area" localSheetId="19">'Mechanical'!$A$1:$D$21</definedName>
    <definedName name="_xlnm.Print_Area" localSheetId="33">'Miscellaneous (other) Costs '!$A$1:$F$21</definedName>
    <definedName name="_xlnm.Print_Area" localSheetId="36">'Narrative Summary '!$A$1:$G$38</definedName>
    <definedName name="_xlnm.Print_Area" localSheetId="28">'Occupancy '!$A$1:$F$20</definedName>
    <definedName name="_xlnm.Print_Area" localSheetId="23">'OtherConstruct'!$A$1:$C$20</definedName>
    <definedName name="_xlnm.Print_Area" localSheetId="20">'Paving'!$A$1:$D$19</definedName>
    <definedName name="_xlnm.Print_Area" localSheetId="6">'Personnel'!$A$1:$G$22</definedName>
    <definedName name="_xlnm.Print_Area" localSheetId="21">'Plumbing'!$A$1:$D$18</definedName>
    <definedName name="_xlnm.Print_Area" localSheetId="29">'R &amp; D '!$A$1:$C$18</definedName>
    <definedName name="_xlnm.Print_Area" localSheetId="1">'Section A'!$A$1:$F$41</definedName>
    <definedName name="_xlnm.Print_Area" localSheetId="3">'Section B'!$A$1:$C$45</definedName>
    <definedName name="_xlnm.Print_Area" localSheetId="25">'SiteWork'!$A$1:$C$19</definedName>
    <definedName name="_xlnm.Print_Area" localSheetId="10">'Supplies'!$A$1:$D$22</definedName>
    <definedName name="_xlnm.Print_Area" localSheetId="30">'Telecommunications '!$A$1:$F$20</definedName>
    <definedName name="_xlnm.Print_Area" localSheetId="31">'Training &amp; Education'!$A$1:$F$20</definedName>
    <definedName name="_xlnm.Print_Area" localSheetId="8">'Travel'!$A$1:$G$21</definedName>
    <definedName name="_xlnm.Print_Area" localSheetId="18">'WiringElectrical'!$A$1:$D$22</definedName>
    <definedName name="_xlnm.Print_Titles" localSheetId="12">'Consultant'!$2:$2</definedName>
    <definedName name="_xlnm.Print_Titles" localSheetId="20">'Paving'!$2:$2</definedName>
  </definedNames>
  <calcPr fullCalcOnLoad="1"/>
</workbook>
</file>

<file path=xl/sharedStrings.xml><?xml version="1.0" encoding="utf-8"?>
<sst xmlns="http://schemas.openxmlformats.org/spreadsheetml/2006/main" count="893" uniqueCount="379">
  <si>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</si>
  <si>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</si>
  <si>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</si>
  <si>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</si>
  <si>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</si>
  <si>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</si>
  <si>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</si>
  <si>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</si>
  <si>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</si>
  <si>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</si>
  <si>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</si>
  <si>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</si>
  <si>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</si>
  <si>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</si>
  <si>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</si>
  <si>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</si>
  <si>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</si>
  <si>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</si>
  <si>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</si>
  <si>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</si>
  <si>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</si>
  <si>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</si>
  <si>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</si>
  <si>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r>
      <rPr>
        <b/>
        <sz val="14"/>
        <color indexed="8"/>
        <rFont val="Times New Roman"/>
        <family val="1"/>
      </rPr>
      <t xml:space="preserve">CERTIFICATION </t>
    </r>
    <r>
      <rPr>
        <b/>
        <sz val="10"/>
        <color indexed="8"/>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</si>
  <si>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</si>
  <si>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</si>
  <si>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</si>
  <si>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</si>
  <si>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</si>
  <si>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</si>
  <si>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</si>
  <si>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</si>
  <si>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</si>
  <si>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</si>
  <si>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</si>
  <si>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indexed="8"/>
        <rFont val="Times New Roman"/>
        <family val="1"/>
      </rPr>
      <t>(Yr./Mo./Hr.)</t>
    </r>
  </si>
  <si>
    <t xml:space="preserve">NON-State Total </t>
  </si>
  <si>
    <t xml:space="preserve">Total Personnel </t>
  </si>
  <si>
    <t xml:space="preserve">Personnel Narrative (State): </t>
  </si>
  <si>
    <r>
      <t xml:space="preserve">Personnel Narrative (Non-State) </t>
    </r>
    <r>
      <rPr>
        <i/>
        <sz val="10"/>
        <color indexed="8"/>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</si>
  <si>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</si>
  <si>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</si>
  <si>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</si>
  <si>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</si>
  <si>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</si>
  <si>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</si>
  <si>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</si>
  <si>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</si>
  <si>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</si>
  <si>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indexed="8"/>
        <rFont val="Times New Roman"/>
        <family val="1"/>
      </rPr>
      <t xml:space="preserve">i.e. "Match" or "Other Funding" </t>
    </r>
  </si>
  <si>
    <t>Quantity</t>
  </si>
  <si>
    <t xml:space="preserve">Equipment Narrative (State): </t>
  </si>
  <si>
    <r>
      <t xml:space="preserve">Equipment Narrative (Non-State) </t>
    </r>
    <r>
      <rPr>
        <i/>
        <sz val="10"/>
        <color indexed="8"/>
        <rFont val="Times New Roman"/>
        <family val="1"/>
      </rPr>
      <t xml:space="preserve">i.e. "Match" or "Other Funding" </t>
    </r>
  </si>
  <si>
    <t>Total Equipment</t>
  </si>
  <si>
    <t>Quantity/ Duration</t>
  </si>
  <si>
    <t xml:space="preserve">Supplies  Narrative (State): </t>
  </si>
  <si>
    <r>
      <t xml:space="preserve">Supplies Narrative (Non-State) </t>
    </r>
    <r>
      <rPr>
        <i/>
        <sz val="10"/>
        <color indexed="8"/>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</si>
  <si>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</si>
  <si>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</si>
  <si>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</si>
  <si>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</si>
  <si>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</si>
  <si>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</si>
  <si>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indexed="8"/>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</si>
  <si>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</si>
  <si>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</si>
  <si>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</si>
  <si>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indexed="8"/>
        <rFont val="Times New Roman"/>
        <family val="1"/>
      </rPr>
      <t xml:space="preserve">i.e. "Match" or "Other Funding" </t>
    </r>
  </si>
  <si>
    <t xml:space="preserve">Total Occupancy </t>
  </si>
  <si>
    <t xml:space="preserve">R &amp; D Narrative (State): </t>
  </si>
  <si>
    <r>
      <t xml:space="preserve">R &amp; D Narrative (Non-State) </t>
    </r>
    <r>
      <rPr>
        <i/>
        <sz val="10"/>
        <color indexed="8"/>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</si>
  <si>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</si>
  <si>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</si>
  <si>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indexed="8"/>
        <rFont val="Times New Roman"/>
        <family val="1"/>
      </rPr>
      <t xml:space="preserve">i.e. "Match" or "Other Funding" </t>
    </r>
  </si>
  <si>
    <t xml:space="preserve">Training &amp; Education Narrative (State): </t>
  </si>
  <si>
    <r>
      <t xml:space="preserve">Training &amp; Education Narrative (Non-State) </t>
    </r>
    <r>
      <rPr>
        <i/>
        <sz val="10"/>
        <color indexed="8"/>
        <rFont val="Times New Roman"/>
        <family val="1"/>
      </rPr>
      <t xml:space="preserve">i.e. "Match" or "Other Funding" </t>
    </r>
  </si>
  <si>
    <t xml:space="preserve">Total Training &amp; Education </t>
  </si>
  <si>
    <t>Total Direct Administrative Costs</t>
  </si>
  <si>
    <t>Consult with Program Office before budgeting Construction costs.</t>
  </si>
  <si>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</si>
  <si>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</si>
  <si>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</si>
  <si>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</si>
  <si>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</si>
  <si>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</si>
  <si>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</si>
  <si>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</si>
  <si>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</si>
  <si>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</si>
  <si>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</si>
  <si>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</si>
  <si>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</si>
  <si>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</si>
  <si>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     State Request</t>
  </si>
  <si>
    <t xml:space="preserve">13. Direct Administrative costs </t>
  </si>
  <si>
    <t>17.  Indirect Costs* (see below)</t>
  </si>
  <si>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</si>
  <si>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</si>
  <si>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indexed="8"/>
        <rFont val="Times New Roman"/>
        <family val="1"/>
      </rPr>
      <t xml:space="preserve">i.e. "Match" or "Other Funding" </t>
    </r>
  </si>
  <si>
    <t xml:space="preserve">Total Telecommunications </t>
  </si>
  <si>
    <r>
      <t xml:space="preserve">Indirect Cost Narrative (Non-State) </t>
    </r>
    <r>
      <rPr>
        <i/>
        <sz val="10"/>
        <color indexed="8"/>
        <rFont val="Times New Roman"/>
        <family val="1"/>
      </rPr>
      <t xml:space="preserve">i.e. "Match" or "Other Funding" </t>
    </r>
  </si>
  <si>
    <t xml:space="preserve">Total Indirect Costs </t>
  </si>
  <si>
    <t xml:space="preserve">Other Costs Narrative (State): </t>
  </si>
  <si>
    <r>
      <t xml:space="preserve">Other Cost Narrative (Non-State) </t>
    </r>
    <r>
      <rPr>
        <i/>
        <sz val="10"/>
        <color indexed="8"/>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</si>
  <si>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</si>
  <si>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</si>
  <si>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</si>
  <si>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</si>
  <si>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</si>
  <si>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</si>
  <si>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</si>
  <si>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</si>
  <si>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</si>
  <si>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</si>
  <si>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</si>
  <si>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</si>
  <si>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</si>
  <si>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</si>
  <si>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</si>
  <si>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</si>
  <si>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</si>
  <si>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</si>
  <si>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</si>
  <si>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</si>
  <si>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</si>
  <si>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</si>
  <si>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</si>
  <si>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</si>
  <si>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</si>
  <si>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</si>
  <si>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</si>
  <si>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</si>
  <si>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</si>
  <si>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</si>
  <si>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</si>
  <si>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</si>
  <si>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</si>
  <si>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</si>
  <si>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</si>
  <si>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</si>
  <si>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</si>
  <si>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</si>
  <si>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</si>
  <si>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</si>
  <si>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</si>
  <si>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</si>
  <si>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</si>
  <si>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</si>
  <si>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</si>
  <si>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</si>
  <si>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</si>
  <si>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</si>
  <si>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</si>
  <si>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</si>
  <si>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</si>
  <si>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</si>
  <si>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</si>
  <si>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</si>
  <si>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</si>
  <si>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</si>
  <si>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</si>
  <si>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</si>
  <si>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</si>
  <si>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</si>
  <si>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</si>
  <si>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</si>
  <si>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</si>
  <si>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</si>
  <si>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</si>
  <si>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</si>
  <si>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</si>
  <si>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</si>
  <si>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</si>
  <si>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</si>
  <si>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</si>
  <si>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</si>
  <si>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</si>
  <si>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</si>
  <si>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</si>
  <si>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</si>
  <si>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</si>
  <si>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</si>
  <si>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val="single"/>
        <sz val="20"/>
        <color indexed="8"/>
        <rFont val="Times New Roman"/>
        <family val="1"/>
      </rPr>
      <t xml:space="preserve"> – Budget Summary</t>
    </r>
  </si>
  <si>
    <r>
      <t>Section B</t>
    </r>
    <r>
      <rPr>
        <u val="single"/>
        <sz val="20"/>
        <color indexed="8"/>
        <rFont val="Times New Roman"/>
        <family val="1"/>
      </rPr>
      <t xml:space="preserve"> - Budget Summary</t>
    </r>
  </si>
  <si>
    <r>
      <t>Section C</t>
    </r>
    <r>
      <rPr>
        <u val="single"/>
        <sz val="20"/>
        <color indexed="8"/>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</si>
  <si>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</si>
  <si>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</si>
  <si>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</si>
  <si>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</si>
  <si>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val="single"/>
        <sz val="16"/>
        <color indexed="8"/>
        <rFont val="Times New Roman"/>
        <family val="1"/>
      </rPr>
      <t xml:space="preserve"> - Budget Worksheet &amp; Narrative</t>
    </r>
  </si>
  <si>
    <t>Please see detail worksheet and narrative section for further descriptions and explanations of budgetary line items</t>
  </si>
  <si>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</si>
  <si>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</si>
  <si>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</si>
  <si>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</si>
  <si>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</si>
  <si>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</si>
  <si>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</si>
  <si>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val="single"/>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</si>
  <si>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</si>
  <si>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val="single"/>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</si>
  <si>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</si>
  <si>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</si>
  <si>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</si>
  <si>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indexed="8"/>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</si>
  <si>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</si>
  <si>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</si>
  <si>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</si>
  <si>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</si>
  <si>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</si>
  <si>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</si>
  <si>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</si>
  <si>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</si>
  <si>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</si>
  <si>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</si>
  <si>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</si>
  <si>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</si>
  <si>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</si>
  <si>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</si>
  <si>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indexed="8"/>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</si>
  <si>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</si>
  <si>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</si>
  <si>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</si>
  <si>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</si>
  <si>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</si>
  <si>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</si>
  <si>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</si>
  <si>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</si>
  <si>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</si>
  <si>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r>
      <t xml:space="preserve">      B. </t>
    </r>
    <r>
      <rPr>
        <b/>
        <i/>
        <u val="single"/>
        <sz val="11"/>
        <color indexed="8"/>
        <rFont val="Times New Roman"/>
        <family val="1"/>
      </rPr>
      <t xml:space="preserve">Grant Exclusive Line Item(s) </t>
    </r>
  </si>
  <si>
    <t xml:space="preserve">18. Total Costs State Grant Funds  (16 &amp;17) </t>
  </si>
  <si>
    <t>S E C T I O N   B   -- NON STATE OF ILLINOIS  FUNDS</t>
  </si>
  <si>
    <t>NON-STATE Funds Total</t>
  </si>
  <si>
    <r>
      <t xml:space="preserve">Grantee Match Requirement ________ % </t>
    </r>
    <r>
      <rPr>
        <i/>
        <sz val="11"/>
        <color indexed="1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</si>
  <si>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</si>
  <si>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</si>
  <si>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</si>
  <si>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</si>
  <si>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</si>
  <si>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</si>
  <si>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</si>
  <si>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</si>
  <si>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</si>
  <si>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</si>
  <si>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</si>
  <si>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</si>
  <si>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</si>
  <si>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</si>
  <si>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</si>
  <si>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</si>
  <si>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</si>
  <si>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</si>
  <si>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</si>
  <si>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</si>
  <si>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</si>
  <si>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</si>
  <si>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</si>
  <si>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</si>
  <si>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</si>
  <si>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</si>
  <si>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</si>
  <si>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</si>
  <si>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</si>
  <si>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</si>
  <si>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1. Personnel (Salaries &amp; Wages)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</si>
  <si>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</si>
  <si>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</si>
  <si>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</si>
  <si>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</si>
  <si>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</si>
  <si>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</si>
  <si>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</si>
  <si>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</si>
  <si>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</si>
  <si>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</si>
  <si>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</si>
  <si>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</si>
  <si>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</si>
  <si>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</si>
  <si>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</si>
  <si>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</si>
  <si>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</si>
  <si>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</si>
  <si>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</si>
  <si>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</si>
  <si>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</si>
  <si>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</si>
  <si>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</si>
  <si>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</si>
  <si>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</si>
  <si>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</si>
  <si>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</si>
  <si>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</si>
  <si>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</si>
  <si>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</si>
  <si>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</si>
  <si>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</si>
  <si>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</si>
  <si>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</si>
  <si>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</si>
  <si>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</si>
  <si>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</si>
  <si>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</si>
  <si>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</si>
  <si>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</si>
  <si>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indexed="8"/>
        <rFont val="Times New Roman"/>
        <family val="1"/>
      </rPr>
      <t xml:space="preserve">i.e. "Match" or "Other Funding" </t>
    </r>
  </si>
  <si>
    <t xml:space="preserve">Consultant Expenses Narrative (State): </t>
  </si>
  <si>
    <r>
      <t xml:space="preserve">Consultant Expenses Narrative (Non-State) </t>
    </r>
    <r>
      <rPr>
        <i/>
        <sz val="10"/>
        <color indexed="8"/>
        <rFont val="Times New Roman"/>
        <family val="1"/>
      </rPr>
      <t xml:space="preserve">i.e. "Match" or "Other Funding" </t>
    </r>
  </si>
  <si>
    <t>If you need to insert rows, insert them between existing rows that total up to the formula in column F</t>
  </si>
  <si>
    <t>Position(s)</t>
  </si>
  <si>
    <t>Purpose of Travel/Items</t>
  </si>
  <si>
    <t>Base:</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</si>
  <si>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</si>
  <si>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t>Rate:</t>
  </si>
  <si>
    <t>Total Cost</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</si>
  <si>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</si>
  <si>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t>UEI#</t>
  </si>
  <si>
    <t>420-35-3073</t>
  </si>
  <si>
    <t>Purpose</t>
  </si>
  <si>
    <t>Description of Work</t>
  </si>
  <si>
    <t>Item Cost</t>
  </si>
  <si>
    <t>Design/Engineering Total</t>
  </si>
  <si>
    <t xml:space="preserve">Narrative (State): </t>
  </si>
  <si>
    <r>
      <t xml:space="preserve">Narrative (Non-State) </t>
    </r>
    <r>
      <rPr>
        <i/>
        <sz val="10"/>
        <color indexed="8"/>
        <rFont val="Times New Roman"/>
        <family val="1"/>
      </rPr>
      <t xml:space="preserve">i.e. "Match" or "Other Funding" </t>
    </r>
  </si>
  <si>
    <t>Total</t>
  </si>
  <si>
    <t>Cost per Item</t>
  </si>
  <si>
    <r>
      <rPr>
        <b/>
        <sz val="10"/>
        <color indexed="8"/>
        <rFont val="Times New Roman"/>
        <family val="1"/>
      </rPr>
      <t>8A).</t>
    </r>
    <r>
      <rPr>
        <b/>
        <u val="single"/>
        <sz val="10"/>
        <color indexed="8"/>
        <rFont val="Times New Roman"/>
        <family val="1"/>
      </rPr>
      <t xml:space="preserve"> Design/Engineering</t>
    </r>
    <r>
      <rPr>
        <b/>
        <sz val="10"/>
        <color indexed="8"/>
        <rFont val="Times New Roman"/>
        <family val="1"/>
      </rPr>
      <t xml:space="preserve"> </t>
    </r>
    <r>
      <rPr>
        <sz val="10"/>
        <color indexed="8"/>
        <rFont val="Times New Roman"/>
        <family val="1"/>
      </rPr>
      <t xml:space="preserve">-- Costs associated with planning, design, and construction observation or related services for the proposed project including environmental services, testing, surveys, etc.  Costs associated with creation of the project's architectural drawings, engineering studies and/or fees, etc., including costs of plans &amp; specs and/or printing costs if specifically identified as such within the project description.  Copies of contracts will be required. </t>
    </r>
    <r>
      <rPr>
        <i/>
        <sz val="10"/>
        <color indexed="8"/>
        <rFont val="Times New Roman"/>
        <family val="1"/>
      </rPr>
      <t>* The State portion of this category is usually limited to 10% - 15% of the total State-funded portion in this overall budget.</t>
    </r>
  </si>
  <si>
    <r>
      <rPr>
        <b/>
        <sz val="10"/>
        <color indexed="8"/>
        <rFont val="Times New Roman"/>
        <family val="1"/>
      </rPr>
      <t>8B).</t>
    </r>
    <r>
      <rPr>
        <b/>
        <u val="single"/>
        <sz val="10"/>
        <color indexed="8"/>
        <rFont val="Times New Roman"/>
        <family val="1"/>
      </rPr>
      <t xml:space="preserve"> Building/Land Purchase</t>
    </r>
    <r>
      <rPr>
        <b/>
        <sz val="10"/>
        <color indexed="8"/>
        <rFont val="Times New Roman"/>
        <family val="1"/>
      </rPr>
      <t xml:space="preserve"> </t>
    </r>
    <r>
      <rPr>
        <sz val="10"/>
        <color indexed="8"/>
        <rFont val="Times New Roman"/>
        <family val="1"/>
      </rPr>
      <t>-- Costs to purchase, either in whole or in part, a building, structural shell, condominium, land, and/or easement including, but not limited to: the net purchase price itself; closing costs charged to the buyer on the closing document; legal fees; etc.  Additionally, costs associated with Right-of-Way, appraisals, property/boundary surveys, legal fees, etc.</t>
    </r>
  </si>
  <si>
    <r>
      <t xml:space="preserve">8C).  </t>
    </r>
    <r>
      <rPr>
        <b/>
        <u val="single"/>
        <sz val="10"/>
        <rFont val="Times New Roman"/>
        <family val="1"/>
      </rPr>
      <t>Equipment/Materials/Labor</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Purchase of materials and/or purchase/lease of equipment, to use or install for the project, such as: steel, drywall, lumber, wiring, doors, windows, roofing, rock, etc. including labor/installation costs, as identified - within the project description</t>
    </r>
  </si>
  <si>
    <r>
      <t xml:space="preserve">8D). </t>
    </r>
    <r>
      <rPr>
        <b/>
        <u val="single"/>
        <sz val="10"/>
        <rFont val="Times New Roman"/>
        <family val="1"/>
      </rPr>
      <t>Equipment-Construction</t>
    </r>
    <r>
      <rPr>
        <sz val="10"/>
        <color indexed="8"/>
        <rFont val="Times New Roman"/>
        <family val="1"/>
      </rPr>
      <t>-- All costs associated with equipment that is not associated with any other contracts related to the grant</t>
    </r>
  </si>
  <si>
    <r>
      <t xml:space="preserve">8E). Wiring/Electrical </t>
    </r>
    <r>
      <rPr>
        <i/>
        <sz val="10"/>
        <rFont val="Times New Roman"/>
        <family val="1"/>
      </rPr>
      <t>(2 CFR 200.94)</t>
    </r>
    <r>
      <rPr>
        <sz val="10"/>
        <color indexed="8"/>
        <rFont val="Times New Roman"/>
        <family val="1"/>
      </rPr>
      <t>-- Purchase of materials necessary for completion of the project scope such as electrical wiring, conduit, outlets, switches, etc. including associated labor/installation costs, as identified within the project description.</t>
    </r>
  </si>
  <si>
    <r>
      <rPr>
        <b/>
        <sz val="10"/>
        <rFont val="Times New Roman"/>
        <family val="1"/>
      </rPr>
      <t xml:space="preserve">8F). </t>
    </r>
    <r>
      <rPr>
        <b/>
        <u val="single"/>
        <sz val="10"/>
        <rFont val="Times New Roman"/>
        <family val="1"/>
      </rPr>
      <t>Mechanical System</t>
    </r>
    <r>
      <rPr>
        <b/>
        <sz val="10"/>
        <rFont val="Times New Roman"/>
        <family val="1"/>
      </rPr>
      <t xml:space="preserve">  --</t>
    </r>
    <r>
      <rPr>
        <sz val="10"/>
        <rFont val="Times New Roman"/>
        <family val="1"/>
      </rPr>
      <t xml:space="preserve"> Purchase of materials necessary for completion of the project scope such as HVAC, elevators, fire alarm, sprinkler, or ventilation system, etc. including associated labor/installation costs, as identified within the project description.</t>
    </r>
  </si>
  <si>
    <r>
      <rPr>
        <b/>
        <sz val="10"/>
        <rFont val="Times New Roman"/>
        <family val="1"/>
      </rPr>
      <t xml:space="preserve">8G). </t>
    </r>
    <r>
      <rPr>
        <b/>
        <u val="single"/>
        <sz val="10"/>
        <rFont val="Times New Roman"/>
        <family val="1"/>
      </rPr>
      <t>Paving/Concrete/Masonry</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Purchase of materials necessary for completion of the project scope such as bituminous pavement, concrete, rock, bricks, blocks, mortar, tuckpointing, etc. including associated labor/installation costs, as identified within the project description.</t>
    </r>
  </si>
  <si>
    <r>
      <rPr>
        <b/>
        <sz val="10"/>
        <rFont val="Times New Roman"/>
        <family val="1"/>
      </rPr>
      <t xml:space="preserve">8H).  </t>
    </r>
    <r>
      <rPr>
        <b/>
        <u val="single"/>
        <sz val="10"/>
        <rFont val="Times New Roman"/>
        <family val="1"/>
      </rPr>
      <t>Plumbing</t>
    </r>
    <r>
      <rPr>
        <sz val="10"/>
        <rFont val="Times New Roman"/>
        <family val="1"/>
      </rPr>
      <t>-- Purchase of materials necessary for completion of the project scope such as internal or external pipes for water, gas, and/or sewage; fixtures; etc. including associated labor/installation costs, as identified within the project description.</t>
    </r>
  </si>
  <si>
    <r>
      <rPr>
        <b/>
        <sz val="10"/>
        <color indexed="8"/>
        <rFont val="Times New Roman"/>
        <family val="1"/>
      </rPr>
      <t xml:space="preserve">8I). </t>
    </r>
    <r>
      <rPr>
        <b/>
        <u val="single"/>
        <sz val="10"/>
        <color indexed="8"/>
        <rFont val="Times New Roman"/>
        <family val="1"/>
      </rPr>
      <t>Construction Management/Oversight</t>
    </r>
    <r>
      <rPr>
        <b/>
        <sz val="10"/>
        <color indexed="8"/>
        <rFont val="Times New Roman"/>
        <family val="1"/>
      </rPr>
      <t xml:space="preserve"> --</t>
    </r>
    <r>
      <rPr>
        <sz val="10"/>
        <color indexed="8"/>
        <rFont val="Times New Roman"/>
        <family val="1"/>
      </rPr>
      <t xml:space="preserve"> Costs associated with managing the construction activities and/or overseeing all aspects of the construction project, either by contractor personnel or grantee personnel, but limited to verifiable time working on this project. * </t>
    </r>
    <r>
      <rPr>
        <i/>
        <sz val="10"/>
        <color indexed="8"/>
        <rFont val="Times New Roman"/>
        <family val="1"/>
      </rPr>
      <t>The State portion of this category is usually limited to 10% - 15% of the total State-funded portion in this overall budget.</t>
    </r>
  </si>
  <si>
    <r>
      <rPr>
        <b/>
        <sz val="10"/>
        <color indexed="8"/>
        <rFont val="Times New Roman"/>
        <family val="1"/>
      </rPr>
      <t xml:space="preserve">8J). </t>
    </r>
    <r>
      <rPr>
        <b/>
        <u val="single"/>
        <sz val="10"/>
        <color indexed="8"/>
        <rFont val="Times New Roman"/>
        <family val="1"/>
      </rPr>
      <t>Other Construction Expenses</t>
    </r>
    <r>
      <rPr>
        <sz val="10"/>
        <color indexed="8"/>
        <rFont val="Times New Roman"/>
        <family val="1"/>
      </rPr>
      <t xml:space="preserve">  -- Costs that cannot be easily broken out to or covered by individual/specific budgetary line items such landscaping, hauling, equipment, rental, insurance, environmental fees, loan payments, etc. as identified within the project description.</t>
    </r>
  </si>
  <si>
    <r>
      <rPr>
        <b/>
        <sz val="10"/>
        <color indexed="8"/>
        <rFont val="Times New Roman"/>
        <family val="1"/>
      </rPr>
      <t xml:space="preserve">8K). </t>
    </r>
    <r>
      <rPr>
        <b/>
        <u val="single"/>
        <sz val="10"/>
        <color indexed="8"/>
        <rFont val="Times New Roman"/>
        <family val="1"/>
      </rPr>
      <t>Excavation/Site Prep/Demo</t>
    </r>
    <r>
      <rPr>
        <sz val="10"/>
        <color indexed="8"/>
        <rFont val="Times New Roman"/>
        <family val="1"/>
      </rPr>
      <t xml:space="preserve">  -- Costs associated with demolition of existing structures on the project site and/or preparation of the project site including excavation, etc. ahead of actual new construction/renovation activities.</t>
    </r>
  </si>
  <si>
    <r>
      <rPr>
        <b/>
        <sz val="10"/>
        <color indexed="8"/>
        <rFont val="Times New Roman"/>
        <family val="1"/>
      </rPr>
      <t>8N).</t>
    </r>
    <r>
      <rPr>
        <b/>
        <u val="single"/>
        <sz val="10"/>
        <color indexed="8"/>
        <rFont val="Times New Roman"/>
        <family val="1"/>
      </rPr>
      <t xml:space="preserve"> Contingency</t>
    </r>
    <r>
      <rPr>
        <b/>
        <sz val="10"/>
        <color indexed="8"/>
        <rFont val="Times New Roman"/>
        <family val="1"/>
      </rPr>
      <t xml:space="preserve"> </t>
    </r>
    <r>
      <rPr>
        <sz val="10"/>
        <color indexed="8"/>
        <rFont val="Times New Roman"/>
        <family val="1"/>
      </rPr>
      <t xml:space="preserve">- </t>
    </r>
    <r>
      <rPr>
        <i/>
        <sz val="10"/>
        <color indexed="8"/>
        <rFont val="Times New Roman"/>
        <family val="1"/>
      </rPr>
      <t>Coverage of potential cost overruns in any of the other utilized grant budget line items.</t>
    </r>
    <r>
      <rPr>
        <sz val="10"/>
        <color indexed="8"/>
        <rFont val="Times New Roman"/>
        <family val="1"/>
      </rPr>
      <t xml:space="preserve"> * </t>
    </r>
    <r>
      <rPr>
        <i/>
        <sz val="10"/>
        <color indexed="8"/>
        <rFont val="Times New Roman"/>
        <family val="1"/>
      </rPr>
      <t>The State portion of this category is limited to a maximum 10% of the total State-funded portion in this overall budget</t>
    </r>
    <r>
      <rPr>
        <sz val="10"/>
        <color indexed="8"/>
        <rFont val="Times New Roman"/>
        <family val="1"/>
      </rPr>
      <t xml:space="preserve">.  </t>
    </r>
  </si>
  <si>
    <r>
      <rPr>
        <b/>
        <sz val="10"/>
        <color indexed="8"/>
        <rFont val="Times New Roman"/>
        <family val="1"/>
      </rPr>
      <t>8L).</t>
    </r>
    <r>
      <rPr>
        <b/>
        <u val="single"/>
        <sz val="10"/>
        <color indexed="8"/>
        <rFont val="Times New Roman"/>
        <family val="1"/>
      </rPr>
      <t xml:space="preserve"> Site Work</t>
    </r>
    <r>
      <rPr>
        <b/>
        <sz val="10"/>
        <color indexed="8"/>
        <rFont val="Times New Roman"/>
        <family val="1"/>
      </rPr>
      <t xml:space="preserve"> </t>
    </r>
    <r>
      <rPr>
        <sz val="10"/>
        <color indexed="8"/>
        <rFont val="Times New Roman"/>
        <family val="1"/>
      </rPr>
      <t xml:space="preserve">- </t>
    </r>
    <r>
      <rPr>
        <i/>
        <sz val="10"/>
        <color indexed="8"/>
        <rFont val="Times New Roman"/>
        <family val="1"/>
      </rPr>
      <t>All costs associated with work outside of the 5-foot building line, including grading, excavation, filtration systems, parking lots, sidewalks, utilities, etc.</t>
    </r>
  </si>
  <si>
    <r>
      <rPr>
        <b/>
        <sz val="10"/>
        <color indexed="8"/>
        <rFont val="Times New Roman"/>
        <family val="1"/>
      </rPr>
      <t>8M).</t>
    </r>
    <r>
      <rPr>
        <b/>
        <u val="single"/>
        <sz val="10"/>
        <color indexed="8"/>
        <rFont val="Times New Roman"/>
        <family val="1"/>
      </rPr>
      <t xml:space="preserve"> Demolition &amp; Removal</t>
    </r>
    <r>
      <rPr>
        <b/>
        <sz val="10"/>
        <color indexed="8"/>
        <rFont val="Times New Roman"/>
        <family val="1"/>
      </rPr>
      <t xml:space="preserve"> </t>
    </r>
    <r>
      <rPr>
        <sz val="10"/>
        <color indexed="8"/>
        <rFont val="Times New Roman"/>
        <family val="1"/>
      </rPr>
      <t xml:space="preserve">- </t>
    </r>
    <r>
      <rPr>
        <i/>
        <sz val="10"/>
        <color indexed="8"/>
        <rFont val="Times New Roman"/>
        <family val="1"/>
      </rPr>
      <t>All costs associated with removal of any structures required to accommodate new construction &amp; approved as part of the grant</t>
    </r>
  </si>
  <si>
    <t xml:space="preserve">Supply Items </t>
  </si>
  <si>
    <t>month</t>
  </si>
  <si>
    <t>8A) Design/Engineering</t>
  </si>
  <si>
    <t>8B) Building/Land Purchase</t>
  </si>
  <si>
    <t>8C) Equipment/Material/Labor</t>
  </si>
  <si>
    <t>8D) Equipment - Construction</t>
  </si>
  <si>
    <t>8E) Wiring/Electrical</t>
  </si>
  <si>
    <t>8F) Mechanical Systems</t>
  </si>
  <si>
    <t>8G) Paving/Concrete/Masonry</t>
  </si>
  <si>
    <t>8H) Plumbing</t>
  </si>
  <si>
    <t>8I) Construction Mgmt &amp; Oversight</t>
  </si>
  <si>
    <t>8J) Other Construction Expenses</t>
  </si>
  <si>
    <t>8K) Excavation/Site Prep/Demo</t>
  </si>
  <si>
    <t>8L) Site Work</t>
  </si>
  <si>
    <t>8M) Demolition &amp; Removal</t>
  </si>
  <si>
    <t>8N) Contingency</t>
  </si>
  <si>
    <t>8A. Design/Engineering</t>
  </si>
  <si>
    <t>8B. Building/Land Purchase</t>
  </si>
  <si>
    <t>8C. Equipment/Material/Labor</t>
  </si>
  <si>
    <t>8D. Equipment - Construction</t>
  </si>
  <si>
    <t>8E. Wiring/Electrical</t>
  </si>
  <si>
    <t>8F. Mechanical Systems</t>
  </si>
  <si>
    <t>8G. Paving/Concrete/Masonry</t>
  </si>
  <si>
    <t>8H. Plumbing</t>
  </si>
  <si>
    <t>8I. Construction Management &amp; Oversight</t>
  </si>
  <si>
    <t>8J. Other Construction Expenses</t>
  </si>
  <si>
    <t>8K. Excavation/Site Prep/Demo</t>
  </si>
  <si>
    <t>8L. Site Work</t>
  </si>
  <si>
    <t>8M. Demolition &amp; Removal</t>
  </si>
  <si>
    <t>8N. Contingency</t>
  </si>
  <si>
    <r>
      <rPr>
        <b/>
        <sz val="10"/>
        <color indexed="8"/>
        <rFont val="Times New Roman"/>
        <family val="1"/>
      </rPr>
      <t xml:space="preserve">15). </t>
    </r>
    <r>
      <rPr>
        <b/>
        <u val="single"/>
        <sz val="10"/>
        <color indexed="8"/>
        <rFont val="Times New Roman"/>
        <family val="1"/>
      </rPr>
      <t>Matching Expenses</t>
    </r>
    <r>
      <rPr>
        <sz val="10"/>
        <color indexed="8"/>
        <rFont val="Times New Roman"/>
        <family val="1"/>
      </rPr>
      <t>:  Costs directly related to the service or activity of the program that is an integral line item for budgetary purposes.</t>
    </r>
  </si>
  <si>
    <r>
      <t xml:space="preserve">Total </t>
    </r>
    <r>
      <rPr>
        <b/>
        <i/>
        <u val="single"/>
        <sz val="11"/>
        <color indexed="8"/>
        <rFont val="Times New Roman"/>
        <family val="1"/>
      </rPr>
      <t>Matching Expenses</t>
    </r>
  </si>
  <si>
    <r>
      <rPr>
        <b/>
        <u val="single"/>
        <sz val="10"/>
        <color indexed="8"/>
        <rFont val="Times New Roman"/>
        <family val="1"/>
      </rPr>
      <t>Matching Expenses</t>
    </r>
    <r>
      <rPr>
        <b/>
        <sz val="10"/>
        <color indexed="8"/>
        <rFont val="Times New Roman"/>
        <family val="1"/>
      </rPr>
      <t xml:space="preserve"> Narrative (State): </t>
    </r>
  </si>
  <si>
    <r>
      <rPr>
        <b/>
        <u val="single"/>
        <sz val="10"/>
        <color indexed="8"/>
        <rFont val="Times New Roman"/>
        <family val="1"/>
      </rPr>
      <t>Matching Expenses</t>
    </r>
    <r>
      <rPr>
        <b/>
        <sz val="10"/>
        <color indexed="8"/>
        <rFont val="Times New Roman"/>
        <family val="1"/>
      </rPr>
      <t xml:space="preserve"> Narrative (Non-State) </t>
    </r>
    <r>
      <rPr>
        <i/>
        <sz val="10"/>
        <color indexed="8"/>
        <rFont val="Times New Roman"/>
        <family val="1"/>
      </rPr>
      <t xml:space="preserve">i.e. "Match" or "Other Funding" </t>
    </r>
  </si>
  <si>
    <r>
      <t xml:space="preserve">15. A. </t>
    </r>
    <r>
      <rPr>
        <i/>
        <u val="single"/>
        <sz val="11"/>
        <color indexed="8"/>
        <rFont val="Times New Roman"/>
        <family val="1"/>
      </rPr>
      <t>Matching Expenses</t>
    </r>
  </si>
  <si>
    <t>15. Matching Expenses</t>
  </si>
  <si>
    <t>23-324###</t>
  </si>
  <si>
    <t>3073-2554</t>
  </si>
  <si>
    <t>Federal Match Grant Program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</si>
</sst>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16">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b/>
      <u val="single"/>
      <sz val="10"/>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8"/>
      <name val="Times New Roman"/>
      <family val="1"/>
    </font>
    <font>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u val="single"/>
      <sz val="10"/>
      <color indexed="8"/>
      <name val="Times New Roman"/>
      <family val="1"/>
    </font>
    <font>
      <b/>
      <u val="single"/>
      <sz val="10"/>
      <name val="Times New Roman"/>
      <family val="1"/>
    </font>
    <font>
      <b/>
      <i/>
      <u val="single"/>
      <sz val="10"/>
      <name val="Times New Roman"/>
      <family val="1"/>
    </font>
    <font>
      <b/>
      <i/>
      <u val="single"/>
      <sz val="11"/>
      <color indexed="8"/>
      <name val="Times New Roman"/>
      <family val="1"/>
    </font>
    <font>
      <b/>
      <i/>
      <sz val="9"/>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u val="single"/>
      <sz val="20"/>
      <color indexed="8"/>
      <name val="Times New Roman"/>
      <family val="1"/>
    </font>
    <font>
      <u val="single"/>
      <sz val="16"/>
      <color indexed="8"/>
      <name val="Times New Roman"/>
      <family val="1"/>
    </font>
    <font>
      <i/>
      <sz val="11"/>
      <color indexed="10"/>
      <name val="Times New Roman"/>
      <family val="1"/>
    </font>
    <font>
      <sz val="9"/>
      <name val="Times New Roman"/>
      <family val="1"/>
    </font>
    <font>
      <i/>
      <u val="single"/>
      <sz val="10"/>
      <name val="Times New Roman"/>
      <family val="1"/>
    </font>
    <font>
      <i/>
      <u val="single"/>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8"/>
      <color indexed="8"/>
      <name val="Times New Roman"/>
      <family val="1"/>
    </font>
    <font>
      <sz val="11"/>
      <color indexed="8"/>
      <name val="Times New Roman"/>
      <family val="1"/>
    </font>
    <font>
      <sz val="10"/>
      <color indexed="8"/>
      <name val="Calibri"/>
      <family val="2"/>
    </font>
    <font>
      <i/>
      <sz val="11"/>
      <color indexed="8"/>
      <name val="Calibri"/>
      <family val="2"/>
    </font>
    <font>
      <b/>
      <i/>
      <sz val="10"/>
      <color indexed="8"/>
      <name val="Times New Roman"/>
      <family val="1"/>
    </font>
    <font>
      <u val="single"/>
      <sz val="11"/>
      <color indexed="8"/>
      <name val="Times New Roman"/>
      <family val="1"/>
    </font>
    <font>
      <sz val="9"/>
      <color indexed="10"/>
      <name val="Times New Roman"/>
      <family val="1"/>
    </font>
    <font>
      <i/>
      <sz val="11"/>
      <color indexed="8"/>
      <name val="Times New Roman"/>
      <family val="1"/>
    </font>
    <font>
      <b/>
      <i/>
      <sz val="11"/>
      <color indexed="8"/>
      <name val="Times New Roman"/>
      <family val="1"/>
    </font>
    <font>
      <b/>
      <i/>
      <sz val="11"/>
      <color indexed="8"/>
      <name val="Calibri"/>
      <family val="2"/>
    </font>
    <font>
      <b/>
      <sz val="11"/>
      <color indexed="8"/>
      <name val="Times New Roman"/>
      <family val="1"/>
    </font>
    <font>
      <sz val="11"/>
      <color indexed="9"/>
      <name val="Times New Roman"/>
      <family val="1"/>
    </font>
    <font>
      <b/>
      <u val="single"/>
      <sz val="11"/>
      <color indexed="8"/>
      <name val="Times New Roman"/>
      <family val="1"/>
    </font>
    <font>
      <b/>
      <u val="single"/>
      <sz val="20"/>
      <color indexed="8"/>
      <name val="Times New Roman"/>
      <family val="1"/>
    </font>
    <font>
      <b/>
      <sz val="16"/>
      <color indexed="8"/>
      <name val="Times New Roman"/>
      <family val="1"/>
    </font>
    <font>
      <b/>
      <sz val="12"/>
      <color indexed="8"/>
      <name val="Times New Roman"/>
      <family val="1"/>
    </font>
    <font>
      <b/>
      <sz val="11"/>
      <color indexed="10"/>
      <name val="Times New Roman"/>
      <family val="1"/>
    </font>
    <font>
      <sz val="11"/>
      <name val="Calibri"/>
      <family val="2"/>
    </font>
    <font>
      <b/>
      <i/>
      <sz val="9"/>
      <color indexed="8"/>
      <name val="Courier New"/>
      <family val="3"/>
    </font>
    <font>
      <b/>
      <u val="single"/>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i/>
      <sz val="11"/>
      <color theme="1"/>
      <name val="Calibri"/>
      <family val="2"/>
    </font>
    <font>
      <b/>
      <i/>
      <sz val="10"/>
      <color theme="1"/>
      <name val="Times New Roman"/>
      <family val="1"/>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i/>
      <sz val="11"/>
      <color theme="1"/>
      <name val="Times New Roman"/>
      <family val="1"/>
    </font>
    <font>
      <b/>
      <i/>
      <sz val="11"/>
      <color theme="1"/>
      <name val="Calibri"/>
      <family val="2"/>
    </font>
    <font>
      <b/>
      <sz val="11"/>
      <color theme="1"/>
      <name val="Times New Roman"/>
      <family val="1"/>
    </font>
    <font>
      <sz val="11"/>
      <color theme="0"/>
      <name val="Times New Roman"/>
      <family val="1"/>
    </font>
    <font>
      <b/>
      <u val="single"/>
      <sz val="11"/>
      <color theme="1"/>
      <name val="Times New Roman"/>
      <family val="1"/>
    </font>
    <font>
      <i/>
      <sz val="10"/>
      <color theme="1"/>
      <name val="Times New Roman"/>
      <family val="1"/>
    </font>
    <font>
      <b/>
      <u val="single"/>
      <sz val="20"/>
      <color theme="1"/>
      <name val="Times New Roman"/>
      <family val="1"/>
    </font>
    <font>
      <b/>
      <sz val="16"/>
      <color theme="1"/>
      <name val="Times New Roman"/>
      <family val="1"/>
    </font>
    <font>
      <b/>
      <sz val="12"/>
      <color theme="1"/>
      <name val="Times New Roman"/>
      <family val="1"/>
    </font>
    <font>
      <b/>
      <sz val="11"/>
      <color rgb="FFFF0000"/>
      <name val="Times New Roman"/>
      <family val="1"/>
    </font>
    <font>
      <b/>
      <i/>
      <sz val="9"/>
      <color theme="1"/>
      <name val="Courier New"/>
      <family val="3"/>
    </font>
    <font>
      <b/>
      <u val="single"/>
      <sz val="16"/>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4" tint="0.3999499976634979"/>
        <bgColor indexed="64"/>
      </patternFill>
    </fill>
    <fill>
      <patternFill patternType="solid">
        <fgColor rgb="FFDFEAFD"/>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medium"/>
    </border>
    <border>
      <left/>
      <right style="thin"/>
      <top style="thin"/>
      <bottom style="medium"/>
    </border>
    <border>
      <left style="thin"/>
      <right/>
      <top style="medium"/>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top style="thin"/>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632">
    <xf numFmtId="0" fontId="0" fillId="0" borderId="0" xfId="0" applyFont="1" applyAlignment="1">
      <alignment/>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horizontal="center" vertical="center"/>
    </xf>
    <xf numFmtId="0" fontId="85" fillId="0" borderId="0" xfId="0" applyFont="1" applyAlignment="1">
      <alignment horizontal="left" vertical="center" indent="2"/>
    </xf>
    <xf numFmtId="0" fontId="84" fillId="0" borderId="0" xfId="0" applyFont="1" applyAlignment="1">
      <alignment horizontal="left" vertical="center" indent="2"/>
    </xf>
    <xf numFmtId="0" fontId="0" fillId="0" borderId="10" xfId="0" applyBorder="1" applyAlignment="1">
      <alignment/>
    </xf>
    <xf numFmtId="0" fontId="87" fillId="0" borderId="0" xfId="0" applyFont="1" applyAlignment="1">
      <alignment/>
    </xf>
    <xf numFmtId="0" fontId="0" fillId="0" borderId="0" xfId="0" applyBorder="1" applyAlignment="1">
      <alignment/>
    </xf>
    <xf numFmtId="0" fontId="88" fillId="0" borderId="0" xfId="0" applyFont="1" applyAlignment="1">
      <alignment vertical="center"/>
    </xf>
    <xf numFmtId="0" fontId="89" fillId="0" borderId="0" xfId="0" applyFont="1" applyAlignment="1">
      <alignment/>
    </xf>
    <xf numFmtId="0" fontId="90" fillId="0" borderId="0" xfId="0" applyFont="1" applyAlignment="1">
      <alignment/>
    </xf>
    <xf numFmtId="0" fontId="90" fillId="0" borderId="11" xfId="0" applyFont="1" applyBorder="1" applyAlignment="1">
      <alignment/>
    </xf>
    <xf numFmtId="0" fontId="90" fillId="0" borderId="0" xfId="0" applyFont="1" applyBorder="1" applyAlignment="1">
      <alignment/>
    </xf>
    <xf numFmtId="0" fontId="14" fillId="0" borderId="0" xfId="0" applyFont="1" applyBorder="1" applyAlignment="1">
      <alignment vertical="top" wrapText="1"/>
    </xf>
    <xf numFmtId="0" fontId="15" fillId="0" borderId="0" xfId="0" applyFont="1" applyBorder="1" applyAlignment="1">
      <alignment/>
    </xf>
    <xf numFmtId="0" fontId="16" fillId="0" borderId="0" xfId="0" applyFont="1" applyBorder="1" applyAlignment="1">
      <alignment/>
    </xf>
    <xf numFmtId="0" fontId="91" fillId="0" borderId="0" xfId="0" applyFont="1" applyBorder="1" applyAlignment="1">
      <alignment/>
    </xf>
    <xf numFmtId="0" fontId="14" fillId="0" borderId="12" xfId="0" applyFont="1" applyBorder="1" applyAlignment="1">
      <alignment horizontal="center" vertical="center" wrapText="1"/>
    </xf>
    <xf numFmtId="0" fontId="14" fillId="0" borderId="12"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horizontal="right"/>
    </xf>
    <xf numFmtId="0" fontId="16" fillId="0" borderId="13" xfId="0" applyFont="1" applyBorder="1" applyAlignment="1">
      <alignment/>
    </xf>
    <xf numFmtId="0" fontId="16" fillId="0" borderId="14" xfId="0" applyFont="1" applyBorder="1" applyAlignment="1">
      <alignment/>
    </xf>
    <xf numFmtId="0" fontId="92" fillId="0" borderId="14" xfId="0" applyFont="1" applyBorder="1" applyAlignment="1">
      <alignment/>
    </xf>
    <xf numFmtId="0" fontId="22" fillId="0" borderId="14" xfId="0" applyFont="1" applyBorder="1" applyAlignment="1">
      <alignment horizontal="center"/>
    </xf>
    <xf numFmtId="0" fontId="93" fillId="0" borderId="14" xfId="0" applyFont="1" applyBorder="1" applyAlignment="1">
      <alignment horizontal="center"/>
    </xf>
    <xf numFmtId="0" fontId="22" fillId="0" borderId="15" xfId="0" applyFont="1" applyBorder="1" applyAlignment="1">
      <alignment horizontal="center"/>
    </xf>
    <xf numFmtId="0" fontId="87" fillId="0" borderId="14" xfId="0" applyFont="1" applyBorder="1" applyAlignment="1">
      <alignment/>
    </xf>
    <xf numFmtId="0" fontId="94" fillId="0" borderId="0" xfId="0" applyFont="1" applyBorder="1" applyAlignment="1">
      <alignment vertical="center" wrapText="1"/>
    </xf>
    <xf numFmtId="0" fontId="95" fillId="0" borderId="0" xfId="0" applyFont="1" applyAlignment="1">
      <alignment vertical="center" wrapText="1"/>
    </xf>
    <xf numFmtId="0" fontId="0" fillId="0" borderId="0" xfId="0" applyAlignment="1">
      <alignment horizontal="left"/>
    </xf>
    <xf numFmtId="0" fontId="95" fillId="0" borderId="0" xfId="0" applyFont="1" applyAlignment="1">
      <alignment horizontal="left" vertical="center"/>
    </xf>
    <xf numFmtId="0" fontId="96" fillId="0" borderId="0" xfId="0" applyFont="1" applyAlignment="1">
      <alignment horizontal="left" vertical="center"/>
    </xf>
    <xf numFmtId="0" fontId="95" fillId="0" borderId="0" xfId="0" applyFont="1" applyBorder="1" applyAlignment="1">
      <alignment horizontal="left" vertical="center" indent="3"/>
    </xf>
    <xf numFmtId="0" fontId="82" fillId="0" borderId="0" xfId="0" applyFont="1" applyBorder="1" applyAlignment="1">
      <alignment horizontal="left"/>
    </xf>
    <xf numFmtId="0" fontId="0" fillId="0" borderId="0" xfId="0" applyFont="1" applyAlignment="1">
      <alignment/>
    </xf>
    <xf numFmtId="0" fontId="97" fillId="0" borderId="0" xfId="0" applyFont="1" applyAlignment="1">
      <alignment horizontal="center" vertical="center"/>
    </xf>
    <xf numFmtId="0" fontId="97" fillId="0" borderId="0" xfId="0" applyFont="1" applyAlignment="1">
      <alignment/>
    </xf>
    <xf numFmtId="0" fontId="94" fillId="0" borderId="0" xfId="0" applyFont="1" applyBorder="1" applyAlignment="1">
      <alignment horizontal="left" vertical="center"/>
    </xf>
    <xf numFmtId="0" fontId="94" fillId="0" borderId="0" xfId="0" applyFont="1" applyBorder="1" applyAlignment="1">
      <alignment horizontal="left" vertical="center" indent="3"/>
    </xf>
    <xf numFmtId="0" fontId="0" fillId="0" borderId="0" xfId="0" applyBorder="1" applyAlignment="1">
      <alignment horizontal="left" vertical="center"/>
    </xf>
    <xf numFmtId="0" fontId="98" fillId="0" borderId="0" xfId="0" applyFont="1" applyBorder="1" applyAlignment="1">
      <alignment horizontal="left" vertical="center"/>
    </xf>
    <xf numFmtId="0" fontId="95" fillId="0" borderId="0" xfId="0" applyFont="1" applyBorder="1" applyAlignment="1">
      <alignment horizontal="left" vertical="center"/>
    </xf>
    <xf numFmtId="0" fontId="99" fillId="0" borderId="0" xfId="0" applyFont="1" applyBorder="1" applyAlignment="1">
      <alignment horizontal="left" vertical="center"/>
    </xf>
    <xf numFmtId="0" fontId="96" fillId="0" borderId="0" xfId="0" applyFont="1" applyBorder="1" applyAlignment="1">
      <alignment horizontal="left" vertical="center"/>
    </xf>
    <xf numFmtId="0" fontId="98" fillId="0" borderId="0" xfId="0" applyFont="1" applyBorder="1" applyAlignment="1">
      <alignment horizontal="left" vertical="center" indent="3"/>
    </xf>
    <xf numFmtId="0" fontId="100" fillId="0" borderId="0" xfId="0" applyFont="1" applyBorder="1" applyAlignment="1">
      <alignment horizontal="left" vertical="center"/>
    </xf>
    <xf numFmtId="0" fontId="101" fillId="33" borderId="0" xfId="0" applyFont="1" applyFill="1" applyBorder="1" applyAlignment="1">
      <alignment vertical="center" wrapText="1"/>
    </xf>
    <xf numFmtId="0" fontId="102" fillId="0" borderId="0" xfId="0" applyFont="1" applyAlignment="1">
      <alignment/>
    </xf>
    <xf numFmtId="0" fontId="103" fillId="0" borderId="0" xfId="0" applyFont="1" applyAlignment="1">
      <alignment/>
    </xf>
    <xf numFmtId="0" fontId="94" fillId="0" borderId="0" xfId="0" applyFont="1" applyAlignment="1">
      <alignment/>
    </xf>
    <xf numFmtId="0" fontId="95" fillId="0" borderId="0" xfId="0" applyFont="1" applyBorder="1" applyAlignment="1">
      <alignment horizontal="left" vertical="center"/>
    </xf>
    <xf numFmtId="0" fontId="93" fillId="0" borderId="0" xfId="0" applyFont="1" applyBorder="1" applyAlignment="1">
      <alignment horizontal="left" vertical="center"/>
    </xf>
    <xf numFmtId="0" fontId="104" fillId="0" borderId="0" xfId="0" applyFont="1" applyBorder="1" applyAlignment="1">
      <alignment horizontal="left"/>
    </xf>
    <xf numFmtId="0" fontId="87" fillId="0" borderId="0" xfId="0" applyFont="1" applyBorder="1" applyAlignment="1">
      <alignment/>
    </xf>
    <xf numFmtId="0" fontId="90" fillId="0" borderId="12" xfId="0" applyFont="1" applyBorder="1" applyAlignment="1">
      <alignment horizontal="center" vertical="center"/>
    </xf>
    <xf numFmtId="0" fontId="90" fillId="0" borderId="0" xfId="0" applyFont="1" applyBorder="1" applyAlignment="1">
      <alignment horizontal="left"/>
    </xf>
    <xf numFmtId="0" fontId="16" fillId="0" borderId="0" xfId="0" applyFont="1" applyBorder="1" applyAlignment="1">
      <alignment/>
    </xf>
    <xf numFmtId="6" fontId="90" fillId="0" borderId="0" xfId="0" applyNumberFormat="1" applyFont="1" applyBorder="1" applyAlignment="1">
      <alignment horizontal="left"/>
    </xf>
    <xf numFmtId="164" fontId="90" fillId="0" borderId="0" xfId="0" applyNumberFormat="1" applyFont="1" applyBorder="1" applyAlignment="1">
      <alignment horizontal="left"/>
    </xf>
    <xf numFmtId="3" fontId="90" fillId="0" borderId="0" xfId="0" applyNumberFormat="1" applyFont="1" applyBorder="1" applyAlignment="1">
      <alignment horizontal="left"/>
    </xf>
    <xf numFmtId="0" fontId="0" fillId="0" borderId="0" xfId="0" applyBorder="1" applyAlignment="1">
      <alignment horizontal="left"/>
    </xf>
    <xf numFmtId="0" fontId="87" fillId="0" borderId="12" xfId="0" applyFont="1" applyBorder="1" applyAlignment="1">
      <alignment/>
    </xf>
    <xf numFmtId="0" fontId="102" fillId="0" borderId="12" xfId="0" applyFont="1" applyBorder="1" applyAlignment="1">
      <alignment horizontal="center"/>
    </xf>
    <xf numFmtId="0" fontId="102" fillId="0" borderId="12" xfId="0" applyFont="1" applyBorder="1" applyAlignment="1">
      <alignment horizontal="center" vertical="center"/>
    </xf>
    <xf numFmtId="0" fontId="105" fillId="33" borderId="12" xfId="0" applyFont="1" applyFill="1" applyBorder="1" applyAlignment="1">
      <alignment horizontal="left" vertical="center" wrapText="1"/>
    </xf>
    <xf numFmtId="44" fontId="102" fillId="0" borderId="12" xfId="0" applyNumberFormat="1" applyFont="1" applyBorder="1" applyAlignment="1">
      <alignment/>
    </xf>
    <xf numFmtId="0" fontId="102" fillId="0" borderId="12" xfId="0" applyNumberFormat="1" applyFont="1" applyBorder="1" applyAlignment="1">
      <alignment/>
    </xf>
    <xf numFmtId="42" fontId="106" fillId="0" borderId="12" xfId="33" applyNumberFormat="1" applyFont="1" applyFill="1" applyBorder="1" applyAlignment="1">
      <alignment horizontal="left" vertical="center" wrapText="1"/>
    </xf>
    <xf numFmtId="0" fontId="101" fillId="33" borderId="12" xfId="0" applyFont="1" applyFill="1" applyBorder="1" applyAlignment="1">
      <alignment horizontal="left" vertical="center" wrapText="1"/>
    </xf>
    <xf numFmtId="0" fontId="105" fillId="33" borderId="12" xfId="0" applyFont="1" applyFill="1" applyBorder="1" applyAlignment="1">
      <alignment horizontal="center" vertical="center" wrapText="1"/>
    </xf>
    <xf numFmtId="0" fontId="105" fillId="0" borderId="12" xfId="0" applyFont="1" applyBorder="1" applyAlignment="1">
      <alignment horizontal="left" vertical="center"/>
    </xf>
    <xf numFmtId="0" fontId="105" fillId="33" borderId="12" xfId="0" applyFont="1" applyFill="1" applyBorder="1" applyAlignment="1">
      <alignment vertical="center" wrapText="1"/>
    </xf>
    <xf numFmtId="44" fontId="102" fillId="34" borderId="12" xfId="0" applyNumberFormat="1" applyFont="1" applyFill="1" applyBorder="1" applyAlignment="1">
      <alignment/>
    </xf>
    <xf numFmtId="0" fontId="105" fillId="33" borderId="16" xfId="0" applyFont="1" applyFill="1" applyBorder="1" applyAlignment="1">
      <alignment horizontal="center" vertical="center" wrapText="1"/>
    </xf>
    <xf numFmtId="0" fontId="107" fillId="33" borderId="16" xfId="0" applyFont="1" applyFill="1" applyBorder="1" applyAlignment="1">
      <alignment horizontal="center" vertical="center"/>
    </xf>
    <xf numFmtId="0" fontId="105" fillId="0" borderId="16" xfId="0" applyFont="1" applyBorder="1" applyAlignment="1">
      <alignment horizontal="center" vertical="center"/>
    </xf>
    <xf numFmtId="0" fontId="105" fillId="0" borderId="12" xfId="0" applyFont="1" applyFill="1" applyBorder="1" applyAlignment="1">
      <alignment vertical="center"/>
    </xf>
    <xf numFmtId="0" fontId="91" fillId="0" borderId="0" xfId="0" applyFont="1" applyAlignment="1">
      <alignment/>
    </xf>
    <xf numFmtId="44" fontId="92" fillId="0" borderId="0" xfId="44" applyFont="1" applyBorder="1" applyAlignment="1">
      <alignment/>
    </xf>
    <xf numFmtId="44" fontId="92" fillId="0" borderId="0" xfId="44" applyFont="1" applyBorder="1" applyAlignment="1" applyProtection="1">
      <alignment/>
      <protection/>
    </xf>
    <xf numFmtId="44" fontId="22" fillId="0" borderId="0" xfId="44" applyFont="1" applyBorder="1" applyAlignment="1">
      <alignment horizontal="left"/>
    </xf>
    <xf numFmtId="44" fontId="93" fillId="0" borderId="0" xfId="44" applyFont="1" applyBorder="1" applyAlignment="1">
      <alignment/>
    </xf>
    <xf numFmtId="44" fontId="22" fillId="0" borderId="0" xfId="44" applyFont="1" applyBorder="1" applyAlignment="1">
      <alignment/>
    </xf>
    <xf numFmtId="44" fontId="93" fillId="0" borderId="14" xfId="44" applyFont="1" applyBorder="1" applyAlignment="1">
      <alignment/>
    </xf>
    <xf numFmtId="44" fontId="93" fillId="0" borderId="15" xfId="44" applyFont="1" applyBorder="1" applyAlignment="1">
      <alignment/>
    </xf>
    <xf numFmtId="44" fontId="89" fillId="0" borderId="0" xfId="44" applyFont="1" applyBorder="1" applyAlignment="1">
      <alignment/>
    </xf>
    <xf numFmtId="0" fontId="87" fillId="3" borderId="12" xfId="16" applyFont="1" applyBorder="1" applyAlignment="1" applyProtection="1">
      <alignment vertical="center" wrapText="1"/>
      <protection locked="0"/>
    </xf>
    <xf numFmtId="0" fontId="102" fillId="0" borderId="12" xfId="0" applyFont="1" applyBorder="1" applyAlignment="1" applyProtection="1">
      <alignment horizontal="center" vertical="center"/>
      <protection locked="0"/>
    </xf>
    <xf numFmtId="0" fontId="105" fillId="0" borderId="12" xfId="0" applyNumberFormat="1" applyFont="1" applyBorder="1" applyAlignment="1" applyProtection="1">
      <alignment horizontal="center" vertical="center"/>
      <protection locked="0"/>
    </xf>
    <xf numFmtId="44" fontId="102" fillId="34" borderId="17" xfId="0" applyNumberFormat="1" applyFont="1" applyFill="1" applyBorder="1" applyAlignment="1" applyProtection="1">
      <alignment/>
      <protection locked="0"/>
    </xf>
    <xf numFmtId="0" fontId="90" fillId="0" borderId="0" xfId="0" applyFont="1" applyBorder="1" applyAlignment="1" applyProtection="1">
      <alignment/>
      <protection locked="0"/>
    </xf>
    <xf numFmtId="44" fontId="15" fillId="0" borderId="0" xfId="0" applyNumberFormat="1" applyFont="1" applyBorder="1" applyAlignment="1" applyProtection="1">
      <alignment/>
      <protection locked="0"/>
    </xf>
    <xf numFmtId="42" fontId="90" fillId="0" borderId="0" xfId="0" applyNumberFormat="1" applyFont="1" applyBorder="1" applyAlignment="1" applyProtection="1">
      <alignment/>
      <protection locked="0"/>
    </xf>
    <xf numFmtId="0" fontId="108" fillId="0" borderId="0" xfId="0" applyFont="1" applyBorder="1" applyAlignment="1" applyProtection="1">
      <alignment horizontal="center"/>
      <protection locked="0"/>
    </xf>
    <xf numFmtId="44" fontId="92"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44" fontId="0" fillId="0" borderId="0" xfId="44" applyFont="1" applyBorder="1" applyAlignment="1" applyProtection="1">
      <alignment/>
      <protection locked="0"/>
    </xf>
    <xf numFmtId="0" fontId="101" fillId="0" borderId="18" xfId="0" applyFont="1" applyBorder="1" applyAlignment="1" applyProtection="1">
      <alignment vertical="top"/>
      <protection locked="0"/>
    </xf>
    <xf numFmtId="0" fontId="103" fillId="0" borderId="19" xfId="0" applyFont="1" applyBorder="1" applyAlignment="1" applyProtection="1">
      <alignment vertical="top"/>
      <protection locked="0"/>
    </xf>
    <xf numFmtId="0" fontId="103" fillId="0" borderId="20" xfId="0" applyFont="1" applyBorder="1" applyAlignment="1" applyProtection="1">
      <alignment vertical="top"/>
      <protection locked="0"/>
    </xf>
    <xf numFmtId="0" fontId="108" fillId="0" borderId="19" xfId="0" applyFont="1" applyBorder="1" applyAlignment="1" applyProtection="1">
      <alignment vertical="top"/>
      <protection locked="0"/>
    </xf>
    <xf numFmtId="0" fontId="108" fillId="0" borderId="20" xfId="0" applyFont="1" applyBorder="1" applyAlignment="1" applyProtection="1">
      <alignment vertical="top"/>
      <protection locked="0"/>
    </xf>
    <xf numFmtId="0" fontId="90" fillId="0" borderId="0" xfId="0" applyFont="1" applyAlignment="1" applyProtection="1">
      <alignment/>
      <protection locked="0"/>
    </xf>
    <xf numFmtId="0" fontId="0" fillId="0" borderId="0" xfId="0" applyAlignment="1" applyProtection="1">
      <alignment/>
      <protection locked="0"/>
    </xf>
    <xf numFmtId="6" fontId="15" fillId="0" borderId="0" xfId="0" applyNumberFormat="1" applyFont="1" applyAlignment="1" applyProtection="1">
      <alignment horizontal="left"/>
      <protection locked="0"/>
    </xf>
    <xf numFmtId="0" fontId="16" fillId="0" borderId="0" xfId="0" applyFont="1" applyBorder="1" applyAlignment="1" applyProtection="1">
      <alignment/>
      <protection locked="0"/>
    </xf>
    <xf numFmtId="6" fontId="16" fillId="0" borderId="0" xfId="0" applyNumberFormat="1" applyFont="1" applyAlignment="1" applyProtection="1">
      <alignment horizontal="left"/>
      <protection locked="0"/>
    </xf>
    <xf numFmtId="44" fontId="108" fillId="0" borderId="0" xfId="0" applyNumberFormat="1" applyFont="1" applyBorder="1" applyAlignment="1" applyProtection="1">
      <alignment/>
      <protection locked="0"/>
    </xf>
    <xf numFmtId="0" fontId="15" fillId="0" borderId="0" xfId="0" applyFont="1" applyBorder="1" applyAlignment="1" applyProtection="1">
      <alignment/>
      <protection locked="0"/>
    </xf>
    <xf numFmtId="0" fontId="14" fillId="0" borderId="0" xfId="0" applyFont="1" applyBorder="1" applyAlignment="1" applyProtection="1">
      <alignment vertical="top" wrapText="1"/>
      <protection locked="0"/>
    </xf>
    <xf numFmtId="44" fontId="90" fillId="0" borderId="0" xfId="44" applyFont="1" applyBorder="1" applyAlignment="1" applyProtection="1">
      <alignment/>
      <protection locked="0"/>
    </xf>
    <xf numFmtId="164" fontId="15" fillId="0" borderId="0" xfId="44" applyNumberFormat="1" applyFont="1" applyBorder="1" applyAlignment="1" applyProtection="1">
      <alignment horizontal="left"/>
      <protection locked="0"/>
    </xf>
    <xf numFmtId="44" fontId="0" fillId="0" borderId="0" xfId="0" applyNumberFormat="1" applyBorder="1" applyAlignment="1" applyProtection="1">
      <alignment/>
      <protection locked="0"/>
    </xf>
    <xf numFmtId="44" fontId="92" fillId="0" borderId="11" xfId="44" applyFont="1" applyBorder="1" applyAlignment="1" applyProtection="1">
      <alignment/>
      <protection locked="0"/>
    </xf>
    <xf numFmtId="44" fontId="90" fillId="0" borderId="0" xfId="0" applyNumberFormat="1" applyFont="1" applyBorder="1" applyAlignment="1" applyProtection="1">
      <alignment/>
      <protection locked="0"/>
    </xf>
    <xf numFmtId="10" fontId="90" fillId="0" borderId="0" xfId="0" applyNumberFormat="1" applyFont="1" applyBorder="1" applyAlignment="1" applyProtection="1">
      <alignment/>
      <protection locked="0"/>
    </xf>
    <xf numFmtId="0" fontId="87" fillId="0" borderId="21" xfId="0" applyFont="1" applyBorder="1" applyAlignment="1">
      <alignment/>
    </xf>
    <xf numFmtId="0" fontId="108" fillId="0" borderId="0" xfId="0" applyFont="1" applyAlignment="1">
      <alignment/>
    </xf>
    <xf numFmtId="6" fontId="15" fillId="0" borderId="0" xfId="0" applyNumberFormat="1" applyFont="1" applyAlignment="1">
      <alignment horizontal="left"/>
    </xf>
    <xf numFmtId="0" fontId="0" fillId="0" borderId="0" xfId="0" applyFill="1" applyBorder="1" applyAlignment="1">
      <alignment/>
    </xf>
    <xf numFmtId="0" fontId="95" fillId="0" borderId="0" xfId="0" applyFont="1" applyAlignment="1" applyProtection="1">
      <alignment/>
      <protection/>
    </xf>
    <xf numFmtId="0" fontId="95" fillId="0" borderId="22" xfId="0" applyFont="1" applyBorder="1" applyAlignment="1" applyProtection="1">
      <alignment/>
      <protection/>
    </xf>
    <xf numFmtId="0" fontId="95" fillId="0" borderId="0" xfId="0" applyFont="1" applyBorder="1" applyAlignment="1" applyProtection="1">
      <alignment/>
      <protection/>
    </xf>
    <xf numFmtId="0" fontId="90" fillId="0" borderId="0" xfId="0" applyFont="1" applyAlignment="1" applyProtection="1">
      <alignment/>
      <protection/>
    </xf>
    <xf numFmtId="0" fontId="95" fillId="0" borderId="18" xfId="0" applyFont="1" applyBorder="1" applyAlignment="1" applyProtection="1">
      <alignment horizontal="center" vertical="center" wrapText="1"/>
      <protection/>
    </xf>
    <xf numFmtId="0" fontId="95" fillId="0" borderId="19" xfId="0" applyFont="1" applyBorder="1" applyAlignment="1" applyProtection="1">
      <alignment/>
      <protection/>
    </xf>
    <xf numFmtId="0" fontId="90" fillId="0" borderId="0" xfId="0" applyFont="1" applyBorder="1" applyAlignment="1" applyProtection="1">
      <alignment/>
      <protection/>
    </xf>
    <xf numFmtId="0" fontId="95" fillId="0" borderId="23" xfId="0" applyFont="1" applyBorder="1" applyAlignment="1" applyProtection="1">
      <alignment horizontal="center" vertical="center" wrapText="1"/>
      <protection/>
    </xf>
    <xf numFmtId="0" fontId="95" fillId="0" borderId="11" xfId="0" applyFont="1" applyBorder="1" applyAlignment="1" applyProtection="1">
      <alignment/>
      <protection/>
    </xf>
    <xf numFmtId="0" fontId="91" fillId="0" borderId="0" xfId="0" applyFont="1" applyBorder="1" applyAlignment="1">
      <alignment wrapText="1"/>
    </xf>
    <xf numFmtId="0" fontId="95" fillId="0" borderId="0" xfId="0" applyFont="1" applyBorder="1" applyAlignment="1" applyProtection="1">
      <alignment wrapText="1"/>
      <protection/>
    </xf>
    <xf numFmtId="0" fontId="90" fillId="0" borderId="0" xfId="0" applyFont="1" applyBorder="1" applyAlignment="1" applyProtection="1">
      <alignment vertical="center" wrapText="1"/>
      <protection/>
    </xf>
    <xf numFmtId="0" fontId="94" fillId="0" borderId="0" xfId="0" applyFont="1" applyAlignment="1" applyProtection="1">
      <alignment horizontal="center" vertical="center"/>
      <protection/>
    </xf>
    <xf numFmtId="0" fontId="90" fillId="0" borderId="0" xfId="0" applyFont="1" applyBorder="1" applyAlignment="1" applyProtection="1">
      <alignment horizontal="left"/>
      <protection/>
    </xf>
    <xf numFmtId="0" fontId="90" fillId="0" borderId="0" xfId="0" applyFont="1" applyBorder="1" applyAlignment="1" applyProtection="1">
      <alignment vertical="center"/>
      <protection/>
    </xf>
    <xf numFmtId="0" fontId="95" fillId="0" borderId="0" xfId="0" applyFont="1" applyBorder="1" applyAlignment="1" applyProtection="1">
      <alignment horizontal="left" vertical="center" wrapText="1"/>
      <protection/>
    </xf>
    <xf numFmtId="0" fontId="90" fillId="0" borderId="0" xfId="0" applyFont="1" applyBorder="1" applyAlignment="1" applyProtection="1">
      <alignment wrapText="1"/>
      <protection/>
    </xf>
    <xf numFmtId="0" fontId="99" fillId="0" borderId="0" xfId="0" applyFont="1" applyBorder="1" applyAlignment="1" applyProtection="1">
      <alignment horizontal="left" vertical="center" wrapText="1" indent="2"/>
      <protection/>
    </xf>
    <xf numFmtId="0" fontId="95" fillId="0" borderId="0" xfId="0" applyFont="1" applyBorder="1" applyAlignment="1" applyProtection="1">
      <alignment vertical="center" wrapText="1"/>
      <protection/>
    </xf>
    <xf numFmtId="0" fontId="95" fillId="0" borderId="18" xfId="0" applyFont="1" applyBorder="1" applyAlignment="1" applyProtection="1">
      <alignment horizontal="center" vertical="center"/>
      <protection/>
    </xf>
    <xf numFmtId="0" fontId="95" fillId="0" borderId="24" xfId="0" applyFont="1" applyBorder="1" applyAlignment="1" applyProtection="1">
      <alignment horizontal="center"/>
      <protection/>
    </xf>
    <xf numFmtId="0" fontId="95" fillId="0" borderId="0" xfId="0" applyFont="1" applyBorder="1" applyAlignment="1" applyProtection="1">
      <alignment vertical="center"/>
      <protection/>
    </xf>
    <xf numFmtId="0" fontId="95" fillId="0" borderId="24" xfId="0" applyFont="1" applyBorder="1" applyAlignment="1" applyProtection="1">
      <alignment horizontal="center" vertical="center"/>
      <protection/>
    </xf>
    <xf numFmtId="0" fontId="95" fillId="0" borderId="23" xfId="0" applyFont="1" applyBorder="1" applyAlignment="1" applyProtection="1">
      <alignment/>
      <protection/>
    </xf>
    <xf numFmtId="0" fontId="95" fillId="0" borderId="19" xfId="0" applyFont="1" applyBorder="1" applyAlignment="1" applyProtection="1">
      <alignment vertical="center"/>
      <protection/>
    </xf>
    <xf numFmtId="0" fontId="95" fillId="0" borderId="20" xfId="0" applyFont="1" applyBorder="1" applyAlignment="1" applyProtection="1">
      <alignment/>
      <protection/>
    </xf>
    <xf numFmtId="0" fontId="95" fillId="0" borderId="0" xfId="0" applyFont="1" applyBorder="1" applyAlignment="1" applyProtection="1">
      <alignment horizontal="center" vertical="center"/>
      <protection/>
    </xf>
    <xf numFmtId="0" fontId="95" fillId="0" borderId="11" xfId="0" applyFont="1" applyBorder="1" applyAlignment="1" applyProtection="1">
      <alignment horizontal="left" vertical="center"/>
      <protection/>
    </xf>
    <xf numFmtId="0" fontId="95" fillId="0" borderId="11" xfId="0" applyFont="1" applyBorder="1" applyAlignment="1" applyProtection="1">
      <alignment vertical="center"/>
      <protection/>
    </xf>
    <xf numFmtId="0" fontId="95" fillId="0" borderId="0" xfId="0" applyFont="1" applyBorder="1" applyAlignment="1" applyProtection="1">
      <alignment horizontal="center"/>
      <protection/>
    </xf>
    <xf numFmtId="0" fontId="95" fillId="0" borderId="0" xfId="0" applyFont="1" applyBorder="1" applyAlignment="1" applyProtection="1">
      <alignment horizontal="left" vertical="center"/>
      <protection/>
    </xf>
    <xf numFmtId="0" fontId="95" fillId="0" borderId="13" xfId="0" applyFont="1" applyBorder="1" applyAlignment="1" applyProtection="1">
      <alignment horizontal="center" vertical="center"/>
      <protection/>
    </xf>
    <xf numFmtId="0" fontId="95" fillId="0" borderId="14" xfId="0" applyFont="1" applyBorder="1" applyAlignment="1" applyProtection="1">
      <alignment/>
      <protection/>
    </xf>
    <xf numFmtId="0" fontId="95" fillId="0" borderId="25" xfId="0" applyFont="1" applyBorder="1" applyAlignment="1" applyProtection="1">
      <alignment/>
      <protection/>
    </xf>
    <xf numFmtId="0" fontId="95" fillId="0" borderId="26" xfId="0" applyFont="1" applyBorder="1" applyAlignment="1" applyProtection="1">
      <alignment/>
      <protection/>
    </xf>
    <xf numFmtId="0" fontId="95" fillId="0" borderId="27" xfId="0" applyFont="1" applyBorder="1" applyAlignment="1" applyProtection="1">
      <alignment/>
      <protection/>
    </xf>
    <xf numFmtId="0" fontId="90" fillId="0" borderId="28" xfId="0" applyFont="1" applyBorder="1" applyAlignment="1" applyProtection="1">
      <alignment/>
      <protection/>
    </xf>
    <xf numFmtId="0" fontId="95" fillId="0" borderId="28" xfId="0" applyFont="1" applyBorder="1" applyAlignment="1" applyProtection="1">
      <alignment vertical="center" wrapText="1"/>
      <protection/>
    </xf>
    <xf numFmtId="0" fontId="95" fillId="0" borderId="10" xfId="0" applyFont="1" applyBorder="1" applyAlignment="1" applyProtection="1">
      <alignment horizontal="left" vertical="center" wrapText="1"/>
      <protection/>
    </xf>
    <xf numFmtId="0" fontId="95" fillId="35" borderId="11" xfId="0" applyFont="1" applyFill="1" applyBorder="1" applyAlignment="1" applyProtection="1">
      <alignment vertical="center" wrapText="1"/>
      <protection locked="0"/>
    </xf>
    <xf numFmtId="0" fontId="95" fillId="0" borderId="29" xfId="0" applyFont="1" applyBorder="1" applyAlignment="1" applyProtection="1">
      <alignment/>
      <protection/>
    </xf>
    <xf numFmtId="0" fontId="95" fillId="0" borderId="30" xfId="0" applyFont="1" applyBorder="1" applyAlignment="1" applyProtection="1">
      <alignment/>
      <protection/>
    </xf>
    <xf numFmtId="0" fontId="95" fillId="0" borderId="31" xfId="0" applyFont="1" applyBorder="1" applyAlignment="1" applyProtection="1">
      <alignment/>
      <protection/>
    </xf>
    <xf numFmtId="0" fontId="15" fillId="0" borderId="0" xfId="0" applyFont="1" applyBorder="1" applyAlignment="1" applyProtection="1">
      <alignment horizontal="center" vertical="top" wrapText="1"/>
      <protection locked="0"/>
    </xf>
    <xf numFmtId="0" fontId="93" fillId="0" borderId="0" xfId="0" applyFont="1" applyBorder="1" applyAlignment="1" applyProtection="1">
      <alignment/>
      <protection locked="0"/>
    </xf>
    <xf numFmtId="9" fontId="92" fillId="0" borderId="0" xfId="0" applyNumberFormat="1" applyFont="1" applyBorder="1" applyAlignment="1" applyProtection="1">
      <alignment/>
      <protection locked="0"/>
    </xf>
    <xf numFmtId="0" fontId="93" fillId="0" borderId="0" xfId="0" applyFont="1" applyBorder="1" applyAlignment="1" applyProtection="1">
      <alignment horizontal="right"/>
      <protection locked="0"/>
    </xf>
    <xf numFmtId="9" fontId="92" fillId="0" borderId="0" xfId="0" applyNumberFormat="1" applyFont="1" applyBorder="1" applyAlignment="1" applyProtection="1">
      <alignment horizontal="right"/>
      <protection locked="0"/>
    </xf>
    <xf numFmtId="43" fontId="90" fillId="0" borderId="0" xfId="0" applyNumberFormat="1" applyFont="1" applyBorder="1" applyAlignment="1">
      <alignment/>
    </xf>
    <xf numFmtId="43" fontId="87" fillId="0" borderId="0" xfId="0" applyNumberFormat="1" applyFont="1" applyBorder="1" applyAlignment="1">
      <alignment/>
    </xf>
    <xf numFmtId="44" fontId="101" fillId="0" borderId="0" xfId="44" applyFont="1" applyBorder="1" applyAlignment="1" applyProtection="1">
      <alignment/>
      <protection locked="0"/>
    </xf>
    <xf numFmtId="44" fontId="82" fillId="0" borderId="0" xfId="44" applyFont="1" applyBorder="1" applyAlignment="1" applyProtection="1">
      <alignment/>
      <protection locked="0"/>
    </xf>
    <xf numFmtId="0" fontId="93" fillId="0" borderId="0" xfId="0" applyFont="1" applyBorder="1" applyAlignment="1" applyProtection="1">
      <alignment horizontal="right"/>
      <protection/>
    </xf>
    <xf numFmtId="0" fontId="92" fillId="0" borderId="0" xfId="0" applyFont="1" applyBorder="1" applyAlignment="1" applyProtection="1">
      <alignment horizontal="center"/>
      <protection/>
    </xf>
    <xf numFmtId="44" fontId="16" fillId="0" borderId="0" xfId="44" applyFont="1" applyBorder="1" applyAlignment="1" applyProtection="1">
      <alignment/>
      <protection/>
    </xf>
    <xf numFmtId="9" fontId="92" fillId="0" borderId="0" xfId="0" applyNumberFormat="1" applyFont="1" applyBorder="1" applyAlignment="1" applyProtection="1">
      <alignment horizontal="right"/>
      <protection/>
    </xf>
    <xf numFmtId="0" fontId="105" fillId="33" borderId="12" xfId="0" applyFont="1" applyFill="1" applyBorder="1" applyAlignment="1" applyProtection="1">
      <alignment horizontal="left" vertical="center" wrapText="1"/>
      <protection/>
    </xf>
    <xf numFmtId="0" fontId="105" fillId="0" borderId="12" xfId="0" applyFont="1" applyBorder="1" applyAlignment="1" applyProtection="1">
      <alignment horizontal="left" vertical="center"/>
      <protection/>
    </xf>
    <xf numFmtId="0" fontId="105" fillId="33" borderId="12" xfId="0" applyFont="1" applyFill="1" applyBorder="1" applyAlignment="1" applyProtection="1">
      <alignment vertical="center" wrapText="1"/>
      <protection/>
    </xf>
    <xf numFmtId="0" fontId="105" fillId="0" borderId="12" xfId="0" applyFont="1" applyFill="1" applyBorder="1" applyAlignment="1" applyProtection="1">
      <alignment vertical="center"/>
      <protection/>
    </xf>
    <xf numFmtId="0" fontId="95" fillId="0" borderId="14" xfId="0" applyFont="1" applyBorder="1" applyAlignment="1" applyProtection="1">
      <alignment horizontal="center" vertical="center"/>
      <protection locked="0"/>
    </xf>
    <xf numFmtId="0" fontId="95" fillId="0" borderId="19" xfId="0" applyFont="1" applyBorder="1" applyAlignment="1" applyProtection="1">
      <alignment vertical="center"/>
      <protection locked="0"/>
    </xf>
    <xf numFmtId="0" fontId="95" fillId="0" borderId="0" xfId="0" applyFont="1" applyBorder="1" applyAlignment="1" applyProtection="1">
      <alignment vertical="center"/>
      <protection locked="0"/>
    </xf>
    <xf numFmtId="0" fontId="29" fillId="0" borderId="19" xfId="0" applyFont="1" applyBorder="1" applyAlignment="1" applyProtection="1">
      <alignment vertical="center"/>
      <protection locked="0"/>
    </xf>
    <xf numFmtId="0" fontId="79" fillId="0" borderId="0" xfId="54" applyFill="1" applyBorder="1" applyAlignment="1">
      <alignment/>
    </xf>
    <xf numFmtId="44" fontId="102" fillId="35" borderId="12" xfId="0" applyNumberFormat="1" applyFont="1" applyFill="1" applyBorder="1" applyAlignment="1" applyProtection="1">
      <alignment horizontal="center" vertical="center"/>
      <protection locked="0"/>
    </xf>
    <xf numFmtId="0" fontId="90" fillId="0" borderId="12" xfId="0" applyFont="1" applyBorder="1" applyAlignment="1">
      <alignment horizontal="center" vertical="center"/>
    </xf>
    <xf numFmtId="44" fontId="22" fillId="0" borderId="11" xfId="44" applyFont="1" applyBorder="1" applyAlignment="1">
      <alignment horizontal="left"/>
    </xf>
    <xf numFmtId="44" fontId="93" fillId="0" borderId="11" xfId="44" applyFont="1" applyBorder="1" applyAlignment="1">
      <alignment/>
    </xf>
    <xf numFmtId="0" fontId="90" fillId="0" borderId="12" xfId="0" applyFont="1" applyBorder="1" applyAlignment="1">
      <alignment horizontal="center" vertical="center"/>
    </xf>
    <xf numFmtId="0" fontId="15" fillId="0" borderId="0" xfId="0" applyFont="1" applyBorder="1" applyAlignment="1" applyProtection="1">
      <alignment horizontal="left" vertical="top" wrapText="1"/>
      <protection locked="0"/>
    </xf>
    <xf numFmtId="0" fontId="108" fillId="0" borderId="0" xfId="0" applyFont="1" applyBorder="1" applyAlignment="1" applyProtection="1">
      <alignment horizontal="left" vertical="top" wrapText="1"/>
      <protection locked="0"/>
    </xf>
    <xf numFmtId="0" fontId="108" fillId="0" borderId="19" xfId="0" applyFont="1" applyBorder="1" applyAlignment="1" applyProtection="1">
      <alignment horizontal="left" vertical="top" wrapText="1"/>
      <protection locked="0"/>
    </xf>
    <xf numFmtId="0" fontId="15" fillId="0" borderId="19" xfId="0" applyFont="1" applyBorder="1" applyAlignment="1" applyProtection="1">
      <alignment horizontal="left" vertical="top" wrapText="1"/>
      <protection locked="0"/>
    </xf>
    <xf numFmtId="0" fontId="92" fillId="0" borderId="0"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90" fillId="0" borderId="12" xfId="0" applyFont="1" applyBorder="1" applyAlignment="1">
      <alignment horizontal="center" vertical="center"/>
    </xf>
    <xf numFmtId="0" fontId="17" fillId="0" borderId="12" xfId="0" applyFont="1" applyBorder="1" applyAlignment="1">
      <alignment horizontal="center" vertical="top" wrapText="1"/>
    </xf>
    <xf numFmtId="14" fontId="97" fillId="0" borderId="0" xfId="0" applyNumberFormat="1" applyFont="1" applyAlignment="1">
      <alignment/>
    </xf>
    <xf numFmtId="0" fontId="87" fillId="3" borderId="18" xfId="16" applyFont="1" applyBorder="1" applyAlignment="1">
      <alignment horizontal="right" vertical="center" wrapText="1"/>
    </xf>
    <xf numFmtId="10" fontId="87" fillId="35" borderId="15" xfId="57" applyNumberFormat="1" applyFont="1" applyFill="1" applyBorder="1" applyAlignment="1" applyProtection="1">
      <alignment horizontal="center" vertical="center" wrapText="1"/>
      <protection locked="0"/>
    </xf>
    <xf numFmtId="0" fontId="87" fillId="3" borderId="23" xfId="16" applyFont="1" applyBorder="1" applyAlignment="1">
      <alignment horizontal="right" vertical="center" wrapText="1"/>
    </xf>
    <xf numFmtId="164" fontId="87" fillId="35" borderId="15" xfId="44" applyNumberFormat="1" applyFont="1" applyFill="1" applyBorder="1" applyAlignment="1" applyProtection="1">
      <alignment horizontal="center" vertical="center" wrapText="1"/>
      <protection locked="0"/>
    </xf>
    <xf numFmtId="0" fontId="105" fillId="35" borderId="12" xfId="0" applyFont="1" applyFill="1" applyBorder="1" applyAlignment="1" applyProtection="1">
      <alignment horizontal="left" vertical="center" wrapText="1"/>
      <protection locked="0"/>
    </xf>
    <xf numFmtId="0" fontId="105" fillId="35" borderId="17" xfId="0" applyFont="1" applyFill="1" applyBorder="1" applyAlignment="1" applyProtection="1">
      <alignment horizontal="left" vertical="center" wrapText="1"/>
      <protection locked="0"/>
    </xf>
    <xf numFmtId="49" fontId="105" fillId="35" borderId="13" xfId="0" applyNumberFormat="1" applyFont="1" applyFill="1" applyBorder="1" applyAlignment="1" applyProtection="1">
      <alignment horizontal="left" vertical="center" wrapText="1"/>
      <protection locked="0"/>
    </xf>
    <xf numFmtId="0" fontId="105" fillId="35" borderId="15" xfId="0" applyFont="1" applyFill="1" applyBorder="1" applyAlignment="1" applyProtection="1">
      <alignment horizontal="left" vertical="center" wrapText="1"/>
      <protection locked="0"/>
    </xf>
    <xf numFmtId="0" fontId="0" fillId="0" borderId="0" xfId="0" applyAlignment="1">
      <alignment wrapText="1"/>
    </xf>
    <xf numFmtId="0" fontId="73" fillId="29" borderId="0" xfId="47" applyBorder="1" applyAlignment="1">
      <alignment vertical="center"/>
    </xf>
    <xf numFmtId="0" fontId="108" fillId="0" borderId="0" xfId="0" applyFont="1" applyBorder="1" applyAlignment="1" applyProtection="1">
      <alignment horizontal="left" vertical="top" wrapText="1"/>
      <protection locked="0"/>
    </xf>
    <xf numFmtId="0" fontId="105" fillId="33" borderId="12" xfId="0" applyFont="1" applyFill="1" applyBorder="1" applyAlignment="1">
      <alignment horizontal="left" vertical="center" wrapText="1"/>
    </xf>
    <xf numFmtId="0" fontId="17" fillId="0" borderId="12" xfId="0" applyFont="1" applyBorder="1" applyAlignment="1">
      <alignment horizontal="center" vertical="center" wrapText="1"/>
    </xf>
    <xf numFmtId="0" fontId="105" fillId="35" borderId="18" xfId="0" applyFont="1" applyFill="1" applyBorder="1" applyAlignment="1" applyProtection="1">
      <alignment horizontal="left" vertical="top" wrapText="1"/>
      <protection locked="0"/>
    </xf>
    <xf numFmtId="9" fontId="92" fillId="36" borderId="0" xfId="0" applyNumberFormat="1" applyFont="1" applyFill="1" applyBorder="1" applyAlignment="1" applyProtection="1">
      <alignment horizontal="right"/>
      <protection/>
    </xf>
    <xf numFmtId="44" fontId="92" fillId="36" borderId="0" xfId="44" applyFont="1" applyFill="1" applyBorder="1" applyAlignment="1" applyProtection="1">
      <alignment/>
      <protection/>
    </xf>
    <xf numFmtId="0" fontId="93" fillId="36" borderId="0" xfId="0" applyFont="1" applyFill="1" applyBorder="1" applyAlignment="1" applyProtection="1">
      <alignment horizontal="right"/>
      <protection/>
    </xf>
    <xf numFmtId="0" fontId="103" fillId="36" borderId="0" xfId="0" applyFont="1" applyFill="1" applyBorder="1" applyAlignment="1" applyProtection="1">
      <alignment horizontal="right"/>
      <protection/>
    </xf>
    <xf numFmtId="0" fontId="0" fillId="36" borderId="0" xfId="0" applyFill="1" applyBorder="1" applyAlignment="1" applyProtection="1">
      <alignment/>
      <protection/>
    </xf>
    <xf numFmtId="0" fontId="0" fillId="0" borderId="0" xfId="0" applyBorder="1" applyAlignment="1" applyProtection="1">
      <alignment/>
      <protection/>
    </xf>
    <xf numFmtId="0" fontId="14" fillId="36" borderId="12" xfId="0" applyFont="1" applyFill="1" applyBorder="1" applyAlignment="1" applyProtection="1">
      <alignment horizontal="center" vertical="center" wrapText="1"/>
      <protection/>
    </xf>
    <xf numFmtId="0" fontId="15" fillId="36" borderId="19" xfId="0" applyFont="1" applyFill="1" applyBorder="1" applyAlignment="1" applyProtection="1">
      <alignment horizontal="left" vertical="top" wrapText="1"/>
      <protection/>
    </xf>
    <xf numFmtId="0" fontId="108" fillId="36" borderId="19" xfId="0" applyFont="1" applyFill="1" applyBorder="1" applyAlignment="1" applyProtection="1">
      <alignment horizontal="left" vertical="top" wrapText="1"/>
      <protection/>
    </xf>
    <xf numFmtId="44" fontId="90" fillId="36" borderId="0" xfId="44" applyFont="1" applyFill="1" applyBorder="1" applyAlignment="1" applyProtection="1">
      <alignment/>
      <protection/>
    </xf>
    <xf numFmtId="0" fontId="15" fillId="0" borderId="0" xfId="0" applyFont="1" applyBorder="1" applyAlignment="1" applyProtection="1">
      <alignment vertical="top"/>
      <protection/>
    </xf>
    <xf numFmtId="0" fontId="108" fillId="36" borderId="0" xfId="0" applyFont="1" applyFill="1" applyBorder="1" applyAlignment="1" applyProtection="1">
      <alignment horizontal="left" vertical="top" wrapText="1"/>
      <protection/>
    </xf>
    <xf numFmtId="44" fontId="90" fillId="36" borderId="11" xfId="44" applyFont="1" applyFill="1" applyBorder="1" applyAlignment="1" applyProtection="1">
      <alignment/>
      <protection/>
    </xf>
    <xf numFmtId="0" fontId="15" fillId="0" borderId="0" xfId="0" applyFont="1" applyBorder="1" applyAlignment="1" applyProtection="1">
      <alignment horizontal="left" vertical="top"/>
      <protection/>
    </xf>
    <xf numFmtId="0" fontId="15" fillId="0" borderId="0" xfId="0" applyFont="1" applyBorder="1" applyAlignment="1" applyProtection="1">
      <alignment horizontal="left" vertical="top" wrapText="1"/>
      <protection/>
    </xf>
    <xf numFmtId="6" fontId="15" fillId="0" borderId="0" xfId="0" applyNumberFormat="1" applyFont="1" applyAlignment="1" applyProtection="1">
      <alignment horizontal="left"/>
      <protection/>
    </xf>
    <xf numFmtId="44" fontId="0" fillId="36" borderId="0" xfId="44" applyFont="1" applyFill="1" applyBorder="1" applyAlignment="1" applyProtection="1">
      <alignment/>
      <protection/>
    </xf>
    <xf numFmtId="44" fontId="108" fillId="36" borderId="0" xfId="44" applyFont="1" applyFill="1" applyBorder="1" applyAlignment="1" applyProtection="1">
      <alignment/>
      <protection/>
    </xf>
    <xf numFmtId="44" fontId="108" fillId="36" borderId="11" xfId="44" applyFont="1" applyFill="1" applyBorder="1" applyAlignment="1" applyProtection="1">
      <alignment/>
      <protection/>
    </xf>
    <xf numFmtId="0" fontId="0" fillId="36" borderId="0" xfId="0" applyFill="1" applyBorder="1" applyAlignment="1" applyProtection="1">
      <alignment horizontal="left" vertical="top" wrapText="1"/>
      <protection/>
    </xf>
    <xf numFmtId="44" fontId="89" fillId="36" borderId="0" xfId="44" applyFont="1" applyFill="1" applyBorder="1" applyAlignment="1" applyProtection="1">
      <alignment/>
      <protection/>
    </xf>
    <xf numFmtId="0" fontId="108" fillId="0" borderId="0" xfId="0" applyFont="1" applyAlignment="1" applyProtection="1">
      <alignment/>
      <protection/>
    </xf>
    <xf numFmtId="0" fontId="101" fillId="36" borderId="18" xfId="0" applyFont="1" applyFill="1" applyBorder="1" applyAlignment="1" applyProtection="1">
      <alignment vertical="top"/>
      <protection/>
    </xf>
    <xf numFmtId="0" fontId="103" fillId="36" borderId="19" xfId="0" applyFont="1" applyFill="1" applyBorder="1" applyAlignment="1" applyProtection="1">
      <alignment vertical="top"/>
      <protection/>
    </xf>
    <xf numFmtId="0" fontId="103" fillId="36" borderId="20" xfId="0" applyFont="1" applyFill="1" applyBorder="1" applyAlignment="1" applyProtection="1">
      <alignment vertical="top"/>
      <protection/>
    </xf>
    <xf numFmtId="0" fontId="108" fillId="36" borderId="19" xfId="0" applyFont="1" applyFill="1" applyBorder="1" applyAlignment="1" applyProtection="1">
      <alignment vertical="top"/>
      <protection/>
    </xf>
    <xf numFmtId="0" fontId="108" fillId="36" borderId="20" xfId="0" applyFont="1" applyFill="1" applyBorder="1" applyAlignment="1" applyProtection="1">
      <alignment vertical="top"/>
      <protection/>
    </xf>
    <xf numFmtId="0" fontId="14" fillId="36" borderId="13" xfId="0" applyFont="1" applyFill="1" applyBorder="1" applyAlignment="1" applyProtection="1">
      <alignment horizontal="center" vertical="center" wrapText="1"/>
      <protection/>
    </xf>
    <xf numFmtId="44" fontId="92" fillId="36" borderId="11" xfId="44" applyFont="1" applyFill="1" applyBorder="1" applyAlignment="1" applyProtection="1">
      <alignment/>
      <protection/>
    </xf>
    <xf numFmtId="0" fontId="109" fillId="0" borderId="0" xfId="0" applyFont="1" applyAlignment="1">
      <alignment vertical="center" wrapText="1"/>
    </xf>
    <xf numFmtId="0" fontId="90" fillId="0" borderId="0" xfId="0" applyFont="1" applyAlignment="1">
      <alignment vertical="top" wrapText="1"/>
    </xf>
    <xf numFmtId="0" fontId="87" fillId="0" borderId="0" xfId="0" applyFont="1" applyAlignment="1" applyProtection="1">
      <alignment/>
      <protection locked="0"/>
    </xf>
    <xf numFmtId="0" fontId="16" fillId="0" borderId="0" xfId="0" applyFont="1" applyAlignment="1" applyProtection="1">
      <alignment/>
      <protection locked="0"/>
    </xf>
    <xf numFmtId="42" fontId="92" fillId="0" borderId="0" xfId="0" applyNumberFormat="1" applyFont="1" applyAlignment="1">
      <alignment/>
    </xf>
    <xf numFmtId="0" fontId="14" fillId="0" borderId="0" xfId="0" applyFont="1" applyAlignment="1">
      <alignment vertical="top" wrapText="1"/>
    </xf>
    <xf numFmtId="0" fontId="14" fillId="0" borderId="0" xfId="0" applyFont="1" applyAlignment="1" applyProtection="1">
      <alignment vertical="top" wrapText="1"/>
      <protection locked="0"/>
    </xf>
    <xf numFmtId="0" fontId="15" fillId="0" borderId="0" xfId="0" applyFont="1" applyAlignment="1" applyProtection="1">
      <alignment horizontal="left"/>
      <protection locked="0"/>
    </xf>
    <xf numFmtId="0" fontId="90" fillId="0" borderId="0" xfId="0" applyFont="1" applyAlignment="1" applyProtection="1">
      <alignment horizontal="left"/>
      <protection locked="0"/>
    </xf>
    <xf numFmtId="0" fontId="15" fillId="0" borderId="0" xfId="0" applyFont="1" applyAlignment="1" applyProtection="1">
      <alignment/>
      <protection locked="0"/>
    </xf>
    <xf numFmtId="164" fontId="15" fillId="0" borderId="0" xfId="0" applyNumberFormat="1" applyFont="1" applyAlignment="1" applyProtection="1">
      <alignment horizontal="left"/>
      <protection locked="0"/>
    </xf>
    <xf numFmtId="0" fontId="108" fillId="0" borderId="0" xfId="0" applyFont="1" applyAlignment="1" applyProtection="1">
      <alignment/>
      <protection locked="0"/>
    </xf>
    <xf numFmtId="9" fontId="92" fillId="0" borderId="0" xfId="0" applyNumberFormat="1" applyFont="1" applyAlignment="1" applyProtection="1">
      <alignment horizontal="right"/>
      <protection locked="0"/>
    </xf>
    <xf numFmtId="0" fontId="15" fillId="0" borderId="0" xfId="0" applyFont="1" applyAlignment="1" applyProtection="1">
      <alignment vertical="top"/>
      <protection locked="0"/>
    </xf>
    <xf numFmtId="0" fontId="15" fillId="0" borderId="0" xfId="0" applyFont="1" applyAlignment="1" applyProtection="1">
      <alignment horizontal="left" vertical="top"/>
      <protection locked="0"/>
    </xf>
    <xf numFmtId="0" fontId="15" fillId="0" borderId="0" xfId="0" applyFont="1" applyAlignment="1" applyProtection="1">
      <alignment horizontal="left" vertical="top" wrapText="1"/>
      <protection locked="0"/>
    </xf>
    <xf numFmtId="44" fontId="89" fillId="0" borderId="0" xfId="44" applyFont="1" applyFill="1" applyBorder="1" applyAlignment="1">
      <alignment/>
    </xf>
    <xf numFmtId="0" fontId="102" fillId="36" borderId="12" xfId="0" applyFont="1" applyFill="1" applyBorder="1" applyAlignment="1">
      <alignment horizontal="center"/>
    </xf>
    <xf numFmtId="0" fontId="102" fillId="36" borderId="12" xfId="0" applyFont="1" applyFill="1" applyBorder="1" applyAlignment="1">
      <alignment horizontal="center"/>
    </xf>
    <xf numFmtId="0" fontId="16" fillId="36" borderId="0" xfId="0" applyFont="1" applyFill="1" applyBorder="1" applyAlignment="1">
      <alignment/>
    </xf>
    <xf numFmtId="0" fontId="15" fillId="36" borderId="0" xfId="0" applyFont="1" applyFill="1" applyBorder="1" applyAlignment="1">
      <alignment/>
    </xf>
    <xf numFmtId="0" fontId="0" fillId="36" borderId="0" xfId="0" applyFill="1" applyBorder="1" applyAlignment="1">
      <alignment/>
    </xf>
    <xf numFmtId="44" fontId="22" fillId="36" borderId="0" xfId="44" applyFont="1" applyFill="1" applyBorder="1" applyAlignment="1">
      <alignment horizontal="left"/>
    </xf>
    <xf numFmtId="44" fontId="93" fillId="36" borderId="0" xfId="44" applyFont="1" applyFill="1" applyBorder="1" applyAlignment="1">
      <alignment/>
    </xf>
    <xf numFmtId="0" fontId="16" fillId="36" borderId="0" xfId="0" applyFont="1" applyFill="1" applyBorder="1" applyAlignment="1">
      <alignment/>
    </xf>
    <xf numFmtId="0" fontId="16" fillId="0" borderId="0" xfId="0" applyFont="1" applyFill="1" applyBorder="1" applyAlignment="1">
      <alignment/>
    </xf>
    <xf numFmtId="0" fontId="15" fillId="0" borderId="0" xfId="0" applyFont="1" applyFill="1" applyBorder="1" applyAlignment="1">
      <alignment/>
    </xf>
    <xf numFmtId="44" fontId="22" fillId="0" borderId="0" xfId="44" applyFont="1" applyFill="1" applyBorder="1" applyAlignment="1">
      <alignment horizontal="left"/>
    </xf>
    <xf numFmtId="44" fontId="93" fillId="0" borderId="0" xfId="44" applyFont="1" applyFill="1" applyBorder="1" applyAlignment="1">
      <alignment/>
    </xf>
    <xf numFmtId="0" fontId="87" fillId="36" borderId="12" xfId="0" applyFont="1" applyFill="1" applyBorder="1" applyAlignment="1">
      <alignment/>
    </xf>
    <xf numFmtId="44" fontId="102" fillId="36" borderId="12" xfId="0" applyNumberFormat="1" applyFont="1" applyFill="1" applyBorder="1" applyAlignment="1">
      <alignment/>
    </xf>
    <xf numFmtId="0" fontId="87" fillId="0" borderId="12" xfId="0" applyFont="1" applyFill="1" applyBorder="1" applyAlignment="1">
      <alignment/>
    </xf>
    <xf numFmtId="0" fontId="102" fillId="0" borderId="12" xfId="0" applyFont="1" applyFill="1" applyBorder="1" applyAlignment="1">
      <alignment horizontal="center"/>
    </xf>
    <xf numFmtId="44" fontId="102" fillId="0" borderId="12" xfId="0" applyNumberFormat="1" applyFont="1" applyFill="1" applyBorder="1" applyAlignment="1">
      <alignment/>
    </xf>
    <xf numFmtId="165" fontId="102" fillId="36" borderId="12" xfId="0" applyNumberFormat="1" applyFont="1" applyFill="1" applyBorder="1" applyAlignment="1">
      <alignment horizontal="center"/>
    </xf>
    <xf numFmtId="0" fontId="92" fillId="36" borderId="0" xfId="0" applyFont="1" applyFill="1" applyBorder="1" applyAlignment="1" applyProtection="1">
      <alignment horizontal="center"/>
      <protection/>
    </xf>
    <xf numFmtId="44" fontId="16" fillId="36" borderId="0" xfId="44" applyFont="1" applyFill="1" applyBorder="1" applyAlignment="1" applyProtection="1">
      <alignment/>
      <protection/>
    </xf>
    <xf numFmtId="0" fontId="0" fillId="0" borderId="0" xfId="0" applyAlignment="1" applyProtection="1">
      <alignment/>
      <protection/>
    </xf>
    <xf numFmtId="0" fontId="14" fillId="0" borderId="0" xfId="0" applyFont="1" applyBorder="1" applyAlignment="1" applyProtection="1">
      <alignment vertical="top" wrapText="1"/>
      <protection/>
    </xf>
    <xf numFmtId="0" fontId="14" fillId="36" borderId="0" xfId="0" applyFont="1" applyFill="1" applyBorder="1" applyAlignment="1" applyProtection="1">
      <alignment vertical="top" wrapText="1"/>
      <protection/>
    </xf>
    <xf numFmtId="0" fontId="90" fillId="36" borderId="12" xfId="0" applyFont="1" applyFill="1" applyBorder="1" applyAlignment="1" applyProtection="1">
      <alignment horizontal="center"/>
      <protection/>
    </xf>
    <xf numFmtId="0" fontId="17" fillId="36" borderId="12" xfId="0" applyFont="1" applyFill="1" applyBorder="1" applyAlignment="1" applyProtection="1">
      <alignment horizontal="center" vertical="center" wrapText="1"/>
      <protection/>
    </xf>
    <xf numFmtId="44" fontId="15" fillId="36" borderId="0" xfId="0" applyNumberFormat="1" applyFont="1" applyFill="1" applyBorder="1" applyAlignment="1" applyProtection="1">
      <alignment/>
      <protection/>
    </xf>
    <xf numFmtId="10" fontId="108" fillId="36" borderId="0" xfId="0" applyNumberFormat="1" applyFont="1" applyFill="1" applyBorder="1" applyAlignment="1" applyProtection="1">
      <alignment/>
      <protection/>
    </xf>
    <xf numFmtId="0" fontId="16" fillId="0" borderId="0" xfId="0" applyFont="1" applyBorder="1" applyAlignment="1" applyProtection="1">
      <alignment/>
      <protection/>
    </xf>
    <xf numFmtId="0" fontId="15" fillId="0" borderId="0" xfId="0" applyFont="1" applyBorder="1" applyAlignment="1" applyProtection="1">
      <alignment/>
      <protection/>
    </xf>
    <xf numFmtId="42" fontId="108" fillId="36" borderId="0" xfId="0" applyNumberFormat="1" applyFont="1" applyFill="1" applyBorder="1" applyAlignment="1" applyProtection="1">
      <alignment/>
      <protection/>
    </xf>
    <xf numFmtId="8" fontId="16" fillId="0" borderId="0" xfId="0" applyNumberFormat="1" applyFont="1" applyBorder="1" applyAlignment="1" applyProtection="1">
      <alignment horizontal="left"/>
      <protection/>
    </xf>
    <xf numFmtId="0" fontId="90" fillId="36" borderId="0" xfId="0" applyFont="1" applyFill="1" applyBorder="1" applyAlignment="1" applyProtection="1">
      <alignment horizontal="left"/>
      <protection/>
    </xf>
    <xf numFmtId="42" fontId="0" fillId="36" borderId="0" xfId="0" applyNumberFormat="1" applyFill="1" applyBorder="1" applyAlignment="1" applyProtection="1">
      <alignment/>
      <protection/>
    </xf>
    <xf numFmtId="9" fontId="0" fillId="36" borderId="0" xfId="0" applyNumberFormat="1" applyFill="1" applyBorder="1" applyAlignment="1" applyProtection="1">
      <alignment/>
      <protection/>
    </xf>
    <xf numFmtId="0" fontId="90" fillId="36" borderId="0" xfId="0" applyFont="1" applyFill="1" applyBorder="1" applyAlignment="1" applyProtection="1">
      <alignment/>
      <protection/>
    </xf>
    <xf numFmtId="0" fontId="101" fillId="36" borderId="18" xfId="0" applyFont="1" applyFill="1" applyBorder="1" applyAlignment="1" applyProtection="1">
      <alignment horizontal="left" vertical="top"/>
      <protection/>
    </xf>
    <xf numFmtId="0" fontId="101" fillId="36" borderId="19" xfId="0" applyFont="1" applyFill="1" applyBorder="1" applyAlignment="1" applyProtection="1">
      <alignment vertical="top"/>
      <protection/>
    </xf>
    <xf numFmtId="0" fontId="109" fillId="0" borderId="0" xfId="0" applyFont="1" applyBorder="1" applyAlignment="1" applyProtection="1">
      <alignment vertical="center" wrapText="1"/>
      <protection/>
    </xf>
    <xf numFmtId="0" fontId="90" fillId="0" borderId="0" xfId="0" applyFont="1" applyBorder="1" applyAlignment="1" applyProtection="1">
      <alignment vertical="top" wrapText="1"/>
      <protection/>
    </xf>
    <xf numFmtId="0" fontId="90" fillId="36" borderId="0" xfId="0" applyFont="1" applyFill="1" applyBorder="1" applyAlignment="1" applyProtection="1">
      <alignment vertical="top" wrapText="1"/>
      <protection/>
    </xf>
    <xf numFmtId="0" fontId="90" fillId="36" borderId="11" xfId="0" applyFont="1" applyFill="1" applyBorder="1" applyAlignment="1" applyProtection="1">
      <alignment/>
      <protection/>
    </xf>
    <xf numFmtId="0" fontId="90" fillId="36" borderId="12" xfId="0" applyFont="1" applyFill="1" applyBorder="1" applyAlignment="1" applyProtection="1">
      <alignment horizontal="center" vertical="center"/>
      <protection/>
    </xf>
    <xf numFmtId="0" fontId="90" fillId="36" borderId="12" xfId="0" applyFont="1" applyFill="1" applyBorder="1" applyAlignment="1" applyProtection="1">
      <alignment horizontal="center" vertical="center" wrapText="1"/>
      <protection/>
    </xf>
    <xf numFmtId="0" fontId="15" fillId="36" borderId="0" xfId="0" applyFont="1" applyFill="1" applyBorder="1" applyAlignment="1" applyProtection="1">
      <alignment/>
      <protection/>
    </xf>
    <xf numFmtId="0" fontId="15" fillId="36" borderId="0" xfId="0" applyFont="1" applyFill="1" applyBorder="1" applyAlignment="1" applyProtection="1">
      <alignment horizontal="center"/>
      <protection/>
    </xf>
    <xf numFmtId="9" fontId="15" fillId="36" borderId="0" xfId="57" applyFont="1" applyFill="1" applyBorder="1" applyAlignment="1" applyProtection="1">
      <alignment horizontal="center"/>
      <protection/>
    </xf>
    <xf numFmtId="0" fontId="87" fillId="0" borderId="0" xfId="0" applyFont="1" applyBorder="1" applyAlignment="1" applyProtection="1">
      <alignment/>
      <protection/>
    </xf>
    <xf numFmtId="0" fontId="16" fillId="0" borderId="0" xfId="0" applyFont="1" applyAlignment="1" applyProtection="1">
      <alignment/>
      <protection/>
    </xf>
    <xf numFmtId="44" fontId="16" fillId="36" borderId="11" xfId="44" applyFont="1" applyFill="1" applyBorder="1" applyAlignment="1" applyProtection="1">
      <alignment/>
      <protection/>
    </xf>
    <xf numFmtId="42" fontId="90" fillId="36" borderId="0" xfId="0" applyNumberFormat="1" applyFont="1" applyFill="1" applyBorder="1" applyAlignment="1" applyProtection="1">
      <alignment/>
      <protection/>
    </xf>
    <xf numFmtId="9" fontId="15" fillId="36" borderId="0" xfId="0" applyNumberFormat="1" applyFont="1" applyFill="1" applyBorder="1" applyAlignment="1" applyProtection="1">
      <alignment horizontal="center"/>
      <protection/>
    </xf>
    <xf numFmtId="0" fontId="108" fillId="36" borderId="0" xfId="0" applyFont="1" applyFill="1" applyBorder="1" applyAlignment="1" applyProtection="1">
      <alignment/>
      <protection/>
    </xf>
    <xf numFmtId="42" fontId="90" fillId="36" borderId="0" xfId="0" applyNumberFormat="1" applyFont="1" applyFill="1" applyBorder="1" applyAlignment="1" applyProtection="1">
      <alignment/>
      <protection/>
    </xf>
    <xf numFmtId="0" fontId="90" fillId="36" borderId="0" xfId="0" applyFont="1" applyFill="1" applyBorder="1" applyAlignment="1" applyProtection="1">
      <alignment horizontal="center"/>
      <protection/>
    </xf>
    <xf numFmtId="9" fontId="90" fillId="36" borderId="0" xfId="0" applyNumberFormat="1" applyFont="1" applyFill="1" applyBorder="1" applyAlignment="1" applyProtection="1">
      <alignment horizontal="center"/>
      <protection/>
    </xf>
    <xf numFmtId="44" fontId="87" fillId="36" borderId="0" xfId="44" applyFont="1" applyFill="1" applyBorder="1" applyAlignment="1" applyProtection="1">
      <alignment/>
      <protection/>
    </xf>
    <xf numFmtId="0" fontId="16" fillId="0" borderId="0" xfId="0" applyFont="1" applyBorder="1" applyAlignment="1" applyProtection="1">
      <alignment/>
      <protection/>
    </xf>
    <xf numFmtId="6" fontId="16" fillId="0" borderId="0" xfId="0" applyNumberFormat="1" applyFont="1" applyAlignment="1" applyProtection="1">
      <alignment horizontal="left"/>
      <protection/>
    </xf>
    <xf numFmtId="0" fontId="108" fillId="36" borderId="0" xfId="0" applyFont="1" applyFill="1" applyBorder="1" applyAlignment="1" applyProtection="1">
      <alignment horizontal="left"/>
      <protection/>
    </xf>
    <xf numFmtId="0" fontId="108" fillId="36" borderId="0" xfId="0" applyNumberFormat="1" applyFont="1" applyFill="1" applyBorder="1" applyAlignment="1" applyProtection="1">
      <alignment horizontal="left"/>
      <protection/>
    </xf>
    <xf numFmtId="0" fontId="108" fillId="36" borderId="0" xfId="0" applyFont="1" applyFill="1" applyBorder="1" applyAlignment="1" applyProtection="1">
      <alignment/>
      <protection/>
    </xf>
    <xf numFmtId="0" fontId="108" fillId="36" borderId="0" xfId="0" applyFont="1" applyFill="1" applyBorder="1" applyAlignment="1" applyProtection="1">
      <alignment horizontal="center"/>
      <protection/>
    </xf>
    <xf numFmtId="0" fontId="89" fillId="36" borderId="0" xfId="0" applyFont="1" applyFill="1" applyBorder="1" applyAlignment="1" applyProtection="1">
      <alignment/>
      <protection/>
    </xf>
    <xf numFmtId="0" fontId="0" fillId="36" borderId="0" xfId="0" applyFill="1" applyBorder="1" applyAlignment="1" applyProtection="1">
      <alignment horizontal="center"/>
      <protection/>
    </xf>
    <xf numFmtId="9" fontId="0" fillId="36" borderId="0" xfId="0" applyNumberFormat="1" applyFill="1" applyBorder="1" applyAlignment="1" applyProtection="1">
      <alignment horizontal="center"/>
      <protection/>
    </xf>
    <xf numFmtId="0" fontId="103" fillId="0" borderId="0" xfId="0" applyFont="1" applyBorder="1" applyAlignment="1" applyProtection="1">
      <alignment horizontal="right"/>
      <protection/>
    </xf>
    <xf numFmtId="42" fontId="92" fillId="0" borderId="0" xfId="0" applyNumberFormat="1" applyFont="1" applyBorder="1" applyAlignment="1" applyProtection="1">
      <alignment/>
      <protection/>
    </xf>
    <xf numFmtId="0" fontId="17" fillId="36" borderId="12" xfId="0" applyFont="1" applyFill="1" applyBorder="1" applyAlignment="1" applyProtection="1">
      <alignment horizontal="center" vertical="top" wrapText="1"/>
      <protection/>
    </xf>
    <xf numFmtId="0" fontId="15" fillId="36" borderId="0" xfId="0" applyFont="1" applyFill="1" applyBorder="1" applyAlignment="1" applyProtection="1">
      <alignment horizontal="left" vertical="top" wrapText="1"/>
      <protection/>
    </xf>
    <xf numFmtId="0" fontId="108" fillId="36" borderId="0" xfId="0" applyFont="1" applyFill="1" applyBorder="1" applyAlignment="1" applyProtection="1">
      <alignment horizontal="left" wrapText="1"/>
      <protection/>
    </xf>
    <xf numFmtId="0" fontId="15" fillId="0" borderId="0" xfId="0" applyFont="1" applyBorder="1" applyAlignment="1" applyProtection="1">
      <alignment horizontal="left"/>
      <protection/>
    </xf>
    <xf numFmtId="6" fontId="15" fillId="0" borderId="0" xfId="0" applyNumberFormat="1" applyFont="1" applyBorder="1" applyAlignment="1" applyProtection="1">
      <alignment horizontal="left"/>
      <protection/>
    </xf>
    <xf numFmtId="0" fontId="90" fillId="0" borderId="0" xfId="0" applyFont="1" applyBorder="1" applyAlignment="1" applyProtection="1">
      <alignment/>
      <protection/>
    </xf>
    <xf numFmtId="42" fontId="0" fillId="36" borderId="20" xfId="0" applyNumberFormat="1" applyFill="1" applyBorder="1" applyAlignment="1" applyProtection="1">
      <alignment/>
      <protection/>
    </xf>
    <xf numFmtId="0" fontId="0" fillId="36" borderId="20" xfId="0" applyFill="1" applyBorder="1" applyAlignment="1" applyProtection="1">
      <alignment/>
      <protection/>
    </xf>
    <xf numFmtId="0" fontId="14" fillId="36" borderId="12" xfId="0" applyFont="1" applyFill="1" applyBorder="1" applyAlignment="1" applyProtection="1">
      <alignment horizontal="center" vertical="top" wrapText="1"/>
      <protection/>
    </xf>
    <xf numFmtId="0" fontId="15" fillId="36" borderId="0" xfId="0" applyFont="1" applyFill="1" applyBorder="1" applyAlignment="1" applyProtection="1">
      <alignment horizontal="center" vertical="top" wrapText="1"/>
      <protection/>
    </xf>
    <xf numFmtId="9" fontId="92" fillId="36" borderId="0" xfId="0" applyNumberFormat="1" applyFont="1" applyFill="1" applyBorder="1" applyAlignment="1" applyProtection="1">
      <alignment/>
      <protection/>
    </xf>
    <xf numFmtId="0" fontId="93" fillId="36" borderId="0" xfId="0" applyFont="1" applyFill="1" applyBorder="1" applyAlignment="1" applyProtection="1">
      <alignment/>
      <protection/>
    </xf>
    <xf numFmtId="42" fontId="0" fillId="0" borderId="0" xfId="0" applyNumberFormat="1" applyBorder="1" applyAlignment="1" applyProtection="1">
      <alignment/>
      <protection/>
    </xf>
    <xf numFmtId="44" fontId="0" fillId="36" borderId="0" xfId="0" applyNumberFormat="1" applyFill="1" applyBorder="1" applyAlignment="1" applyProtection="1">
      <alignment/>
      <protection/>
    </xf>
    <xf numFmtId="164" fontId="15" fillId="0" borderId="0" xfId="44" applyNumberFormat="1" applyFont="1" applyBorder="1" applyAlignment="1" applyProtection="1">
      <alignment horizontal="left"/>
      <protection/>
    </xf>
    <xf numFmtId="164" fontId="15" fillId="0" borderId="0" xfId="0" applyNumberFormat="1" applyFont="1" applyBorder="1" applyAlignment="1" applyProtection="1">
      <alignment horizontal="left"/>
      <protection/>
    </xf>
    <xf numFmtId="0" fontId="108" fillId="36" borderId="0" xfId="0" applyFont="1" applyFill="1" applyBorder="1" applyAlignment="1" applyProtection="1">
      <alignment vertical="top"/>
      <protection/>
    </xf>
    <xf numFmtId="0" fontId="0" fillId="36" borderId="0" xfId="0" applyFill="1" applyBorder="1" applyAlignment="1" applyProtection="1">
      <alignment vertical="top"/>
      <protection/>
    </xf>
    <xf numFmtId="0" fontId="0" fillId="36" borderId="0" xfId="0" applyFill="1" applyBorder="1" applyAlignment="1" applyProtection="1">
      <alignment/>
      <protection/>
    </xf>
    <xf numFmtId="0" fontId="108" fillId="36" borderId="0" xfId="0" applyFont="1" applyFill="1" applyBorder="1" applyAlignment="1" applyProtection="1">
      <alignment horizontal="left" vertical="top" wrapText="1"/>
      <protection/>
    </xf>
    <xf numFmtId="44" fontId="108" fillId="36" borderId="0" xfId="0" applyNumberFormat="1" applyFont="1" applyFill="1" applyBorder="1" applyAlignment="1" applyProtection="1">
      <alignment/>
      <protection/>
    </xf>
    <xf numFmtId="0" fontId="108" fillId="36" borderId="0" xfId="0" applyNumberFormat="1" applyFont="1" applyFill="1" applyBorder="1" applyAlignment="1" applyProtection="1">
      <alignment horizontal="center"/>
      <protection/>
    </xf>
    <xf numFmtId="0" fontId="16" fillId="36" borderId="0" xfId="0" applyFont="1" applyFill="1" applyBorder="1" applyAlignment="1" applyProtection="1">
      <alignment horizontal="left" vertical="top" wrapText="1"/>
      <protection/>
    </xf>
    <xf numFmtId="44" fontId="90" fillId="36" borderId="0" xfId="0" applyNumberFormat="1" applyFont="1" applyFill="1" applyBorder="1" applyAlignment="1" applyProtection="1">
      <alignment/>
      <protection/>
    </xf>
    <xf numFmtId="44" fontId="89" fillId="0" borderId="0" xfId="44" applyFont="1" applyBorder="1" applyAlignment="1" applyProtection="1">
      <alignment/>
      <protection/>
    </xf>
    <xf numFmtId="0" fontId="92" fillId="36" borderId="0" xfId="0" applyFont="1" applyFill="1" applyBorder="1" applyAlignment="1" applyProtection="1">
      <alignment horizontal="left" vertical="top" wrapText="1"/>
      <protection/>
    </xf>
    <xf numFmtId="0" fontId="103" fillId="36" borderId="0" xfId="0" applyFont="1" applyFill="1" applyBorder="1" applyAlignment="1" applyProtection="1">
      <alignment vertical="top"/>
      <protection/>
    </xf>
    <xf numFmtId="44" fontId="103" fillId="36" borderId="0" xfId="44" applyFont="1" applyFill="1" applyBorder="1" applyAlignment="1" applyProtection="1">
      <alignment vertical="top"/>
      <protection/>
    </xf>
    <xf numFmtId="0" fontId="102" fillId="36" borderId="19" xfId="0" applyFont="1" applyFill="1" applyBorder="1" applyAlignment="1" applyProtection="1">
      <alignment vertical="top"/>
      <protection/>
    </xf>
    <xf numFmtId="0" fontId="15" fillId="36" borderId="0" xfId="0" applyFont="1" applyFill="1" applyBorder="1" applyAlignment="1" applyProtection="1">
      <alignment vertical="top"/>
      <protection/>
    </xf>
    <xf numFmtId="44" fontId="15" fillId="36" borderId="0" xfId="44" applyFont="1" applyFill="1" applyBorder="1" applyAlignment="1" applyProtection="1">
      <alignment/>
      <protection/>
    </xf>
    <xf numFmtId="44" fontId="90" fillId="36" borderId="0" xfId="44" applyFont="1" applyFill="1" applyBorder="1" applyAlignment="1" applyProtection="1">
      <alignment/>
      <protection/>
    </xf>
    <xf numFmtId="0" fontId="90" fillId="36" borderId="0" xfId="0" applyFont="1" applyFill="1" applyBorder="1" applyAlignment="1" applyProtection="1">
      <alignment vertical="top"/>
      <protection/>
    </xf>
    <xf numFmtId="44" fontId="105" fillId="36" borderId="0" xfId="44" applyFont="1" applyFill="1" applyBorder="1" applyAlignment="1" applyProtection="1">
      <alignment/>
      <protection/>
    </xf>
    <xf numFmtId="44" fontId="101" fillId="36" borderId="0" xfId="44" applyFont="1" applyFill="1" applyBorder="1" applyAlignment="1" applyProtection="1">
      <alignment/>
      <protection/>
    </xf>
    <xf numFmtId="0" fontId="0" fillId="0" borderId="0" xfId="0" applyFill="1" applyBorder="1" applyAlignment="1" applyProtection="1">
      <alignment/>
      <protection/>
    </xf>
    <xf numFmtId="0" fontId="90" fillId="0" borderId="0" xfId="0" applyFont="1" applyFill="1" applyAlignment="1">
      <alignment/>
    </xf>
    <xf numFmtId="0" fontId="90" fillId="0" borderId="12" xfId="0" applyFont="1" applyFill="1" applyBorder="1" applyAlignment="1">
      <alignment horizontal="center" vertical="center"/>
    </xf>
    <xf numFmtId="0" fontId="90" fillId="0" borderId="12" xfId="0" applyFont="1" applyFill="1" applyBorder="1" applyAlignment="1">
      <alignment horizontal="center" vertical="center" wrapText="1"/>
    </xf>
    <xf numFmtId="0" fontId="0" fillId="0" borderId="0" xfId="0" applyFill="1" applyAlignment="1">
      <alignment/>
    </xf>
    <xf numFmtId="0" fontId="101" fillId="0" borderId="18" xfId="0" applyFont="1" applyFill="1" applyBorder="1" applyAlignment="1" applyProtection="1">
      <alignment vertical="top"/>
      <protection locked="0"/>
    </xf>
    <xf numFmtId="0" fontId="103" fillId="0" borderId="19" xfId="0" applyFont="1" applyFill="1" applyBorder="1" applyAlignment="1" applyProtection="1">
      <alignment vertical="top"/>
      <protection locked="0"/>
    </xf>
    <xf numFmtId="0" fontId="103" fillId="0" borderId="20" xfId="0" applyFont="1" applyFill="1" applyBorder="1" applyAlignment="1" applyProtection="1">
      <alignment vertical="top"/>
      <protection locked="0"/>
    </xf>
    <xf numFmtId="0" fontId="101" fillId="0" borderId="18" xfId="0" applyFont="1" applyFill="1" applyBorder="1" applyAlignment="1">
      <alignment vertical="top"/>
    </xf>
    <xf numFmtId="0" fontId="101" fillId="0" borderId="19" xfId="0" applyFont="1" applyFill="1" applyBorder="1" applyAlignment="1" applyProtection="1">
      <alignment vertical="top"/>
      <protection locked="0"/>
    </xf>
    <xf numFmtId="0" fontId="108" fillId="0" borderId="20" xfId="0" applyFont="1" applyFill="1" applyBorder="1" applyAlignment="1" applyProtection="1">
      <alignment vertical="top"/>
      <protection locked="0"/>
    </xf>
    <xf numFmtId="0" fontId="15" fillId="0" borderId="0" xfId="0" applyFont="1" applyFill="1" applyBorder="1" applyAlignment="1" applyProtection="1">
      <alignment vertical="top"/>
      <protection locked="0"/>
    </xf>
    <xf numFmtId="0" fontId="15" fillId="0" borderId="0" xfId="0" applyFont="1" applyFill="1" applyBorder="1" applyAlignment="1" applyProtection="1">
      <alignment vertical="top" wrapText="1"/>
      <protection locked="0"/>
    </xf>
    <xf numFmtId="44" fontId="16" fillId="0" borderId="0" xfId="44" applyFont="1" applyFill="1" applyBorder="1" applyAlignment="1" applyProtection="1">
      <alignment/>
      <protection locked="0"/>
    </xf>
    <xf numFmtId="9" fontId="92" fillId="0" borderId="0" xfId="0" applyNumberFormat="1" applyFont="1" applyFill="1" applyBorder="1" applyAlignment="1">
      <alignment horizontal="right" wrapText="1"/>
    </xf>
    <xf numFmtId="44" fontId="16" fillId="0" borderId="0" xfId="44" applyFont="1" applyFill="1" applyBorder="1" applyAlignment="1" applyProtection="1">
      <alignment/>
      <protection/>
    </xf>
    <xf numFmtId="0" fontId="108" fillId="0" borderId="0" xfId="0" applyFont="1" applyFill="1" applyBorder="1" applyAlignment="1" applyProtection="1">
      <alignment vertical="top"/>
      <protection locked="0"/>
    </xf>
    <xf numFmtId="0" fontId="108" fillId="0" borderId="0" xfId="0" applyFont="1" applyFill="1" applyBorder="1" applyAlignment="1" applyProtection="1">
      <alignment vertical="top" wrapText="1"/>
      <protection locked="0"/>
    </xf>
    <xf numFmtId="0" fontId="108" fillId="0" borderId="0" xfId="0" applyFont="1" applyFill="1" applyBorder="1" applyAlignment="1" applyProtection="1">
      <alignment wrapText="1"/>
      <protection locked="0"/>
    </xf>
    <xf numFmtId="0" fontId="108" fillId="0" borderId="0" xfId="0" applyFont="1" applyFill="1" applyBorder="1" applyAlignment="1">
      <alignment/>
    </xf>
    <xf numFmtId="0" fontId="93" fillId="0" borderId="0" xfId="0" applyFont="1" applyFill="1" applyBorder="1" applyAlignment="1">
      <alignment horizontal="right"/>
    </xf>
    <xf numFmtId="44" fontId="92" fillId="0" borderId="0" xfId="44" applyFont="1" applyFill="1" applyBorder="1" applyAlignment="1" applyProtection="1">
      <alignment/>
      <protection/>
    </xf>
    <xf numFmtId="0" fontId="103" fillId="0" borderId="0" xfId="0" applyFont="1" applyFill="1" applyBorder="1" applyAlignment="1">
      <alignment horizontal="right"/>
    </xf>
    <xf numFmtId="44" fontId="92" fillId="0" borderId="0" xfId="44" applyFont="1" applyFill="1" applyBorder="1" applyAlignment="1">
      <alignment/>
    </xf>
    <xf numFmtId="44" fontId="16" fillId="0" borderId="11" xfId="44" applyFont="1" applyFill="1" applyBorder="1" applyAlignment="1" applyProtection="1">
      <alignment/>
      <protection locked="0"/>
    </xf>
    <xf numFmtId="0" fontId="108" fillId="0" borderId="19" xfId="0" applyFont="1" applyFill="1" applyBorder="1" applyAlignment="1" applyProtection="1">
      <alignment vertical="top"/>
      <protection locked="0"/>
    </xf>
    <xf numFmtId="0" fontId="108" fillId="0" borderId="0" xfId="0" applyFont="1" applyFill="1" applyBorder="1" applyAlignment="1" applyProtection="1">
      <alignment horizontal="left" vertical="top" wrapText="1"/>
      <protection locked="0"/>
    </xf>
    <xf numFmtId="0" fontId="108" fillId="0" borderId="0" xfId="0" applyFont="1" applyFill="1" applyBorder="1" applyAlignment="1" applyProtection="1">
      <alignment horizontal="center"/>
      <protection locked="0"/>
    </xf>
    <xf numFmtId="44" fontId="92" fillId="0" borderId="0" xfId="44" applyFont="1" applyFill="1" applyBorder="1" applyAlignment="1" applyProtection="1">
      <alignment/>
      <protection locked="0"/>
    </xf>
    <xf numFmtId="9" fontId="92" fillId="0" borderId="0" xfId="0" applyNumberFormat="1" applyFont="1" applyFill="1" applyBorder="1" applyAlignment="1">
      <alignment horizontal="right"/>
    </xf>
    <xf numFmtId="0" fontId="108" fillId="0" borderId="0" xfId="0" applyFont="1" applyFill="1" applyBorder="1" applyAlignment="1">
      <alignment horizontal="left" vertical="top" wrapText="1"/>
    </xf>
    <xf numFmtId="44" fontId="92" fillId="0" borderId="11" xfId="44" applyFont="1" applyFill="1" applyBorder="1" applyAlignment="1" applyProtection="1">
      <alignment/>
      <protection locked="0"/>
    </xf>
    <xf numFmtId="0" fontId="90" fillId="0" borderId="0" xfId="0" applyFont="1" applyFill="1" applyBorder="1" applyAlignment="1">
      <alignment/>
    </xf>
    <xf numFmtId="0" fontId="15" fillId="0" borderId="0" xfId="0" applyFont="1" applyFill="1" applyBorder="1" applyAlignment="1" applyProtection="1">
      <alignment horizontal="left" vertical="top" wrapText="1"/>
      <protection locked="0"/>
    </xf>
    <xf numFmtId="0" fontId="108" fillId="0" borderId="0" xfId="0" applyFont="1" applyFill="1" applyBorder="1" applyAlignment="1" applyProtection="1">
      <alignment horizontal="center" vertical="center"/>
      <protection locked="0"/>
    </xf>
    <xf numFmtId="44" fontId="108" fillId="0" borderId="0" xfId="0" applyNumberFormat="1" applyFont="1" applyFill="1" applyBorder="1" applyAlignment="1" applyProtection="1">
      <alignment vertical="center"/>
      <protection locked="0"/>
    </xf>
    <xf numFmtId="44" fontId="90" fillId="0" borderId="0" xfId="44" applyFont="1" applyFill="1" applyBorder="1" applyAlignment="1" applyProtection="1">
      <alignment/>
      <protection locked="0"/>
    </xf>
    <xf numFmtId="44" fontId="108" fillId="0" borderId="0" xfId="44" applyFont="1" applyFill="1" applyBorder="1" applyAlignment="1" applyProtection="1">
      <alignment/>
      <protection locked="0"/>
    </xf>
    <xf numFmtId="0" fontId="0" fillId="0" borderId="0" xfId="0" applyFill="1" applyBorder="1" applyAlignment="1">
      <alignment horizontal="left" vertical="top" wrapText="1"/>
    </xf>
    <xf numFmtId="44" fontId="108" fillId="0" borderId="11" xfId="44" applyFont="1" applyFill="1" applyBorder="1" applyAlignment="1" applyProtection="1">
      <alignment/>
      <protection locked="0"/>
    </xf>
    <xf numFmtId="44" fontId="90" fillId="0" borderId="11" xfId="44" applyFont="1" applyFill="1" applyBorder="1" applyAlignment="1" applyProtection="1">
      <alignment/>
      <protection locked="0"/>
    </xf>
    <xf numFmtId="44" fontId="108" fillId="0" borderId="0" xfId="0" applyNumberFormat="1" applyFont="1" applyFill="1" applyBorder="1" applyAlignment="1" applyProtection="1">
      <alignment/>
      <protection locked="0"/>
    </xf>
    <xf numFmtId="9" fontId="92" fillId="0" borderId="0" xfId="0" applyNumberFormat="1" applyFont="1" applyFill="1" applyBorder="1" applyAlignment="1" applyProtection="1">
      <alignment horizontal="right"/>
      <protection locked="0"/>
    </xf>
    <xf numFmtId="0" fontId="16" fillId="0" borderId="0" xfId="0" applyFont="1" applyFill="1" applyBorder="1" applyAlignment="1">
      <alignment horizontal="left" vertical="top" wrapText="1"/>
    </xf>
    <xf numFmtId="0" fontId="16" fillId="0" borderId="0" xfId="0" applyFont="1" applyFill="1" applyBorder="1" applyAlignment="1" applyProtection="1">
      <alignment horizontal="left" vertical="top" wrapText="1"/>
      <protection locked="0"/>
    </xf>
    <xf numFmtId="0" fontId="108" fillId="0" borderId="0" xfId="0" applyFont="1" applyFill="1" applyBorder="1" applyAlignment="1" applyProtection="1">
      <alignment/>
      <protection locked="0"/>
    </xf>
    <xf numFmtId="0" fontId="103" fillId="0" borderId="0" xfId="0" applyFont="1" applyFill="1" applyBorder="1" applyAlignment="1" applyProtection="1">
      <alignment horizontal="right"/>
      <protection locked="0"/>
    </xf>
    <xf numFmtId="0" fontId="90" fillId="0" borderId="12" xfId="0" applyFont="1" applyFill="1" applyBorder="1" applyAlignment="1">
      <alignment horizontal="center"/>
    </xf>
    <xf numFmtId="0" fontId="17" fillId="0" borderId="12" xfId="0" applyFont="1" applyFill="1" applyBorder="1" applyAlignment="1">
      <alignment horizontal="center" vertical="top" wrapText="1"/>
    </xf>
    <xf numFmtId="0" fontId="17" fillId="0" borderId="12" xfId="0" applyFont="1" applyFill="1" applyBorder="1" applyAlignment="1">
      <alignment horizontal="center" vertical="center" wrapText="1"/>
    </xf>
    <xf numFmtId="42" fontId="0" fillId="0" borderId="20" xfId="0" applyNumberFormat="1" applyFill="1" applyBorder="1" applyAlignment="1" applyProtection="1">
      <alignment/>
      <protection locked="0"/>
    </xf>
    <xf numFmtId="0" fontId="0" fillId="0" borderId="20" xfId="0" applyFill="1" applyBorder="1" applyAlignment="1" applyProtection="1">
      <alignment/>
      <protection locked="0"/>
    </xf>
    <xf numFmtId="0" fontId="14" fillId="0" borderId="12" xfId="0" applyFont="1" applyFill="1" applyBorder="1" applyAlignment="1">
      <alignment horizontal="center" vertical="center" wrapText="1"/>
    </xf>
    <xf numFmtId="0" fontId="90" fillId="0" borderId="0" xfId="0" applyFont="1" applyFill="1" applyBorder="1" applyAlignment="1" applyProtection="1">
      <alignment/>
      <protection locked="0"/>
    </xf>
    <xf numFmtId="44" fontId="15" fillId="0" borderId="0" xfId="0" applyNumberFormat="1" applyFont="1" applyFill="1" applyBorder="1" applyAlignment="1" applyProtection="1">
      <alignment/>
      <protection locked="0"/>
    </xf>
    <xf numFmtId="9" fontId="92" fillId="0" borderId="0" xfId="0" applyNumberFormat="1" applyFont="1" applyFill="1" applyBorder="1" applyAlignment="1" applyProtection="1">
      <alignment/>
      <protection locked="0"/>
    </xf>
    <xf numFmtId="0" fontId="0" fillId="0" borderId="0" xfId="0" applyFill="1" applyBorder="1" applyAlignment="1">
      <alignment vertical="top" wrapText="1"/>
    </xf>
    <xf numFmtId="0" fontId="93" fillId="0" borderId="0" xfId="0" applyFont="1" applyFill="1" applyBorder="1" applyAlignment="1">
      <alignment/>
    </xf>
    <xf numFmtId="0" fontId="90" fillId="0" borderId="0" xfId="0" applyFont="1" applyFill="1" applyBorder="1" applyAlignment="1">
      <alignment horizontal="center"/>
    </xf>
    <xf numFmtId="0" fontId="108" fillId="0" borderId="0" xfId="0" applyFont="1" applyFill="1" applyBorder="1" applyAlignment="1" applyProtection="1">
      <alignment horizontal="left" wrapText="1"/>
      <protection locked="0"/>
    </xf>
    <xf numFmtId="0" fontId="16" fillId="0" borderId="0" xfId="0" applyFont="1" applyFill="1" applyBorder="1" applyAlignment="1" applyProtection="1">
      <alignment horizontal="right" wrapText="1"/>
      <protection locked="0"/>
    </xf>
    <xf numFmtId="42" fontId="0" fillId="0" borderId="0" xfId="0" applyNumberFormat="1" applyFill="1" applyBorder="1" applyAlignment="1">
      <alignment/>
    </xf>
    <xf numFmtId="0" fontId="16" fillId="0" borderId="0" xfId="0" applyFont="1" applyFill="1" applyBorder="1" applyAlignment="1">
      <alignment horizontal="right"/>
    </xf>
    <xf numFmtId="0" fontId="15" fillId="0" borderId="0" xfId="0" applyFont="1" applyFill="1" applyBorder="1" applyAlignment="1" applyProtection="1">
      <alignment/>
      <protection locked="0"/>
    </xf>
    <xf numFmtId="0" fontId="92" fillId="0" borderId="0" xfId="0" applyFont="1" applyFill="1" applyBorder="1" applyAlignment="1">
      <alignment horizontal="right"/>
    </xf>
    <xf numFmtId="0" fontId="108" fillId="0" borderId="0" xfId="0" applyFont="1" applyFill="1" applyBorder="1" applyAlignment="1" applyProtection="1">
      <alignment horizontal="left"/>
      <protection locked="0"/>
    </xf>
    <xf numFmtId="0" fontId="90" fillId="0" borderId="0" xfId="0" applyFont="1" applyFill="1" applyAlignment="1">
      <alignment vertical="top" wrapText="1"/>
    </xf>
    <xf numFmtId="0" fontId="90" fillId="0" borderId="11" xfId="0" applyFont="1" applyFill="1" applyBorder="1" applyAlignment="1">
      <alignment/>
    </xf>
    <xf numFmtId="0" fontId="105" fillId="36" borderId="12" xfId="0" applyFont="1" applyFill="1" applyBorder="1" applyAlignment="1">
      <alignment/>
    </xf>
    <xf numFmtId="0" fontId="96" fillId="0" borderId="0" xfId="0" applyFont="1" applyBorder="1" applyAlignment="1">
      <alignment horizontal="left" vertical="center" wrapText="1" indent="2"/>
    </xf>
    <xf numFmtId="0" fontId="95" fillId="0" borderId="0" xfId="0" applyFont="1" applyBorder="1" applyAlignment="1">
      <alignment horizontal="left" vertical="center" wrapText="1"/>
    </xf>
    <xf numFmtId="0" fontId="94" fillId="0" borderId="0" xfId="0" applyFont="1" applyBorder="1" applyAlignment="1">
      <alignment horizontal="left" vertical="center" wrapText="1"/>
    </xf>
    <xf numFmtId="0" fontId="109" fillId="0" borderId="0" xfId="0" applyFont="1" applyBorder="1" applyAlignment="1">
      <alignment horizontal="center" vertical="center" wrapText="1"/>
    </xf>
    <xf numFmtId="0" fontId="96" fillId="0" borderId="0" xfId="0" applyFont="1" applyBorder="1" applyAlignment="1">
      <alignment horizontal="center" vertical="center" wrapText="1"/>
    </xf>
    <xf numFmtId="0" fontId="95" fillId="0" borderId="0" xfId="0" applyFont="1" applyBorder="1" applyAlignment="1">
      <alignment horizontal="center" vertical="center" wrapText="1"/>
    </xf>
    <xf numFmtId="0" fontId="109" fillId="0" borderId="0" xfId="0" applyFont="1" applyBorder="1" applyAlignment="1">
      <alignment horizontal="center" vertical="top" wrapText="1"/>
    </xf>
    <xf numFmtId="0" fontId="110" fillId="0" borderId="0" xfId="0" applyFont="1" applyBorder="1" applyAlignment="1">
      <alignment horizontal="center" vertical="center"/>
    </xf>
    <xf numFmtId="0" fontId="98" fillId="0" borderId="0" xfId="0" applyFont="1" applyBorder="1" applyAlignment="1">
      <alignment horizontal="left" vertical="center" wrapText="1"/>
    </xf>
    <xf numFmtId="0" fontId="96" fillId="0" borderId="0" xfId="0" applyFont="1" applyBorder="1" applyAlignment="1">
      <alignment horizontal="left" vertical="center" wrapText="1"/>
    </xf>
    <xf numFmtId="44" fontId="102" fillId="0" borderId="12" xfId="0" applyNumberFormat="1" applyFont="1" applyBorder="1" applyAlignment="1">
      <alignment horizontal="center"/>
    </xf>
    <xf numFmtId="0" fontId="87" fillId="0" borderId="12" xfId="0" applyFont="1" applyFill="1" applyBorder="1" applyAlignment="1">
      <alignment horizontal="left"/>
    </xf>
    <xf numFmtId="0" fontId="102" fillId="0" borderId="12" xfId="0" applyFont="1" applyBorder="1" applyAlignment="1">
      <alignment horizontal="center"/>
    </xf>
    <xf numFmtId="44" fontId="65" fillId="31" borderId="32" xfId="54" applyNumberFormat="1" applyFont="1" applyBorder="1" applyAlignment="1" applyProtection="1">
      <alignment horizontal="center"/>
      <protection/>
    </xf>
    <xf numFmtId="44" fontId="65" fillId="31" borderId="33" xfId="54" applyNumberFormat="1" applyFont="1" applyBorder="1" applyAlignment="1" applyProtection="1">
      <alignment horizontal="center"/>
      <protection/>
    </xf>
    <xf numFmtId="0" fontId="87" fillId="36" borderId="12" xfId="0" applyFont="1" applyFill="1" applyBorder="1" applyAlignment="1">
      <alignment horizontal="left"/>
    </xf>
    <xf numFmtId="44" fontId="102" fillId="36" borderId="12" xfId="0" applyNumberFormat="1" applyFont="1" applyFill="1" applyBorder="1" applyAlignment="1">
      <alignment horizontal="center"/>
    </xf>
    <xf numFmtId="0" fontId="105" fillId="33" borderId="34" xfId="0" applyFont="1" applyFill="1" applyBorder="1" applyAlignment="1">
      <alignment horizontal="center" vertical="center" wrapText="1"/>
    </xf>
    <xf numFmtId="0" fontId="105" fillId="33" borderId="35" xfId="0" applyFont="1" applyFill="1" applyBorder="1" applyAlignment="1">
      <alignment horizontal="center" vertical="center" wrapText="1"/>
    </xf>
    <xf numFmtId="0" fontId="111" fillId="0" borderId="12" xfId="0" applyFont="1" applyFill="1" applyBorder="1" applyAlignment="1" applyProtection="1">
      <alignment horizontal="center" vertical="center"/>
      <protection/>
    </xf>
    <xf numFmtId="0" fontId="105" fillId="0" borderId="36" xfId="0" applyFont="1" applyBorder="1" applyAlignment="1">
      <alignment horizontal="center" vertical="center" wrapText="1"/>
    </xf>
    <xf numFmtId="0" fontId="105" fillId="0" borderId="37" xfId="0" applyFont="1" applyBorder="1" applyAlignment="1">
      <alignment horizontal="center" vertical="center" wrapText="1"/>
    </xf>
    <xf numFmtId="0" fontId="105" fillId="0" borderId="38" xfId="0" applyFont="1" applyBorder="1" applyAlignment="1">
      <alignment horizontal="center" vertical="center" wrapText="1"/>
    </xf>
    <xf numFmtId="0" fontId="105" fillId="0" borderId="39" xfId="0" applyFont="1" applyBorder="1" applyAlignment="1">
      <alignment horizontal="center" vertical="center" wrapText="1"/>
    </xf>
    <xf numFmtId="0" fontId="105" fillId="0" borderId="40" xfId="0" applyFont="1" applyBorder="1" applyAlignment="1">
      <alignment horizontal="center" vertical="center" wrapText="1"/>
    </xf>
    <xf numFmtId="165" fontId="112" fillId="0" borderId="18" xfId="0" applyNumberFormat="1" applyFont="1" applyBorder="1" applyAlignment="1">
      <alignment horizontal="center"/>
    </xf>
    <xf numFmtId="165" fontId="112" fillId="0" borderId="20" xfId="0" applyNumberFormat="1" applyFont="1" applyBorder="1" applyAlignment="1">
      <alignment horizontal="center"/>
    </xf>
    <xf numFmtId="165" fontId="112" fillId="0" borderId="23" xfId="0" applyNumberFormat="1" applyFont="1" applyBorder="1" applyAlignment="1">
      <alignment horizontal="center"/>
    </xf>
    <xf numFmtId="165" fontId="112" fillId="0" borderId="22" xfId="0" applyNumberFormat="1" applyFont="1" applyBorder="1" applyAlignment="1">
      <alignment horizontal="center"/>
    </xf>
    <xf numFmtId="44" fontId="102" fillId="34" borderId="13" xfId="0" applyNumberFormat="1" applyFont="1" applyFill="1" applyBorder="1" applyAlignment="1">
      <alignment horizontal="center"/>
    </xf>
    <xf numFmtId="44" fontId="102" fillId="34" borderId="15" xfId="0" applyNumberFormat="1" applyFont="1" applyFill="1" applyBorder="1" applyAlignment="1">
      <alignment horizontal="center"/>
    </xf>
    <xf numFmtId="44" fontId="102" fillId="0" borderId="12" xfId="0" applyNumberFormat="1" applyFont="1" applyFill="1" applyBorder="1" applyAlignment="1">
      <alignment horizontal="center"/>
    </xf>
    <xf numFmtId="0" fontId="105" fillId="0" borderId="34" xfId="0" applyFont="1" applyBorder="1" applyAlignment="1">
      <alignment horizontal="center" vertical="center"/>
    </xf>
    <xf numFmtId="0" fontId="105" fillId="0" borderId="35" xfId="0" applyFont="1" applyBorder="1" applyAlignment="1">
      <alignment horizontal="center" vertical="center"/>
    </xf>
    <xf numFmtId="0" fontId="105" fillId="0" borderId="13" xfId="0" applyFont="1" applyBorder="1" applyAlignment="1">
      <alignment horizontal="center" vertical="center"/>
    </xf>
    <xf numFmtId="0" fontId="105" fillId="0" borderId="15" xfId="0" applyFont="1" applyBorder="1" applyAlignment="1">
      <alignment horizontal="center" vertical="center"/>
    </xf>
    <xf numFmtId="0" fontId="105" fillId="33" borderId="13" xfId="0" applyFont="1" applyFill="1" applyBorder="1" applyAlignment="1">
      <alignment horizontal="center" vertical="center" wrapText="1"/>
    </xf>
    <xf numFmtId="0" fontId="105" fillId="33" borderId="14" xfId="0" applyFont="1" applyFill="1" applyBorder="1" applyAlignment="1">
      <alignment horizontal="center" vertical="center" wrapText="1"/>
    </xf>
    <xf numFmtId="0" fontId="105" fillId="33" borderId="15" xfId="0" applyFont="1" applyFill="1" applyBorder="1" applyAlignment="1">
      <alignment horizontal="center" vertical="center" wrapText="1"/>
    </xf>
    <xf numFmtId="0" fontId="105" fillId="0" borderId="13" xfId="0" applyFont="1" applyBorder="1" applyAlignment="1" applyProtection="1">
      <alignment horizontal="center" vertical="center"/>
      <protection/>
    </xf>
    <xf numFmtId="0" fontId="105" fillId="0" borderId="15" xfId="0" applyFont="1" applyBorder="1" applyAlignment="1" applyProtection="1">
      <alignment horizontal="center" vertical="center"/>
      <protection/>
    </xf>
    <xf numFmtId="0" fontId="105" fillId="33" borderId="13" xfId="0" applyFont="1" applyFill="1" applyBorder="1" applyAlignment="1" applyProtection="1">
      <alignment horizontal="left" vertical="center" wrapText="1"/>
      <protection/>
    </xf>
    <xf numFmtId="0" fontId="105" fillId="33" borderId="14" xfId="0" applyFont="1" applyFill="1" applyBorder="1" applyAlignment="1" applyProtection="1">
      <alignment horizontal="left" vertical="center" wrapText="1"/>
      <protection/>
    </xf>
    <xf numFmtId="0" fontId="105" fillId="33" borderId="15" xfId="0" applyFont="1" applyFill="1" applyBorder="1" applyAlignment="1" applyProtection="1">
      <alignment horizontal="left" vertical="center" wrapText="1"/>
      <protection/>
    </xf>
    <xf numFmtId="0" fontId="87" fillId="33" borderId="32" xfId="0" applyFont="1" applyFill="1" applyBorder="1" applyAlignment="1" applyProtection="1">
      <alignment horizontal="left" wrapText="1"/>
      <protection/>
    </xf>
    <xf numFmtId="0" fontId="87" fillId="33" borderId="41" xfId="0" applyFont="1" applyFill="1" applyBorder="1" applyAlignment="1" applyProtection="1">
      <alignment horizontal="left" wrapText="1"/>
      <protection/>
    </xf>
    <xf numFmtId="0" fontId="87" fillId="33" borderId="33" xfId="0" applyFont="1" applyFill="1" applyBorder="1" applyAlignment="1" applyProtection="1">
      <alignment horizontal="left" wrapText="1"/>
      <protection/>
    </xf>
    <xf numFmtId="0" fontId="102" fillId="36" borderId="12" xfId="0" applyFont="1" applyFill="1" applyBorder="1" applyAlignment="1">
      <alignment horizontal="center"/>
    </xf>
    <xf numFmtId="0" fontId="102" fillId="0" borderId="12" xfId="0" applyFont="1" applyFill="1" applyBorder="1" applyAlignment="1">
      <alignment horizontal="center"/>
    </xf>
    <xf numFmtId="0" fontId="87" fillId="0" borderId="12" xfId="0" applyFont="1" applyBorder="1" applyAlignment="1">
      <alignment horizontal="left"/>
    </xf>
    <xf numFmtId="0" fontId="87" fillId="0" borderId="12" xfId="16" applyFont="1" applyFill="1" applyBorder="1" applyAlignment="1" applyProtection="1">
      <alignment horizontal="left" vertical="center" wrapText="1"/>
      <protection/>
    </xf>
    <xf numFmtId="0" fontId="102" fillId="0" borderId="12" xfId="0" applyFont="1" applyBorder="1" applyAlignment="1">
      <alignment horizontal="center" vertical="center"/>
    </xf>
    <xf numFmtId="0" fontId="102" fillId="0" borderId="12" xfId="0" applyFont="1" applyBorder="1" applyAlignment="1" applyProtection="1">
      <alignment horizontal="center" vertical="center"/>
      <protection/>
    </xf>
    <xf numFmtId="0" fontId="105" fillId="33" borderId="12" xfId="0" applyFont="1" applyFill="1" applyBorder="1" applyAlignment="1">
      <alignment horizontal="left" vertical="center" wrapText="1"/>
    </xf>
    <xf numFmtId="165" fontId="102" fillId="36" borderId="12" xfId="0" applyNumberFormat="1" applyFont="1" applyFill="1" applyBorder="1" applyAlignment="1">
      <alignment horizontal="center"/>
    </xf>
    <xf numFmtId="0" fontId="90" fillId="0" borderId="0" xfId="0" applyFont="1" applyBorder="1" applyAlignment="1" applyProtection="1">
      <alignment horizontal="left" vertical="center" wrapText="1"/>
      <protection/>
    </xf>
    <xf numFmtId="0" fontId="95" fillId="0" borderId="14" xfId="0" applyFont="1" applyBorder="1" applyAlignment="1" applyProtection="1">
      <alignment horizontal="left" vertical="center"/>
      <protection/>
    </xf>
    <xf numFmtId="0" fontId="95" fillId="0" borderId="15" xfId="0" applyFont="1" applyBorder="1" applyAlignment="1" applyProtection="1">
      <alignment horizontal="left" vertical="center"/>
      <protection/>
    </xf>
    <xf numFmtId="0" fontId="94" fillId="0" borderId="0" xfId="0" applyFont="1" applyAlignment="1" applyProtection="1">
      <alignment horizontal="center" vertical="center" wrapText="1"/>
      <protection/>
    </xf>
    <xf numFmtId="0" fontId="94" fillId="0" borderId="0" xfId="0" applyFont="1" applyBorder="1" applyAlignment="1" applyProtection="1">
      <alignment horizontal="center" vertical="center" wrapText="1"/>
      <protection/>
    </xf>
    <xf numFmtId="0" fontId="95" fillId="0" borderId="10" xfId="0" applyFont="1" applyBorder="1" applyAlignment="1" applyProtection="1">
      <alignment horizontal="left" vertical="center" wrapText="1"/>
      <protection/>
    </xf>
    <xf numFmtId="0" fontId="95" fillId="0" borderId="0" xfId="0" applyFont="1" applyBorder="1" applyAlignment="1" applyProtection="1">
      <alignment horizontal="left" vertical="center" wrapText="1"/>
      <protection/>
    </xf>
    <xf numFmtId="0" fontId="95" fillId="35" borderId="11" xfId="0" applyFont="1" applyFill="1" applyBorder="1" applyAlignment="1" applyProtection="1">
      <alignment horizontal="left" vertical="center" wrapText="1"/>
      <protection locked="0"/>
    </xf>
    <xf numFmtId="0" fontId="90" fillId="35" borderId="11" xfId="0" applyFont="1" applyFill="1" applyBorder="1" applyAlignment="1" applyProtection="1">
      <alignment horizontal="left"/>
      <protection locked="0"/>
    </xf>
    <xf numFmtId="0" fontId="95" fillId="0" borderId="19" xfId="0" applyFont="1" applyBorder="1" applyAlignment="1" applyProtection="1">
      <alignment horizontal="left" vertical="center" wrapText="1"/>
      <protection/>
    </xf>
    <xf numFmtId="0" fontId="95" fillId="35" borderId="14" xfId="0" applyFont="1" applyFill="1" applyBorder="1" applyAlignment="1" applyProtection="1">
      <alignment horizontal="left" vertical="center" wrapText="1"/>
      <protection locked="0"/>
    </xf>
    <xf numFmtId="0" fontId="93" fillId="0" borderId="11" xfId="0" applyFont="1" applyBorder="1" applyAlignment="1" applyProtection="1">
      <alignment horizontal="left" vertical="top" wrapText="1" indent="3"/>
      <protection/>
    </xf>
    <xf numFmtId="0" fontId="113" fillId="0" borderId="11" xfId="0" applyFont="1" applyBorder="1" applyAlignment="1" applyProtection="1">
      <alignment horizontal="left" vertical="top" wrapText="1" indent="3"/>
      <protection/>
    </xf>
    <xf numFmtId="0" fontId="113" fillId="0" borderId="22" xfId="0" applyFont="1" applyBorder="1" applyAlignment="1" applyProtection="1">
      <alignment horizontal="left" vertical="top" wrapText="1" indent="3"/>
      <protection/>
    </xf>
    <xf numFmtId="0" fontId="95" fillId="0" borderId="0" xfId="0" applyFont="1" applyBorder="1" applyAlignment="1" applyProtection="1">
      <alignment vertical="center" wrapText="1"/>
      <protection/>
    </xf>
    <xf numFmtId="0" fontId="95" fillId="0" borderId="20" xfId="0" applyFont="1" applyBorder="1" applyAlignment="1" applyProtection="1">
      <alignment horizontal="left" vertical="center" wrapText="1"/>
      <protection/>
    </xf>
    <xf numFmtId="0" fontId="93" fillId="0" borderId="22" xfId="0" applyFont="1" applyBorder="1" applyAlignment="1" applyProtection="1">
      <alignment horizontal="left" vertical="top" wrapText="1" indent="3"/>
      <protection/>
    </xf>
    <xf numFmtId="0" fontId="73" fillId="29" borderId="0" xfId="47" applyAlignment="1">
      <alignment horizontal="left" wrapText="1"/>
    </xf>
    <xf numFmtId="0" fontId="95" fillId="0" borderId="18" xfId="0" applyFont="1" applyBorder="1" applyAlignment="1" applyProtection="1">
      <alignment horizontal="center" vertical="center"/>
      <protection/>
    </xf>
    <xf numFmtId="0" fontId="95" fillId="0" borderId="24" xfId="0" applyFont="1" applyBorder="1" applyAlignment="1" applyProtection="1">
      <alignment horizontal="center" vertical="center"/>
      <protection/>
    </xf>
    <xf numFmtId="0" fontId="95" fillId="0" borderId="23" xfId="0" applyFont="1" applyBorder="1" applyAlignment="1" applyProtection="1">
      <alignment horizontal="center" vertical="center"/>
      <protection/>
    </xf>
    <xf numFmtId="0" fontId="95" fillId="0" borderId="19" xfId="0" applyFont="1" applyBorder="1" applyAlignment="1" applyProtection="1">
      <alignment horizontal="center" vertical="center"/>
      <protection locked="0"/>
    </xf>
    <xf numFmtId="0" fontId="95" fillId="0" borderId="0" xfId="0" applyFont="1" applyBorder="1" applyAlignment="1" applyProtection="1">
      <alignment horizontal="center" vertical="center"/>
      <protection locked="0"/>
    </xf>
    <xf numFmtId="0" fontId="95" fillId="0" borderId="11" xfId="0" applyFont="1" applyBorder="1" applyAlignment="1" applyProtection="1">
      <alignment horizontal="center" vertical="center"/>
      <protection locked="0"/>
    </xf>
    <xf numFmtId="0" fontId="95" fillId="0" borderId="0" xfId="0" applyFont="1" applyBorder="1" applyAlignment="1" applyProtection="1">
      <alignment horizontal="left"/>
      <protection/>
    </xf>
    <xf numFmtId="0" fontId="95" fillId="0" borderId="42" xfId="0" applyFont="1" applyBorder="1" applyAlignment="1" applyProtection="1">
      <alignment horizontal="left"/>
      <protection/>
    </xf>
    <xf numFmtId="0" fontId="95" fillId="0" borderId="0" xfId="0" applyFont="1" applyBorder="1" applyAlignment="1" applyProtection="1">
      <alignment horizontal="left" vertical="center"/>
      <protection/>
    </xf>
    <xf numFmtId="0" fontId="95" fillId="0" borderId="42" xfId="0" applyFont="1" applyBorder="1" applyAlignment="1" applyProtection="1">
      <alignment horizontal="left" vertical="center"/>
      <protection/>
    </xf>
    <xf numFmtId="0" fontId="94" fillId="0" borderId="0" xfId="0" applyFont="1" applyAlignment="1" applyProtection="1">
      <alignment horizontal="left" vertical="center" wrapText="1"/>
      <protection/>
    </xf>
    <xf numFmtId="0" fontId="93" fillId="0" borderId="0" xfId="0" applyFont="1" applyBorder="1" applyAlignment="1" applyProtection="1">
      <alignment horizontal="left" vertical="center" wrapText="1"/>
      <protection/>
    </xf>
    <xf numFmtId="0" fontId="95" fillId="0" borderId="42" xfId="0" applyFont="1" applyBorder="1" applyAlignment="1" applyProtection="1">
      <alignment horizontal="left" vertical="center" wrapText="1"/>
      <protection/>
    </xf>
    <xf numFmtId="0" fontId="95" fillId="35" borderId="11" xfId="0" applyFont="1" applyFill="1" applyBorder="1" applyAlignment="1" applyProtection="1">
      <alignment horizontal="left" vertical="center" wrapText="1"/>
      <protection/>
    </xf>
    <xf numFmtId="0" fontId="90" fillId="35" borderId="11" xfId="0" applyFont="1" applyFill="1" applyBorder="1" applyAlignment="1" applyProtection="1">
      <alignment horizontal="left"/>
      <protection/>
    </xf>
    <xf numFmtId="0" fontId="93" fillId="0" borderId="0" xfId="0" applyFont="1" applyBorder="1" applyAlignment="1" applyProtection="1">
      <alignment horizontal="left" vertical="top" wrapText="1" indent="3"/>
      <protection/>
    </xf>
    <xf numFmtId="0" fontId="93" fillId="0" borderId="42" xfId="0" applyFont="1" applyBorder="1" applyAlignment="1" applyProtection="1">
      <alignment horizontal="left" vertical="top" wrapText="1" indent="3"/>
      <protection/>
    </xf>
    <xf numFmtId="0" fontId="111" fillId="0" borderId="0" xfId="0" applyFont="1" applyAlignment="1" applyProtection="1">
      <alignment horizontal="left"/>
      <protection/>
    </xf>
    <xf numFmtId="0" fontId="95" fillId="0" borderId="0" xfId="0" applyFont="1" applyAlignment="1" applyProtection="1">
      <alignment horizontal="left" wrapText="1"/>
      <protection/>
    </xf>
    <xf numFmtId="0" fontId="87" fillId="3" borderId="13" xfId="16" applyFont="1" applyBorder="1" applyAlignment="1" applyProtection="1">
      <alignment horizontal="left" vertical="center" wrapText="1"/>
      <protection locked="0"/>
    </xf>
    <xf numFmtId="0" fontId="87" fillId="3" borderId="15" xfId="16" applyFont="1" applyBorder="1" applyAlignment="1" applyProtection="1">
      <alignment horizontal="left" vertical="center" wrapText="1"/>
      <protection locked="0"/>
    </xf>
    <xf numFmtId="0" fontId="111" fillId="0" borderId="13" xfId="0" applyFont="1" applyFill="1" applyBorder="1" applyAlignment="1">
      <alignment horizontal="center" vertical="center"/>
    </xf>
    <xf numFmtId="0" fontId="111" fillId="0" borderId="15" xfId="0" applyFont="1" applyFill="1" applyBorder="1" applyAlignment="1">
      <alignment horizontal="center" vertical="center"/>
    </xf>
    <xf numFmtId="0" fontId="87" fillId="33" borderId="13" xfId="0" applyNumberFormat="1" applyFont="1" applyFill="1" applyBorder="1" applyAlignment="1" applyProtection="1">
      <alignment horizontal="left" wrapText="1" indent="1"/>
      <protection locked="0"/>
    </xf>
    <xf numFmtId="0" fontId="87" fillId="33" borderId="15" xfId="0" applyNumberFormat="1" applyFont="1" applyFill="1" applyBorder="1" applyAlignment="1" applyProtection="1">
      <alignment horizontal="left" wrapText="1" indent="1"/>
      <protection locked="0"/>
    </xf>
    <xf numFmtId="43" fontId="107" fillId="0" borderId="32" xfId="0" applyNumberFormat="1" applyFont="1" applyBorder="1" applyAlignment="1" applyProtection="1">
      <alignment horizontal="left" vertical="center" wrapText="1"/>
      <protection locked="0"/>
    </xf>
    <xf numFmtId="43" fontId="107" fillId="0" borderId="33" xfId="0" applyNumberFormat="1" applyFont="1" applyBorder="1" applyAlignment="1" applyProtection="1">
      <alignment horizontal="left" vertical="center" wrapText="1"/>
      <protection locked="0"/>
    </xf>
    <xf numFmtId="43" fontId="87" fillId="33" borderId="13" xfId="0" applyNumberFormat="1" applyFont="1" applyFill="1" applyBorder="1" applyAlignment="1" applyProtection="1">
      <alignment horizontal="left" wrapText="1" indent="2"/>
      <protection locked="0"/>
    </xf>
    <xf numFmtId="43" fontId="87" fillId="33" borderId="15" xfId="0" applyNumberFormat="1" applyFont="1" applyFill="1" applyBorder="1" applyAlignment="1" applyProtection="1">
      <alignment horizontal="left" wrapText="1" indent="2"/>
      <protection locked="0"/>
    </xf>
    <xf numFmtId="43" fontId="87" fillId="33" borderId="13" xfId="0" applyNumberFormat="1" applyFont="1" applyFill="1" applyBorder="1" applyAlignment="1" applyProtection="1">
      <alignment horizontal="left" wrapText="1" indent="1"/>
      <protection locked="0"/>
    </xf>
    <xf numFmtId="43" fontId="87" fillId="33" borderId="15" xfId="0" applyNumberFormat="1" applyFont="1" applyFill="1" applyBorder="1" applyAlignment="1" applyProtection="1">
      <alignment horizontal="left" wrapText="1" indent="1"/>
      <protection locked="0"/>
    </xf>
    <xf numFmtId="0" fontId="88" fillId="35" borderId="11" xfId="0" applyFont="1" applyFill="1" applyBorder="1" applyAlignment="1" applyProtection="1">
      <alignment horizontal="left" vertical="top" wrapText="1"/>
      <protection locked="0"/>
    </xf>
    <xf numFmtId="0" fontId="101" fillId="33" borderId="29" xfId="0" applyFont="1" applyFill="1" applyBorder="1" applyAlignment="1">
      <alignment horizontal="left" vertical="center" wrapText="1"/>
    </xf>
    <xf numFmtId="0" fontId="101" fillId="33" borderId="30" xfId="0" applyFont="1" applyFill="1" applyBorder="1" applyAlignment="1">
      <alignment horizontal="left" vertical="center" wrapText="1"/>
    </xf>
    <xf numFmtId="0" fontId="101" fillId="33" borderId="31" xfId="0" applyFont="1" applyFill="1" applyBorder="1" applyAlignment="1">
      <alignment horizontal="left" vertical="center" wrapText="1"/>
    </xf>
    <xf numFmtId="0" fontId="88" fillId="35" borderId="11" xfId="0" applyFont="1" applyFill="1" applyBorder="1" applyAlignment="1">
      <alignment horizontal="center" vertical="center"/>
    </xf>
    <xf numFmtId="0" fontId="101" fillId="0" borderId="0" xfId="0" applyFont="1" applyAlignment="1">
      <alignment horizontal="left" vertical="center" wrapText="1"/>
    </xf>
    <xf numFmtId="0" fontId="90" fillId="0" borderId="0" xfId="0" applyFont="1" applyAlignment="1">
      <alignment horizontal="left" vertical="center" wrapText="1"/>
    </xf>
    <xf numFmtId="0" fontId="101" fillId="33" borderId="43" xfId="0" applyFont="1" applyFill="1" applyBorder="1" applyAlignment="1">
      <alignment horizontal="center" vertical="center" wrapText="1"/>
    </xf>
    <xf numFmtId="0" fontId="101" fillId="33" borderId="21" xfId="0" applyFont="1" applyFill="1" applyBorder="1" applyAlignment="1">
      <alignment horizontal="center" vertical="center" wrapText="1"/>
    </xf>
    <xf numFmtId="0" fontId="101" fillId="33" borderId="44" xfId="0" applyFont="1" applyFill="1" applyBorder="1" applyAlignment="1">
      <alignment horizontal="center" vertical="center" wrapText="1"/>
    </xf>
    <xf numFmtId="0" fontId="101" fillId="33" borderId="43" xfId="0" applyFont="1" applyFill="1" applyBorder="1" applyAlignment="1">
      <alignment horizontal="left" vertical="center" wrapText="1"/>
    </xf>
    <xf numFmtId="0" fontId="101" fillId="33" borderId="21" xfId="0" applyFont="1" applyFill="1" applyBorder="1" applyAlignment="1">
      <alignment horizontal="left" vertical="center" wrapText="1"/>
    </xf>
    <xf numFmtId="0" fontId="101" fillId="33" borderId="44" xfId="0" applyFont="1" applyFill="1" applyBorder="1" applyAlignment="1">
      <alignment horizontal="left" vertical="center" wrapText="1"/>
    </xf>
    <xf numFmtId="0" fontId="101" fillId="0" borderId="43" xfId="0" applyFont="1" applyBorder="1" applyAlignment="1">
      <alignment horizontal="left" vertical="center"/>
    </xf>
    <xf numFmtId="0" fontId="101" fillId="0" borderId="21" xfId="0" applyFont="1" applyBorder="1" applyAlignment="1">
      <alignment horizontal="left" vertical="center"/>
    </xf>
    <xf numFmtId="0" fontId="101" fillId="0" borderId="43"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44" xfId="0" applyFont="1" applyBorder="1" applyAlignment="1">
      <alignment horizontal="left" vertical="center" wrapText="1"/>
    </xf>
    <xf numFmtId="0" fontId="12" fillId="0" borderId="0" xfId="0" applyFont="1" applyAlignment="1">
      <alignment horizontal="left" vertical="center" wrapText="1"/>
    </xf>
    <xf numFmtId="0" fontId="85" fillId="0" borderId="0" xfId="0" applyFont="1" applyAlignment="1">
      <alignment horizontal="center" vertical="center" wrapText="1"/>
    </xf>
    <xf numFmtId="0" fontId="15" fillId="36" borderId="23" xfId="0" applyFont="1" applyFill="1" applyBorder="1" applyAlignment="1" applyProtection="1">
      <alignment horizontal="left" vertical="top" wrapText="1"/>
      <protection/>
    </xf>
    <xf numFmtId="0" fontId="15" fillId="36" borderId="11" xfId="0" applyFont="1" applyFill="1" applyBorder="1" applyAlignment="1" applyProtection="1">
      <alignment horizontal="left" vertical="top" wrapText="1"/>
      <protection/>
    </xf>
    <xf numFmtId="0" fontId="15" fillId="36" borderId="22" xfId="0" applyFont="1" applyFill="1" applyBorder="1" applyAlignment="1" applyProtection="1">
      <alignment horizontal="left" vertical="top" wrapText="1"/>
      <protection/>
    </xf>
    <xf numFmtId="0" fontId="114" fillId="36" borderId="0" xfId="0" applyFont="1" applyFill="1" applyBorder="1" applyAlignment="1" applyProtection="1">
      <alignment horizontal="center" vertical="center" wrapText="1"/>
      <protection/>
    </xf>
    <xf numFmtId="0" fontId="90" fillId="36" borderId="0" xfId="0" applyFont="1" applyFill="1" applyBorder="1" applyAlignment="1" applyProtection="1">
      <alignment horizontal="left" vertical="center" wrapText="1"/>
      <protection/>
    </xf>
    <xf numFmtId="6" fontId="15" fillId="0" borderId="0" xfId="0" applyNumberFormat="1" applyFont="1" applyAlignment="1" applyProtection="1">
      <alignment horizontal="left" vertical="center" wrapText="1"/>
      <protection/>
    </xf>
    <xf numFmtId="0" fontId="16" fillId="36" borderId="0" xfId="0" applyFont="1" applyFill="1" applyBorder="1" applyAlignment="1" applyProtection="1">
      <alignment horizontal="left" wrapText="1"/>
      <protection/>
    </xf>
    <xf numFmtId="0" fontId="15" fillId="36" borderId="0" xfId="0" applyFont="1" applyFill="1" applyBorder="1" applyAlignment="1" applyProtection="1">
      <alignment horizontal="left" wrapText="1"/>
      <protection/>
    </xf>
    <xf numFmtId="0" fontId="15" fillId="36" borderId="19" xfId="0" applyFont="1" applyFill="1" applyBorder="1" applyAlignment="1" applyProtection="1">
      <alignment horizontal="left" wrapText="1"/>
      <protection/>
    </xf>
    <xf numFmtId="0" fontId="14" fillId="36" borderId="0" xfId="0" applyFont="1" applyFill="1" applyBorder="1" applyAlignment="1" applyProtection="1">
      <alignment horizontal="left" vertical="center" wrapText="1"/>
      <protection/>
    </xf>
    <xf numFmtId="0" fontId="17" fillId="36" borderId="12" xfId="0" applyFont="1" applyFill="1" applyBorder="1" applyAlignment="1" applyProtection="1">
      <alignment horizontal="center" vertical="center"/>
      <protection/>
    </xf>
    <xf numFmtId="0" fontId="17" fillId="36" borderId="12" xfId="0" applyFont="1" applyFill="1" applyBorder="1" applyAlignment="1" applyProtection="1">
      <alignment horizontal="center" vertical="center" wrapText="1"/>
      <protection/>
    </xf>
    <xf numFmtId="0" fontId="108" fillId="36" borderId="23" xfId="0" applyFont="1" applyFill="1" applyBorder="1" applyAlignment="1" applyProtection="1">
      <alignment horizontal="left" vertical="top" wrapText="1"/>
      <protection/>
    </xf>
    <xf numFmtId="0" fontId="108" fillId="36" borderId="11" xfId="0" applyFont="1" applyFill="1" applyBorder="1" applyAlignment="1" applyProtection="1">
      <alignment horizontal="left" vertical="top" wrapText="1"/>
      <protection/>
    </xf>
    <xf numFmtId="0" fontId="108" fillId="36" borderId="22" xfId="0" applyFont="1" applyFill="1" applyBorder="1" applyAlignment="1" applyProtection="1">
      <alignment horizontal="left" vertical="top" wrapText="1"/>
      <protection/>
    </xf>
    <xf numFmtId="0" fontId="16" fillId="0" borderId="0" xfId="0" applyFont="1" applyBorder="1" applyAlignment="1" applyProtection="1">
      <alignment/>
      <protection/>
    </xf>
    <xf numFmtId="0" fontId="15" fillId="0" borderId="0" xfId="0" applyFont="1" applyBorder="1" applyAlignment="1" applyProtection="1">
      <alignment horizontal="left"/>
      <protection/>
    </xf>
    <xf numFmtId="0" fontId="15" fillId="0" borderId="0" xfId="0" applyFont="1" applyBorder="1" applyAlignment="1" applyProtection="1">
      <alignment/>
      <protection/>
    </xf>
    <xf numFmtId="6" fontId="15" fillId="0" borderId="0" xfId="0" applyNumberFormat="1" applyFont="1" applyBorder="1" applyAlignment="1" applyProtection="1">
      <alignment horizontal="left"/>
      <protection/>
    </xf>
    <xf numFmtId="6" fontId="15" fillId="0" borderId="0" xfId="0" applyNumberFormat="1" applyFont="1" applyBorder="1" applyAlignment="1" applyProtection="1">
      <alignment horizontal="left" wrapText="1"/>
      <protection/>
    </xf>
    <xf numFmtId="0" fontId="103" fillId="36" borderId="0" xfId="0" applyFont="1" applyFill="1" applyBorder="1" applyAlignment="1" applyProtection="1">
      <alignment horizontal="right"/>
      <protection/>
    </xf>
    <xf numFmtId="0" fontId="14" fillId="36" borderId="11" xfId="0" applyFont="1" applyFill="1" applyBorder="1" applyAlignment="1" applyProtection="1">
      <alignment horizontal="left" vertical="center" wrapText="1"/>
      <protection/>
    </xf>
    <xf numFmtId="0" fontId="17" fillId="36" borderId="0" xfId="0" applyFont="1" applyFill="1" applyBorder="1" applyAlignment="1" applyProtection="1">
      <alignment horizontal="left" vertical="center" wrapText="1"/>
      <protection/>
    </xf>
    <xf numFmtId="0" fontId="14" fillId="36" borderId="12" xfId="0" applyFont="1" applyFill="1" applyBorder="1" applyAlignment="1" applyProtection="1">
      <alignment horizontal="center" vertical="center" wrapText="1"/>
      <protection/>
    </xf>
    <xf numFmtId="0" fontId="14" fillId="36" borderId="18" xfId="0" applyFont="1" applyFill="1" applyBorder="1" applyAlignment="1" applyProtection="1">
      <alignment horizontal="center" vertical="center" wrapText="1"/>
      <protection/>
    </xf>
    <xf numFmtId="0" fontId="14" fillId="36" borderId="20" xfId="0" applyFont="1" applyFill="1" applyBorder="1" applyAlignment="1" applyProtection="1">
      <alignment horizontal="center" vertical="center" wrapText="1"/>
      <protection/>
    </xf>
    <xf numFmtId="0" fontId="14" fillId="36" borderId="23" xfId="0" applyFont="1" applyFill="1" applyBorder="1" applyAlignment="1" applyProtection="1">
      <alignment horizontal="center" vertical="center" wrapText="1"/>
      <protection/>
    </xf>
    <xf numFmtId="0" fontId="14" fillId="36" borderId="22" xfId="0" applyFont="1" applyFill="1" applyBorder="1" applyAlignment="1" applyProtection="1">
      <alignment horizontal="center" vertical="center" wrapText="1"/>
      <protection/>
    </xf>
    <xf numFmtId="0" fontId="108" fillId="36" borderId="19" xfId="0" applyFont="1" applyFill="1" applyBorder="1" applyAlignment="1" applyProtection="1">
      <alignment horizontal="left" vertical="top"/>
      <protection/>
    </xf>
    <xf numFmtId="0" fontId="16" fillId="36" borderId="0" xfId="0" applyFont="1" applyFill="1" applyBorder="1" applyAlignment="1" applyProtection="1">
      <alignment horizontal="center" vertical="center" wrapText="1"/>
      <protection/>
    </xf>
    <xf numFmtId="0" fontId="14" fillId="36" borderId="0" xfId="0" applyFont="1" applyFill="1" applyBorder="1" applyAlignment="1" applyProtection="1">
      <alignment horizontal="center" vertical="center" wrapText="1"/>
      <protection/>
    </xf>
    <xf numFmtId="0" fontId="17" fillId="36" borderId="0" xfId="0" applyFont="1" applyFill="1" applyBorder="1" applyAlignment="1" applyProtection="1">
      <alignment horizontal="left" vertical="top" wrapText="1"/>
      <protection/>
    </xf>
    <xf numFmtId="0" fontId="108" fillId="36" borderId="0" xfId="0" applyFont="1" applyFill="1" applyBorder="1" applyAlignment="1" applyProtection="1">
      <alignment horizontal="left" vertical="top"/>
      <protection/>
    </xf>
    <xf numFmtId="0" fontId="108" fillId="36" borderId="0" xfId="0" applyFont="1" applyFill="1" applyBorder="1" applyAlignment="1" applyProtection="1">
      <alignment horizontal="left" vertical="top" wrapText="1"/>
      <protection/>
    </xf>
    <xf numFmtId="0" fontId="0" fillId="36" borderId="0" xfId="0" applyFill="1" applyBorder="1" applyAlignment="1" applyProtection="1">
      <alignment horizontal="left" vertical="top" wrapText="1"/>
      <protection/>
    </xf>
    <xf numFmtId="6" fontId="15" fillId="0" borderId="0" xfId="0" applyNumberFormat="1" applyFont="1" applyAlignment="1">
      <alignment horizontal="left" vertical="center" wrapText="1"/>
    </xf>
    <xf numFmtId="0" fontId="17" fillId="36" borderId="11" xfId="0" applyFont="1" applyFill="1" applyBorder="1" applyAlignment="1" applyProtection="1">
      <alignment horizontal="left" vertical="center" wrapText="1"/>
      <protection/>
    </xf>
    <xf numFmtId="0" fontId="114" fillId="0" borderId="0" xfId="0" applyFont="1" applyFill="1" applyAlignment="1">
      <alignment horizontal="center" vertical="center" wrapText="1"/>
    </xf>
    <xf numFmtId="0" fontId="90" fillId="0" borderId="0" xfId="0" applyFont="1" applyFill="1" applyAlignment="1">
      <alignment horizontal="left" vertical="center" wrapText="1"/>
    </xf>
    <xf numFmtId="0" fontId="15" fillId="0" borderId="23"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22" xfId="0" applyFont="1" applyFill="1" applyBorder="1" applyAlignment="1" applyProtection="1">
      <alignment horizontal="left" vertical="top" wrapText="1"/>
      <protection locked="0"/>
    </xf>
    <xf numFmtId="0" fontId="114" fillId="0" borderId="0" xfId="0" applyFont="1" applyAlignment="1">
      <alignment horizontal="center" vertical="center" wrapText="1"/>
    </xf>
    <xf numFmtId="6" fontId="15" fillId="0" borderId="0" xfId="0" applyNumberFormat="1" applyFont="1" applyAlignment="1" applyProtection="1">
      <alignment horizontal="left" wrapText="1"/>
      <protection locked="0"/>
    </xf>
    <xf numFmtId="0" fontId="108" fillId="0" borderId="23" xfId="0" applyFont="1" applyFill="1" applyBorder="1" applyAlignment="1" applyProtection="1">
      <alignment horizontal="left" vertical="top" wrapText="1"/>
      <protection locked="0"/>
    </xf>
    <xf numFmtId="0" fontId="108" fillId="0" borderId="11" xfId="0" applyFont="1" applyFill="1" applyBorder="1" applyAlignment="1" applyProtection="1">
      <alignment horizontal="left" vertical="top" wrapText="1"/>
      <protection locked="0"/>
    </xf>
    <xf numFmtId="0" fontId="108" fillId="0" borderId="22" xfId="0" applyFont="1" applyFill="1" applyBorder="1" applyAlignment="1" applyProtection="1">
      <alignment horizontal="left" vertical="top" wrapText="1"/>
      <protection locked="0"/>
    </xf>
    <xf numFmtId="0" fontId="14" fillId="0" borderId="0" xfId="0" applyFont="1" applyAlignment="1">
      <alignment horizontal="left" vertical="center" wrapText="1"/>
    </xf>
    <xf numFmtId="0" fontId="16" fillId="0" borderId="0" xfId="0" applyFont="1" applyAlignment="1" applyProtection="1">
      <alignment/>
      <protection locked="0"/>
    </xf>
    <xf numFmtId="0" fontId="15" fillId="0" borderId="0" xfId="0" applyFont="1" applyAlignment="1" applyProtection="1">
      <alignment horizontal="left"/>
      <protection locked="0"/>
    </xf>
    <xf numFmtId="0" fontId="15" fillId="0" borderId="0" xfId="0" applyFont="1" applyAlignment="1" applyProtection="1">
      <alignment/>
      <protection locked="0"/>
    </xf>
    <xf numFmtId="6" fontId="15" fillId="0" borderId="0" xfId="0" applyNumberFormat="1" applyFont="1" applyAlignment="1" applyProtection="1">
      <alignment horizontal="left"/>
      <protection locked="0"/>
    </xf>
    <xf numFmtId="0" fontId="108" fillId="0" borderId="23" xfId="0" applyFont="1" applyBorder="1" applyAlignment="1" applyProtection="1">
      <alignment horizontal="left" vertical="top" wrapText="1"/>
      <protection locked="0"/>
    </xf>
    <xf numFmtId="0" fontId="108" fillId="0" borderId="11" xfId="0" applyFont="1" applyBorder="1" applyAlignment="1" applyProtection="1">
      <alignment horizontal="left" vertical="top" wrapText="1"/>
      <protection locked="0"/>
    </xf>
    <xf numFmtId="0" fontId="108" fillId="0" borderId="22" xfId="0" applyFont="1" applyBorder="1" applyAlignment="1" applyProtection="1">
      <alignment horizontal="left" vertical="top" wrapText="1"/>
      <protection locked="0"/>
    </xf>
    <xf numFmtId="0" fontId="1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03" fillId="0" borderId="0" xfId="0" applyFont="1" applyBorder="1" applyAlignment="1">
      <alignment horizontal="right"/>
    </xf>
    <xf numFmtId="0" fontId="14" fillId="0" borderId="11" xfId="0" applyFont="1" applyFill="1" applyBorder="1" applyAlignment="1">
      <alignment horizontal="left" vertical="center" wrapText="1"/>
    </xf>
    <xf numFmtId="0" fontId="103" fillId="0" borderId="0" xfId="0" applyFont="1" applyFill="1" applyBorder="1" applyAlignment="1">
      <alignment horizontal="right"/>
    </xf>
    <xf numFmtId="0" fontId="17" fillId="0" borderId="0" xfId="0" applyFont="1" applyFill="1" applyAlignment="1">
      <alignment horizontal="left" vertical="center" wrapText="1"/>
    </xf>
    <xf numFmtId="0" fontId="17" fillId="0" borderId="0" xfId="0" applyFont="1" applyFill="1" applyAlignment="1">
      <alignment horizontal="left" vertical="top" wrapText="1"/>
    </xf>
    <xf numFmtId="0" fontId="17" fillId="0" borderId="11" xfId="0" applyFont="1" applyFill="1" applyBorder="1" applyAlignment="1">
      <alignment horizontal="left" vertical="center" wrapText="1"/>
    </xf>
    <xf numFmtId="0" fontId="17" fillId="0" borderId="11" xfId="0" applyFont="1" applyBorder="1" applyAlignment="1">
      <alignment horizontal="left" vertical="center" wrapText="1"/>
    </xf>
    <xf numFmtId="0" fontId="90" fillId="0" borderId="0" xfId="0" applyFont="1" applyBorder="1" applyAlignment="1">
      <alignment horizontal="left" vertical="center" wrapText="1"/>
    </xf>
    <xf numFmtId="0" fontId="15" fillId="0" borderId="23"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4" fillId="0" borderId="11" xfId="0" applyFont="1" applyBorder="1" applyAlignment="1">
      <alignment horizontal="left" vertical="center" wrapText="1"/>
    </xf>
    <xf numFmtId="0" fontId="97" fillId="0" borderId="0" xfId="0" applyFont="1" applyAlignment="1">
      <alignment horizontal="center" vertical="center" wrapText="1"/>
    </xf>
    <xf numFmtId="0" fontId="97" fillId="0" borderId="0" xfId="0" applyFont="1" applyAlignment="1">
      <alignment horizontal="left" vertical="center"/>
    </xf>
    <xf numFmtId="44" fontId="87" fillId="0" borderId="0" xfId="0" applyNumberFormat="1" applyFont="1" applyAlignment="1">
      <alignment horizontal="center"/>
    </xf>
    <xf numFmtId="0" fontId="87" fillId="0" borderId="0" xfId="0" applyFont="1" applyAlignment="1">
      <alignment horizontal="center"/>
    </xf>
    <xf numFmtId="0" fontId="95" fillId="0" borderId="0" xfId="0" applyFont="1" applyAlignment="1">
      <alignment horizontal="left" vertical="center" wrapText="1"/>
    </xf>
    <xf numFmtId="0" fontId="115" fillId="33" borderId="4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219075</xdr:colOff>
      <xdr:row>4</xdr:row>
      <xdr:rowOff>381000</xdr:rowOff>
    </xdr:to>
    <xdr:sp>
      <xdr:nvSpPr>
        <xdr:cNvPr id="1" name="Rectangle 1"/>
        <xdr:cNvSpPr>
          <a:spLocks/>
        </xdr:cNvSpPr>
      </xdr:nvSpPr>
      <xdr:spPr>
        <a:xfrm>
          <a:off x="495300"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219075</xdr:colOff>
      <xdr:row>14</xdr:row>
      <xdr:rowOff>438150</xdr:rowOff>
    </xdr:to>
    <xdr:sp>
      <xdr:nvSpPr>
        <xdr:cNvPr id="2" name="Rectangle 2"/>
        <xdr:cNvSpPr>
          <a:spLocks/>
        </xdr:cNvSpPr>
      </xdr:nvSpPr>
      <xdr:spPr>
        <a:xfrm>
          <a:off x="495300" y="3514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209550</xdr:colOff>
      <xdr:row>17</xdr:row>
      <xdr:rowOff>361950</xdr:rowOff>
    </xdr:to>
    <xdr:sp>
      <xdr:nvSpPr>
        <xdr:cNvPr id="3" name="Rectangle 3"/>
        <xdr:cNvSpPr>
          <a:spLocks/>
        </xdr:cNvSpPr>
      </xdr:nvSpPr>
      <xdr:spPr>
        <a:xfrm>
          <a:off x="485775" y="43529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180975</xdr:rowOff>
    </xdr:from>
    <xdr:to>
      <xdr:col>2</xdr:col>
      <xdr:colOff>219075</xdr:colOff>
      <xdr:row>12</xdr:row>
      <xdr:rowOff>371475</xdr:rowOff>
    </xdr:to>
    <xdr:sp>
      <xdr:nvSpPr>
        <xdr:cNvPr id="4" name="Rectangle 4"/>
        <xdr:cNvSpPr>
          <a:spLocks/>
        </xdr:cNvSpPr>
      </xdr:nvSpPr>
      <xdr:spPr>
        <a:xfrm>
          <a:off x="495300" y="2743200"/>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209550</xdr:colOff>
      <xdr:row>22</xdr:row>
      <xdr:rowOff>114300</xdr:rowOff>
    </xdr:to>
    <xdr:sp>
      <xdr:nvSpPr>
        <xdr:cNvPr id="5" name="Rectangle 5"/>
        <xdr:cNvSpPr>
          <a:spLocks/>
        </xdr:cNvSpPr>
      </xdr:nvSpPr>
      <xdr:spPr>
        <a:xfrm>
          <a:off x="485775" y="536257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200025</xdr:colOff>
      <xdr:row>25</xdr:row>
      <xdr:rowOff>276225</xdr:rowOff>
    </xdr:to>
    <xdr:sp>
      <xdr:nvSpPr>
        <xdr:cNvPr id="6" name="Rectangle 6"/>
        <xdr:cNvSpPr>
          <a:spLocks/>
        </xdr:cNvSpPr>
      </xdr:nvSpPr>
      <xdr:spPr>
        <a:xfrm>
          <a:off x="476250" y="60293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5"/>
  <sheetViews>
    <sheetView zoomScalePageLayoutView="0" workbookViewId="0" topLeftCell="A1">
      <selection activeCell="A1" sqref="A1"/>
    </sheetView>
  </sheetViews>
  <sheetFormatPr defaultColWidth="9.140625" defaultRowHeight="15"/>
  <cols>
    <col min="1" max="1" width="1.421875" style="8" customWidth="1"/>
    <col min="2" max="13" width="9.421875" style="8" customWidth="1"/>
    <col min="14" max="14" width="14.28125" style="8" customWidth="1"/>
    <col min="15" max="15" width="2.7109375" style="8" customWidth="1"/>
    <col min="16" max="16" width="2.140625" style="8" customWidth="1"/>
    <col min="17" max="16384" width="9.140625" style="8" customWidth="1"/>
  </cols>
  <sheetData>
    <row r="1" spans="2:16" ht="34.5" customHeight="1">
      <c r="B1" s="440" t="s">
        <v>125</v>
      </c>
      <c r="C1" s="440"/>
      <c r="D1" s="440"/>
      <c r="E1" s="440"/>
      <c r="F1" s="440"/>
      <c r="G1" s="440"/>
      <c r="H1" s="440"/>
      <c r="I1" s="440"/>
      <c r="J1" s="440"/>
      <c r="K1" s="440"/>
      <c r="L1" s="440"/>
      <c r="M1" s="440"/>
      <c r="N1" s="440"/>
      <c r="O1" s="440"/>
      <c r="P1" s="440"/>
    </row>
    <row r="2" spans="2:16" ht="12.75" customHeight="1">
      <c r="B2" s="41"/>
      <c r="C2" s="20"/>
      <c r="D2" s="20"/>
      <c r="E2" s="20"/>
      <c r="F2" s="20"/>
      <c r="G2" s="20"/>
      <c r="H2" s="20"/>
      <c r="I2" s="20"/>
      <c r="J2" s="20"/>
      <c r="K2" s="20"/>
      <c r="L2" s="20"/>
      <c r="M2" s="20"/>
      <c r="N2" s="20"/>
      <c r="O2" s="20"/>
      <c r="P2" s="20"/>
    </row>
    <row r="3" spans="2:16" ht="49.5" customHeight="1">
      <c r="B3" s="434" t="s">
        <v>238</v>
      </c>
      <c r="C3" s="434"/>
      <c r="D3" s="434"/>
      <c r="E3" s="434"/>
      <c r="F3" s="434"/>
      <c r="G3" s="434"/>
      <c r="H3" s="434"/>
      <c r="I3" s="434"/>
      <c r="J3" s="434"/>
      <c r="K3" s="434"/>
      <c r="L3" s="434"/>
      <c r="M3" s="434"/>
      <c r="N3" s="434"/>
      <c r="O3" s="434"/>
      <c r="P3" s="434"/>
    </row>
    <row r="4" spans="2:16" ht="9" customHeight="1">
      <c r="B4" s="42"/>
      <c r="C4" s="20"/>
      <c r="D4" s="20"/>
      <c r="E4" s="20"/>
      <c r="F4" s="20"/>
      <c r="G4" s="20"/>
      <c r="H4" s="20"/>
      <c r="I4" s="20"/>
      <c r="J4" s="20"/>
      <c r="K4" s="20"/>
      <c r="L4" s="20"/>
      <c r="M4" s="20"/>
      <c r="N4" s="20"/>
      <c r="O4" s="20"/>
      <c r="P4" s="20"/>
    </row>
    <row r="5" spans="2:16" ht="24.75" customHeight="1">
      <c r="B5" s="435" t="s">
        <v>239</v>
      </c>
      <c r="C5" s="435"/>
      <c r="D5" s="435"/>
      <c r="E5" s="435"/>
      <c r="F5" s="435"/>
      <c r="G5" s="435"/>
      <c r="H5" s="435"/>
      <c r="I5" s="435"/>
      <c r="J5" s="435"/>
      <c r="K5" s="435"/>
      <c r="L5" s="435"/>
      <c r="M5" s="435"/>
      <c r="N5" s="435"/>
      <c r="O5" s="435"/>
      <c r="P5" s="435"/>
    </row>
    <row r="6" spans="2:16" ht="22.5" customHeight="1">
      <c r="B6" s="436" t="s">
        <v>182</v>
      </c>
      <c r="C6" s="436"/>
      <c r="D6" s="436"/>
      <c r="E6" s="436"/>
      <c r="F6" s="436"/>
      <c r="G6" s="436"/>
      <c r="H6" s="436"/>
      <c r="I6" s="436"/>
      <c r="J6" s="436"/>
      <c r="K6" s="436"/>
      <c r="L6" s="436"/>
      <c r="M6" s="436"/>
      <c r="N6" s="436"/>
      <c r="O6" s="436"/>
      <c r="P6" s="436"/>
    </row>
    <row r="7" spans="2:16" ht="14.25">
      <c r="B7" s="437" t="s">
        <v>126</v>
      </c>
      <c r="C7" s="437"/>
      <c r="D7" s="437"/>
      <c r="E7" s="437"/>
      <c r="F7" s="437"/>
      <c r="G7" s="437"/>
      <c r="H7" s="437"/>
      <c r="I7" s="437"/>
      <c r="J7" s="437"/>
      <c r="K7" s="437"/>
      <c r="L7" s="437"/>
      <c r="M7" s="437"/>
      <c r="N7" s="437"/>
      <c r="O7" s="437"/>
      <c r="P7" s="437"/>
    </row>
    <row r="8" spans="2:16" ht="24.75" customHeight="1">
      <c r="B8" s="434" t="s">
        <v>236</v>
      </c>
      <c r="C8" s="434"/>
      <c r="D8" s="434"/>
      <c r="E8" s="434"/>
      <c r="F8" s="434"/>
      <c r="G8" s="434"/>
      <c r="H8" s="434"/>
      <c r="I8" s="434"/>
      <c r="J8" s="434"/>
      <c r="K8" s="434"/>
      <c r="L8" s="434"/>
      <c r="M8" s="434"/>
      <c r="N8" s="434"/>
      <c r="O8" s="434"/>
      <c r="P8" s="434"/>
    </row>
    <row r="9" spans="2:16" ht="14.25">
      <c r="B9" s="438" t="s">
        <v>127</v>
      </c>
      <c r="C9" s="438"/>
      <c r="D9" s="438"/>
      <c r="E9" s="438"/>
      <c r="F9" s="438"/>
      <c r="G9" s="438"/>
      <c r="H9" s="438"/>
      <c r="I9" s="438"/>
      <c r="J9" s="438"/>
      <c r="K9" s="438"/>
      <c r="L9" s="438"/>
      <c r="M9" s="438"/>
      <c r="N9" s="438"/>
      <c r="O9" s="438"/>
      <c r="P9" s="438"/>
    </row>
    <row r="10" spans="2:16" ht="21.75" customHeight="1">
      <c r="B10" s="434" t="s">
        <v>128</v>
      </c>
      <c r="C10" s="434"/>
      <c r="D10" s="434"/>
      <c r="E10" s="434"/>
      <c r="F10" s="434"/>
      <c r="G10" s="434"/>
      <c r="H10" s="434"/>
      <c r="I10" s="434"/>
      <c r="J10" s="434"/>
      <c r="K10" s="434"/>
      <c r="L10" s="434"/>
      <c r="M10" s="434"/>
      <c r="N10" s="434"/>
      <c r="O10" s="434"/>
      <c r="P10" s="434"/>
    </row>
    <row r="11" spans="2:16" ht="14.25">
      <c r="B11" s="438" t="s">
        <v>129</v>
      </c>
      <c r="C11" s="438"/>
      <c r="D11" s="438"/>
      <c r="E11" s="438"/>
      <c r="F11" s="438"/>
      <c r="G11" s="438"/>
      <c r="H11" s="438"/>
      <c r="I11" s="438"/>
      <c r="J11" s="438"/>
      <c r="K11" s="438"/>
      <c r="L11" s="438"/>
      <c r="M11" s="438"/>
      <c r="N11" s="438"/>
      <c r="O11" s="438"/>
      <c r="P11" s="438"/>
    </row>
    <row r="12" spans="2:16" ht="14.25">
      <c r="B12" s="43" t="s">
        <v>130</v>
      </c>
      <c r="C12" s="20"/>
      <c r="D12" s="20"/>
      <c r="E12" s="20"/>
      <c r="F12" s="20"/>
      <c r="G12" s="20"/>
      <c r="H12" s="20"/>
      <c r="I12" s="20"/>
      <c r="J12" s="20"/>
      <c r="K12" s="20"/>
      <c r="L12" s="20"/>
      <c r="M12" s="20"/>
      <c r="N12" s="20"/>
      <c r="O12" s="20"/>
      <c r="P12" s="20"/>
    </row>
    <row r="13" spans="2:16" ht="10.5" customHeight="1">
      <c r="B13" s="43"/>
      <c r="C13" s="20"/>
      <c r="D13" s="20"/>
      <c r="E13" s="20"/>
      <c r="F13" s="20"/>
      <c r="G13" s="20"/>
      <c r="H13" s="20"/>
      <c r="I13" s="20"/>
      <c r="J13" s="20"/>
      <c r="K13" s="20"/>
      <c r="L13" s="20"/>
      <c r="M13" s="20"/>
      <c r="N13" s="20"/>
      <c r="O13" s="20"/>
      <c r="P13" s="20"/>
    </row>
    <row r="14" spans="2:16" ht="14.25">
      <c r="B14" s="43" t="s">
        <v>240</v>
      </c>
      <c r="C14" s="20"/>
      <c r="D14" s="20"/>
      <c r="E14" s="20"/>
      <c r="F14" s="20"/>
      <c r="G14" s="20"/>
      <c r="H14" s="20"/>
      <c r="I14" s="20"/>
      <c r="J14" s="20"/>
      <c r="K14" s="20"/>
      <c r="L14" s="20"/>
      <c r="M14" s="20"/>
      <c r="N14" s="20"/>
      <c r="O14" s="20"/>
      <c r="P14" s="20"/>
    </row>
    <row r="15" spans="2:16" ht="10.5" customHeight="1">
      <c r="B15" s="52"/>
      <c r="C15" s="20"/>
      <c r="D15" s="20"/>
      <c r="E15" s="20"/>
      <c r="F15" s="20"/>
      <c r="G15" s="20"/>
      <c r="H15" s="20"/>
      <c r="I15" s="20"/>
      <c r="J15" s="20"/>
      <c r="K15" s="20"/>
      <c r="L15" s="20"/>
      <c r="M15" s="20"/>
      <c r="N15" s="20"/>
      <c r="O15" s="20"/>
      <c r="P15" s="20"/>
    </row>
    <row r="16" spans="2:16" ht="14.25">
      <c r="B16" s="53" t="s">
        <v>237</v>
      </c>
      <c r="C16" s="54"/>
      <c r="D16" s="54"/>
      <c r="E16" s="54"/>
      <c r="F16" s="54"/>
      <c r="G16" s="54"/>
      <c r="H16" s="54"/>
      <c r="I16" s="54"/>
      <c r="J16" s="54"/>
      <c r="K16" s="20"/>
      <c r="L16" s="20"/>
      <c r="M16" s="20"/>
      <c r="N16" s="20"/>
      <c r="O16" s="20"/>
      <c r="P16" s="20"/>
    </row>
    <row r="17" spans="2:16" ht="12.75" customHeight="1">
      <c r="B17" s="43"/>
      <c r="C17" s="20"/>
      <c r="D17" s="20"/>
      <c r="E17" s="20"/>
      <c r="F17" s="20"/>
      <c r="G17" s="20"/>
      <c r="H17" s="20"/>
      <c r="I17" s="20"/>
      <c r="J17" s="20"/>
      <c r="K17" s="20"/>
      <c r="L17" s="20"/>
      <c r="M17" s="20"/>
      <c r="N17" s="20"/>
      <c r="O17" s="20"/>
      <c r="P17" s="20"/>
    </row>
    <row r="18" spans="2:16" ht="27" customHeight="1">
      <c r="B18" s="435" t="s">
        <v>154</v>
      </c>
      <c r="C18" s="435"/>
      <c r="D18" s="435"/>
      <c r="E18" s="435"/>
      <c r="F18" s="435"/>
      <c r="G18" s="435"/>
      <c r="H18" s="435"/>
      <c r="I18" s="435"/>
      <c r="J18" s="435"/>
      <c r="K18" s="435"/>
      <c r="L18" s="435"/>
      <c r="M18" s="435"/>
      <c r="N18" s="435"/>
      <c r="O18" s="435"/>
      <c r="P18" s="435"/>
    </row>
    <row r="19" spans="2:16" ht="11.25" customHeight="1">
      <c r="B19" s="43"/>
      <c r="C19" s="20"/>
      <c r="D19" s="20"/>
      <c r="E19" s="20"/>
      <c r="F19" s="20"/>
      <c r="G19" s="20"/>
      <c r="H19" s="20"/>
      <c r="I19" s="20"/>
      <c r="J19" s="20"/>
      <c r="K19" s="20"/>
      <c r="L19" s="20"/>
      <c r="M19" s="20"/>
      <c r="N19" s="20"/>
      <c r="O19" s="20"/>
      <c r="P19" s="20"/>
    </row>
    <row r="20" spans="2:16" ht="41.25" customHeight="1">
      <c r="B20" s="433" t="s">
        <v>155</v>
      </c>
      <c r="C20" s="433"/>
      <c r="D20" s="433"/>
      <c r="E20" s="433"/>
      <c r="F20" s="433"/>
      <c r="G20" s="433"/>
      <c r="H20" s="433"/>
      <c r="I20" s="433"/>
      <c r="J20" s="433"/>
      <c r="K20" s="433"/>
      <c r="L20" s="433"/>
      <c r="M20" s="433"/>
      <c r="N20" s="433"/>
      <c r="O20" s="433"/>
      <c r="P20" s="433"/>
    </row>
    <row r="21" spans="2:16" ht="14.25">
      <c r="B21" s="43" t="s">
        <v>131</v>
      </c>
      <c r="C21" s="20"/>
      <c r="D21" s="20"/>
      <c r="E21" s="20"/>
      <c r="F21" s="20"/>
      <c r="G21" s="20"/>
      <c r="H21" s="20"/>
      <c r="I21" s="20"/>
      <c r="J21" s="20"/>
      <c r="K21" s="20"/>
      <c r="L21" s="20"/>
      <c r="M21" s="20"/>
      <c r="N21" s="20"/>
      <c r="O21" s="20"/>
      <c r="P21" s="20"/>
    </row>
    <row r="22" spans="2:16" ht="22.5" customHeight="1">
      <c r="B22" s="435" t="s">
        <v>169</v>
      </c>
      <c r="C22" s="435"/>
      <c r="D22" s="435"/>
      <c r="E22" s="435"/>
      <c r="F22" s="435"/>
      <c r="G22" s="435"/>
      <c r="H22" s="435"/>
      <c r="I22" s="435"/>
      <c r="J22" s="435"/>
      <c r="K22" s="435"/>
      <c r="L22" s="435"/>
      <c r="M22" s="435"/>
      <c r="N22" s="435"/>
      <c r="O22" s="435"/>
      <c r="P22" s="29"/>
    </row>
    <row r="23" spans="2:16" ht="13.5" customHeight="1">
      <c r="B23" s="39"/>
      <c r="C23" s="35"/>
      <c r="D23" s="35"/>
      <c r="E23" s="35"/>
      <c r="F23" s="35"/>
      <c r="G23" s="35"/>
      <c r="H23" s="35"/>
      <c r="I23" s="35"/>
      <c r="J23" s="35"/>
      <c r="K23" s="35"/>
      <c r="L23" s="35"/>
      <c r="M23" s="35"/>
      <c r="N23" s="35"/>
      <c r="O23" s="35"/>
      <c r="P23" s="35"/>
    </row>
    <row r="24" spans="2:16" ht="14.25">
      <c r="B24" s="40" t="s">
        <v>170</v>
      </c>
      <c r="C24" s="35"/>
      <c r="D24" s="35"/>
      <c r="E24" s="35"/>
      <c r="F24" s="35"/>
      <c r="G24" s="35"/>
      <c r="H24" s="35"/>
      <c r="I24" s="35"/>
      <c r="J24" s="35"/>
      <c r="K24" s="35"/>
      <c r="L24" s="35"/>
      <c r="M24" s="35"/>
      <c r="N24" s="35"/>
      <c r="O24" s="35"/>
      <c r="P24" s="35"/>
    </row>
    <row r="25" spans="2:16" ht="6" customHeight="1">
      <c r="B25" s="39"/>
      <c r="C25" s="35"/>
      <c r="D25" s="35"/>
      <c r="E25" s="35"/>
      <c r="F25" s="35"/>
      <c r="G25" s="35"/>
      <c r="H25" s="35"/>
      <c r="I25" s="35"/>
      <c r="J25" s="35"/>
      <c r="K25" s="35"/>
      <c r="L25" s="35"/>
      <c r="M25" s="35"/>
      <c r="N25" s="35"/>
      <c r="O25" s="35"/>
      <c r="P25" s="35"/>
    </row>
    <row r="26" spans="2:16" ht="14.25">
      <c r="B26" s="40" t="s">
        <v>171</v>
      </c>
      <c r="C26" s="35"/>
      <c r="D26" s="35"/>
      <c r="E26" s="35"/>
      <c r="F26" s="35"/>
      <c r="G26" s="35"/>
      <c r="H26" s="35"/>
      <c r="I26" s="35"/>
      <c r="J26" s="35"/>
      <c r="K26" s="35"/>
      <c r="L26" s="35"/>
      <c r="M26" s="35"/>
      <c r="N26" s="35"/>
      <c r="O26" s="35"/>
      <c r="P26" s="35"/>
    </row>
    <row r="27" spans="2:16" ht="9.75" customHeight="1">
      <c r="B27" s="39"/>
      <c r="C27" s="35"/>
      <c r="D27" s="35"/>
      <c r="E27" s="35"/>
      <c r="F27" s="35"/>
      <c r="G27" s="35"/>
      <c r="H27" s="35"/>
      <c r="I27" s="35"/>
      <c r="J27" s="35"/>
      <c r="K27" s="35"/>
      <c r="L27" s="35"/>
      <c r="M27" s="35"/>
      <c r="N27" s="35"/>
      <c r="O27" s="35"/>
      <c r="P27" s="35"/>
    </row>
    <row r="28" spans="2:16" ht="14.25">
      <c r="B28" s="40" t="s">
        <v>201</v>
      </c>
      <c r="C28" s="35"/>
      <c r="D28" s="35"/>
      <c r="E28" s="35"/>
      <c r="F28" s="35"/>
      <c r="G28" s="35"/>
      <c r="H28" s="35"/>
      <c r="I28" s="35"/>
      <c r="J28" s="35"/>
      <c r="K28" s="35"/>
      <c r="L28" s="35"/>
      <c r="M28" s="35"/>
      <c r="N28" s="35"/>
      <c r="O28" s="35"/>
      <c r="P28" s="35"/>
    </row>
    <row r="29" spans="2:16" ht="14.25">
      <c r="B29" s="34"/>
      <c r="C29" s="20"/>
      <c r="D29" s="20"/>
      <c r="E29" s="20"/>
      <c r="F29" s="20"/>
      <c r="G29" s="20"/>
      <c r="H29" s="20"/>
      <c r="I29" s="20"/>
      <c r="J29" s="20"/>
      <c r="K29" s="20"/>
      <c r="L29" s="20"/>
      <c r="M29" s="20"/>
      <c r="N29" s="20"/>
      <c r="O29" s="20"/>
      <c r="P29" s="20"/>
    </row>
    <row r="30" spans="2:16" ht="50.25" customHeight="1">
      <c r="B30" s="433" t="s">
        <v>156</v>
      </c>
      <c r="C30" s="433"/>
      <c r="D30" s="433"/>
      <c r="E30" s="433"/>
      <c r="F30" s="433"/>
      <c r="G30" s="433"/>
      <c r="H30" s="433"/>
      <c r="I30" s="433"/>
      <c r="J30" s="433"/>
      <c r="K30" s="433"/>
      <c r="L30" s="433"/>
      <c r="M30" s="433"/>
      <c r="N30" s="433"/>
      <c r="O30" s="433"/>
      <c r="P30" s="433"/>
    </row>
    <row r="31" spans="2:16" ht="14.25">
      <c r="B31" s="438" t="s">
        <v>167</v>
      </c>
      <c r="C31" s="438"/>
      <c r="D31" s="438"/>
      <c r="E31" s="438"/>
      <c r="F31" s="438"/>
      <c r="G31" s="438"/>
      <c r="H31" s="438"/>
      <c r="I31" s="438"/>
      <c r="J31" s="438"/>
      <c r="K31" s="438"/>
      <c r="L31" s="438"/>
      <c r="M31" s="438"/>
      <c r="N31" s="438"/>
      <c r="O31" s="438"/>
      <c r="P31" s="438"/>
    </row>
    <row r="32" spans="2:16" ht="53.25" customHeight="1">
      <c r="B32" s="433" t="s">
        <v>157</v>
      </c>
      <c r="C32" s="433"/>
      <c r="D32" s="433"/>
      <c r="E32" s="433"/>
      <c r="F32" s="433"/>
      <c r="G32" s="433"/>
      <c r="H32" s="433"/>
      <c r="I32" s="433"/>
      <c r="J32" s="433"/>
      <c r="K32" s="433"/>
      <c r="L32" s="433"/>
      <c r="M32" s="433"/>
      <c r="N32" s="433"/>
      <c r="O32" s="433"/>
      <c r="P32" s="433"/>
    </row>
    <row r="33" spans="2:16" ht="14.25">
      <c r="B33" s="44"/>
      <c r="C33" s="20"/>
      <c r="D33" s="20"/>
      <c r="E33" s="20"/>
      <c r="F33" s="20"/>
      <c r="G33" s="20"/>
      <c r="H33" s="20"/>
      <c r="I33" s="20"/>
      <c r="J33" s="20"/>
      <c r="K33" s="20"/>
      <c r="L33" s="20"/>
      <c r="M33" s="20"/>
      <c r="N33" s="20"/>
      <c r="O33" s="20"/>
      <c r="P33" s="20"/>
    </row>
    <row r="34" spans="2:16" ht="53.25" customHeight="1">
      <c r="B34" s="433" t="s">
        <v>158</v>
      </c>
      <c r="C34" s="433"/>
      <c r="D34" s="433"/>
      <c r="E34" s="433"/>
      <c r="F34" s="433"/>
      <c r="G34" s="433"/>
      <c r="H34" s="433"/>
      <c r="I34" s="433"/>
      <c r="J34" s="433"/>
      <c r="K34" s="433"/>
      <c r="L34" s="433"/>
      <c r="M34" s="433"/>
      <c r="N34" s="433"/>
      <c r="O34" s="433"/>
      <c r="P34" s="433"/>
    </row>
    <row r="35" spans="2:16" ht="14.25">
      <c r="B35" s="43"/>
      <c r="C35" s="20"/>
      <c r="D35" s="20"/>
      <c r="E35" s="20"/>
      <c r="F35" s="20"/>
      <c r="G35" s="20"/>
      <c r="H35" s="20"/>
      <c r="I35" s="20"/>
      <c r="J35" s="20"/>
      <c r="K35" s="20"/>
      <c r="L35" s="20"/>
      <c r="M35" s="20"/>
      <c r="N35" s="20"/>
      <c r="O35" s="20"/>
      <c r="P35" s="20"/>
    </row>
    <row r="36" spans="2:16" ht="41.25" customHeight="1">
      <c r="B36" s="433" t="s">
        <v>159</v>
      </c>
      <c r="C36" s="433"/>
      <c r="D36" s="433"/>
      <c r="E36" s="433"/>
      <c r="F36" s="433"/>
      <c r="G36" s="433"/>
      <c r="H36" s="433"/>
      <c r="I36" s="433"/>
      <c r="J36" s="433"/>
      <c r="K36" s="433"/>
      <c r="L36" s="433"/>
      <c r="M36" s="433"/>
      <c r="N36" s="433"/>
      <c r="O36" s="433"/>
      <c r="P36" s="433"/>
    </row>
    <row r="37" spans="2:16" ht="6" customHeight="1">
      <c r="B37" s="43"/>
      <c r="C37" s="20"/>
      <c r="D37" s="20"/>
      <c r="E37" s="20"/>
      <c r="F37" s="20"/>
      <c r="G37" s="20"/>
      <c r="H37" s="20"/>
      <c r="I37" s="20"/>
      <c r="J37" s="20"/>
      <c r="K37" s="20"/>
      <c r="L37" s="20"/>
      <c r="M37" s="20"/>
      <c r="N37" s="20"/>
      <c r="O37" s="20"/>
      <c r="P37" s="20"/>
    </row>
    <row r="38" spans="2:16" ht="24.75" customHeight="1">
      <c r="B38" s="439" t="s">
        <v>183</v>
      </c>
      <c r="C38" s="439"/>
      <c r="D38" s="439"/>
      <c r="E38" s="439"/>
      <c r="F38" s="439"/>
      <c r="G38" s="439"/>
      <c r="H38" s="439"/>
      <c r="I38" s="439"/>
      <c r="J38" s="439"/>
      <c r="K38" s="439"/>
      <c r="L38" s="439"/>
      <c r="M38" s="439"/>
      <c r="N38" s="439"/>
      <c r="O38" s="439"/>
      <c r="P38" s="439"/>
    </row>
    <row r="39" spans="2:16" ht="14.25">
      <c r="B39" s="437" t="s">
        <v>132</v>
      </c>
      <c r="C39" s="437"/>
      <c r="D39" s="437"/>
      <c r="E39" s="437"/>
      <c r="F39" s="437"/>
      <c r="G39" s="437"/>
      <c r="H39" s="437"/>
      <c r="I39" s="437"/>
      <c r="J39" s="437"/>
      <c r="K39" s="437"/>
      <c r="L39" s="437"/>
      <c r="M39" s="437"/>
      <c r="N39" s="437"/>
      <c r="O39" s="437"/>
      <c r="P39" s="437"/>
    </row>
    <row r="40" spans="2:16" ht="10.5" customHeight="1">
      <c r="B40" s="43"/>
      <c r="C40" s="20"/>
      <c r="D40" s="20"/>
      <c r="E40" s="20"/>
      <c r="F40" s="20"/>
      <c r="G40" s="20"/>
      <c r="H40" s="20"/>
      <c r="I40" s="20"/>
      <c r="J40" s="20"/>
      <c r="K40" s="20"/>
      <c r="L40" s="20"/>
      <c r="M40" s="20"/>
      <c r="N40" s="20"/>
      <c r="O40" s="20"/>
      <c r="P40" s="20"/>
    </row>
    <row r="41" spans="2:16" ht="38.25" customHeight="1">
      <c r="B41" s="442" t="s">
        <v>160</v>
      </c>
      <c r="C41" s="442"/>
      <c r="D41" s="442"/>
      <c r="E41" s="442"/>
      <c r="F41" s="442"/>
      <c r="G41" s="442"/>
      <c r="H41" s="442"/>
      <c r="I41" s="442"/>
      <c r="J41" s="442"/>
      <c r="K41" s="442"/>
      <c r="L41" s="442"/>
      <c r="M41" s="442"/>
      <c r="N41" s="442"/>
      <c r="O41" s="442"/>
      <c r="P41" s="442"/>
    </row>
    <row r="42" spans="2:16" ht="14.25">
      <c r="B42" s="43"/>
      <c r="C42" s="20"/>
      <c r="D42" s="20"/>
      <c r="E42" s="20"/>
      <c r="F42" s="20"/>
      <c r="G42" s="20"/>
      <c r="H42" s="20"/>
      <c r="I42" s="20"/>
      <c r="J42" s="20"/>
      <c r="K42" s="20"/>
      <c r="L42" s="20"/>
      <c r="M42" s="20"/>
      <c r="N42" s="20"/>
      <c r="O42" s="20"/>
      <c r="P42" s="20"/>
    </row>
    <row r="43" spans="2:16" ht="15" customHeight="1">
      <c r="B43" s="438" t="s">
        <v>161</v>
      </c>
      <c r="C43" s="438"/>
      <c r="D43" s="438"/>
      <c r="E43" s="438"/>
      <c r="F43" s="438"/>
      <c r="G43" s="438"/>
      <c r="H43" s="438"/>
      <c r="I43" s="438"/>
      <c r="J43" s="438"/>
      <c r="K43" s="438"/>
      <c r="L43" s="438"/>
      <c r="M43" s="438"/>
      <c r="N43" s="438"/>
      <c r="O43" s="438"/>
      <c r="P43" s="438"/>
    </row>
    <row r="44" spans="2:16" ht="26.25" customHeight="1">
      <c r="B44" s="434" t="s">
        <v>133</v>
      </c>
      <c r="C44" s="434"/>
      <c r="D44" s="434"/>
      <c r="E44" s="434"/>
      <c r="F44" s="434"/>
      <c r="G44" s="434"/>
      <c r="H44" s="434"/>
      <c r="I44" s="434"/>
      <c r="J44" s="434"/>
      <c r="K44" s="434"/>
      <c r="L44" s="434"/>
      <c r="M44" s="434"/>
      <c r="N44" s="434"/>
      <c r="O44" s="434"/>
      <c r="P44" s="434"/>
    </row>
    <row r="45" spans="2:16" ht="14.25">
      <c r="B45" s="43"/>
      <c r="C45" s="20"/>
      <c r="D45" s="20"/>
      <c r="E45" s="20"/>
      <c r="F45" s="20"/>
      <c r="G45" s="20"/>
      <c r="H45" s="20"/>
      <c r="I45" s="20"/>
      <c r="J45" s="20"/>
      <c r="K45" s="20"/>
      <c r="L45" s="20"/>
      <c r="M45" s="20"/>
      <c r="N45" s="20"/>
      <c r="O45" s="20"/>
      <c r="P45" s="20"/>
    </row>
    <row r="46" spans="2:16" ht="24.75" customHeight="1">
      <c r="B46" s="434" t="s">
        <v>241</v>
      </c>
      <c r="C46" s="434"/>
      <c r="D46" s="434"/>
      <c r="E46" s="434"/>
      <c r="F46" s="434"/>
      <c r="G46" s="434"/>
      <c r="H46" s="434"/>
      <c r="I46" s="434"/>
      <c r="J46" s="434"/>
      <c r="K46" s="434"/>
      <c r="L46" s="434"/>
      <c r="M46" s="434"/>
      <c r="N46" s="434"/>
      <c r="O46" s="434"/>
      <c r="P46" s="434"/>
    </row>
    <row r="47" spans="2:16" ht="14.25">
      <c r="B47" s="43" t="s">
        <v>242</v>
      </c>
      <c r="C47" s="20"/>
      <c r="D47" s="20"/>
      <c r="E47" s="20"/>
      <c r="F47" s="20"/>
      <c r="G47" s="20"/>
      <c r="H47" s="20"/>
      <c r="I47" s="20"/>
      <c r="J47" s="20"/>
      <c r="K47" s="20"/>
      <c r="L47" s="20"/>
      <c r="M47" s="20"/>
      <c r="N47" s="20"/>
      <c r="O47" s="20"/>
      <c r="P47" s="20"/>
    </row>
    <row r="48" spans="2:16" ht="14.25">
      <c r="B48" s="43"/>
      <c r="C48" s="20"/>
      <c r="D48" s="20"/>
      <c r="E48" s="20"/>
      <c r="F48" s="20"/>
      <c r="G48" s="20"/>
      <c r="H48" s="20"/>
      <c r="I48" s="20"/>
      <c r="J48" s="20"/>
      <c r="K48" s="20"/>
      <c r="L48" s="20"/>
      <c r="M48" s="20"/>
      <c r="N48" s="20"/>
      <c r="O48" s="20"/>
      <c r="P48" s="20"/>
    </row>
    <row r="49" spans="2:16" ht="14.25">
      <c r="B49" s="53" t="s">
        <v>190</v>
      </c>
      <c r="C49" s="20"/>
      <c r="D49" s="20"/>
      <c r="E49" s="20"/>
      <c r="F49" s="20"/>
      <c r="G49" s="20"/>
      <c r="H49" s="20"/>
      <c r="I49" s="20"/>
      <c r="J49" s="20"/>
      <c r="K49" s="20"/>
      <c r="L49" s="20"/>
      <c r="M49" s="20"/>
      <c r="N49" s="20"/>
      <c r="O49" s="20"/>
      <c r="P49" s="20"/>
    </row>
    <row r="50" spans="2:16" ht="84" customHeight="1">
      <c r="B50" s="53"/>
      <c r="C50" s="62"/>
      <c r="D50" s="62"/>
      <c r="E50" s="62"/>
      <c r="F50" s="62"/>
      <c r="G50" s="62"/>
      <c r="H50" s="62"/>
      <c r="I50" s="62"/>
      <c r="J50" s="62"/>
      <c r="K50" s="62"/>
      <c r="L50" s="62"/>
      <c r="M50" s="62"/>
      <c r="N50" s="62"/>
      <c r="O50" s="62"/>
      <c r="P50" s="62"/>
    </row>
    <row r="51" spans="2:16" ht="84" customHeight="1">
      <c r="B51" s="53"/>
      <c r="C51" s="20"/>
      <c r="D51" s="20"/>
      <c r="E51" s="20"/>
      <c r="F51" s="20"/>
      <c r="G51" s="20"/>
      <c r="H51" s="20"/>
      <c r="I51" s="20"/>
      <c r="J51" s="20"/>
      <c r="K51" s="20"/>
      <c r="L51" s="20"/>
      <c r="M51" s="20"/>
      <c r="N51" s="20"/>
      <c r="O51" s="20"/>
      <c r="P51" s="20"/>
    </row>
    <row r="52" spans="2:16" ht="35.25" customHeight="1">
      <c r="B52" s="436" t="s">
        <v>184</v>
      </c>
      <c r="C52" s="436"/>
      <c r="D52" s="436"/>
      <c r="E52" s="436"/>
      <c r="F52" s="436"/>
      <c r="G52" s="436"/>
      <c r="H52" s="436"/>
      <c r="I52" s="436"/>
      <c r="J52" s="436"/>
      <c r="K52" s="436"/>
      <c r="L52" s="436"/>
      <c r="M52" s="436"/>
      <c r="N52" s="436"/>
      <c r="O52" s="436"/>
      <c r="P52" s="436"/>
    </row>
    <row r="53" spans="2:16" ht="14.25">
      <c r="B53" s="437" t="s">
        <v>151</v>
      </c>
      <c r="C53" s="437"/>
      <c r="D53" s="437"/>
      <c r="E53" s="437"/>
      <c r="F53" s="437"/>
      <c r="G53" s="437"/>
      <c r="H53" s="437"/>
      <c r="I53" s="437"/>
      <c r="J53" s="437"/>
      <c r="K53" s="437"/>
      <c r="L53" s="437"/>
      <c r="M53" s="437"/>
      <c r="N53" s="437"/>
      <c r="O53" s="437"/>
      <c r="P53" s="437"/>
    </row>
    <row r="54" spans="2:16" ht="14.25">
      <c r="B54" s="437" t="s">
        <v>168</v>
      </c>
      <c r="C54" s="437"/>
      <c r="D54" s="437"/>
      <c r="E54" s="437"/>
      <c r="F54" s="437"/>
      <c r="G54" s="437"/>
      <c r="H54" s="437"/>
      <c r="I54" s="437"/>
      <c r="J54" s="437"/>
      <c r="K54" s="437"/>
      <c r="L54" s="437"/>
      <c r="M54" s="437"/>
      <c r="N54" s="437"/>
      <c r="O54" s="437"/>
      <c r="P54" s="437"/>
    </row>
    <row r="55" spans="2:16" ht="14.25">
      <c r="B55" s="45"/>
      <c r="C55" s="20"/>
      <c r="D55" s="20"/>
      <c r="E55" s="20"/>
      <c r="F55" s="20"/>
      <c r="G55" s="20"/>
      <c r="H55" s="20"/>
      <c r="I55" s="20"/>
      <c r="J55" s="20"/>
      <c r="K55" s="20"/>
      <c r="L55" s="20"/>
      <c r="M55" s="20"/>
      <c r="N55" s="20"/>
      <c r="O55" s="20"/>
      <c r="P55" s="20"/>
    </row>
    <row r="56" spans="2:16" ht="14.25">
      <c r="B56" s="43"/>
      <c r="C56" s="20"/>
      <c r="D56" s="20"/>
      <c r="E56" s="20"/>
      <c r="F56" s="20"/>
      <c r="G56" s="20"/>
      <c r="H56" s="20"/>
      <c r="I56" s="20"/>
      <c r="J56" s="20"/>
      <c r="K56" s="20"/>
      <c r="L56" s="20"/>
      <c r="M56" s="20"/>
      <c r="N56" s="20"/>
      <c r="O56" s="20"/>
      <c r="P56" s="20"/>
    </row>
    <row r="57" spans="2:16" ht="39.75" customHeight="1">
      <c r="B57" s="434" t="s">
        <v>202</v>
      </c>
      <c r="C57" s="434"/>
      <c r="D57" s="434"/>
      <c r="E57" s="434"/>
      <c r="F57" s="434"/>
      <c r="G57" s="434"/>
      <c r="H57" s="434"/>
      <c r="I57" s="434"/>
      <c r="J57" s="434"/>
      <c r="K57" s="434"/>
      <c r="L57" s="434"/>
      <c r="M57" s="434"/>
      <c r="N57" s="434"/>
      <c r="O57" s="434"/>
      <c r="P57" s="434"/>
    </row>
    <row r="58" spans="2:16" ht="14.25">
      <c r="B58" s="43"/>
      <c r="C58" s="20"/>
      <c r="D58" s="20"/>
      <c r="E58" s="20"/>
      <c r="F58" s="20"/>
      <c r="G58" s="20"/>
      <c r="H58" s="20"/>
      <c r="I58" s="20"/>
      <c r="J58" s="20"/>
      <c r="K58" s="20"/>
      <c r="L58" s="20"/>
      <c r="M58" s="20"/>
      <c r="N58" s="20"/>
      <c r="O58" s="20"/>
      <c r="P58" s="20"/>
    </row>
    <row r="59" spans="2:16" ht="14.25">
      <c r="B59" s="42" t="s">
        <v>162</v>
      </c>
      <c r="C59" s="20"/>
      <c r="D59" s="20"/>
      <c r="E59" s="20"/>
      <c r="F59" s="20"/>
      <c r="G59" s="20"/>
      <c r="H59" s="20"/>
      <c r="I59" s="20"/>
      <c r="J59" s="20"/>
      <c r="K59" s="20"/>
      <c r="L59" s="20"/>
      <c r="M59" s="20"/>
      <c r="N59" s="20"/>
      <c r="O59" s="20"/>
      <c r="P59" s="20"/>
    </row>
    <row r="60" spans="2:16" ht="14.25">
      <c r="B60" s="42"/>
      <c r="C60" s="20"/>
      <c r="D60" s="20"/>
      <c r="E60" s="20"/>
      <c r="F60" s="20"/>
      <c r="G60" s="20"/>
      <c r="H60" s="20"/>
      <c r="I60" s="20"/>
      <c r="J60" s="20"/>
      <c r="K60" s="20"/>
      <c r="L60" s="20"/>
      <c r="M60" s="20"/>
      <c r="N60" s="20"/>
      <c r="O60" s="20"/>
      <c r="P60" s="20"/>
    </row>
    <row r="61" spans="2:16" ht="24" customHeight="1">
      <c r="B61" s="441" t="s">
        <v>163</v>
      </c>
      <c r="C61" s="441"/>
      <c r="D61" s="441"/>
      <c r="E61" s="441"/>
      <c r="F61" s="441"/>
      <c r="G61" s="441"/>
      <c r="H61" s="441"/>
      <c r="I61" s="441"/>
      <c r="J61" s="441"/>
      <c r="K61" s="441"/>
      <c r="L61" s="441"/>
      <c r="M61" s="441"/>
      <c r="N61" s="441"/>
      <c r="O61" s="441"/>
      <c r="P61" s="441"/>
    </row>
    <row r="62" spans="2:16" ht="10.5" customHeight="1">
      <c r="B62" s="42"/>
      <c r="C62" s="20"/>
      <c r="D62" s="20"/>
      <c r="E62" s="20"/>
      <c r="F62" s="20"/>
      <c r="G62" s="20"/>
      <c r="H62" s="20"/>
      <c r="I62" s="20"/>
      <c r="J62" s="20"/>
      <c r="K62" s="20"/>
      <c r="L62" s="20"/>
      <c r="M62" s="20"/>
      <c r="N62" s="20"/>
      <c r="O62" s="20"/>
      <c r="P62" s="20"/>
    </row>
    <row r="63" spans="2:16" ht="14.25">
      <c r="B63" s="46" t="s">
        <v>134</v>
      </c>
      <c r="C63" s="20"/>
      <c r="D63" s="20"/>
      <c r="E63" s="20"/>
      <c r="F63" s="20"/>
      <c r="G63" s="20"/>
      <c r="H63" s="20"/>
      <c r="I63" s="20"/>
      <c r="J63" s="20"/>
      <c r="K63" s="20"/>
      <c r="L63" s="20"/>
      <c r="M63" s="20"/>
      <c r="N63" s="20"/>
      <c r="O63" s="20"/>
      <c r="P63" s="20"/>
    </row>
    <row r="64" spans="2:16" ht="14.25">
      <c r="B64" s="46" t="s">
        <v>135</v>
      </c>
      <c r="C64" s="20"/>
      <c r="D64" s="20"/>
      <c r="E64" s="20"/>
      <c r="F64" s="20"/>
      <c r="G64" s="20"/>
      <c r="H64" s="20"/>
      <c r="I64" s="20"/>
      <c r="J64" s="20"/>
      <c r="K64" s="20"/>
      <c r="L64" s="20"/>
      <c r="M64" s="20"/>
      <c r="N64" s="20"/>
      <c r="O64" s="20"/>
      <c r="P64" s="20"/>
    </row>
    <row r="65" spans="2:16" ht="14.25">
      <c r="B65" s="46" t="s">
        <v>152</v>
      </c>
      <c r="C65" s="20"/>
      <c r="D65" s="20"/>
      <c r="E65" s="20"/>
      <c r="F65" s="20"/>
      <c r="G65" s="20"/>
      <c r="H65" s="20"/>
      <c r="I65" s="20"/>
      <c r="J65" s="20"/>
      <c r="K65" s="20"/>
      <c r="L65" s="20"/>
      <c r="M65" s="20"/>
      <c r="N65" s="20"/>
      <c r="O65" s="20"/>
      <c r="P65" s="20"/>
    </row>
    <row r="66" spans="2:16" ht="14.25">
      <c r="B66" s="42"/>
      <c r="C66" s="20"/>
      <c r="D66" s="20"/>
      <c r="E66" s="20"/>
      <c r="F66" s="20"/>
      <c r="G66" s="20"/>
      <c r="H66" s="20"/>
      <c r="I66" s="20"/>
      <c r="J66" s="20"/>
      <c r="K66" s="20"/>
      <c r="L66" s="20"/>
      <c r="M66" s="20"/>
      <c r="N66" s="20"/>
      <c r="O66" s="20"/>
      <c r="P66" s="20"/>
    </row>
    <row r="67" spans="2:16" ht="14.25">
      <c r="B67" s="42" t="s">
        <v>136</v>
      </c>
      <c r="C67" s="20"/>
      <c r="D67" s="20"/>
      <c r="E67" s="20"/>
      <c r="F67" s="20"/>
      <c r="G67" s="20"/>
      <c r="H67" s="20"/>
      <c r="I67" s="20"/>
      <c r="J67" s="20"/>
      <c r="K67" s="20"/>
      <c r="L67" s="20"/>
      <c r="M67" s="20"/>
      <c r="N67" s="20"/>
      <c r="O67" s="20"/>
      <c r="P67" s="20"/>
    </row>
    <row r="68" spans="2:16" ht="14.25">
      <c r="B68" s="47"/>
      <c r="C68" s="20"/>
      <c r="D68" s="20"/>
      <c r="E68" s="20"/>
      <c r="F68" s="20"/>
      <c r="G68" s="20"/>
      <c r="H68" s="20"/>
      <c r="I68" s="20"/>
      <c r="J68" s="20"/>
      <c r="K68" s="20"/>
      <c r="L68" s="20"/>
      <c r="M68" s="20"/>
      <c r="N68" s="20"/>
      <c r="O68" s="20"/>
      <c r="P68" s="20"/>
    </row>
    <row r="69" spans="2:16" ht="14.25">
      <c r="B69" s="43" t="s">
        <v>164</v>
      </c>
      <c r="C69" s="20"/>
      <c r="D69" s="20"/>
      <c r="E69" s="20"/>
      <c r="F69" s="20"/>
      <c r="G69" s="20"/>
      <c r="H69" s="20"/>
      <c r="I69" s="20"/>
      <c r="J69" s="20"/>
      <c r="K69" s="20"/>
      <c r="L69" s="20"/>
      <c r="M69" s="20"/>
      <c r="N69" s="20"/>
      <c r="O69" s="20"/>
      <c r="P69" s="20"/>
    </row>
    <row r="70" spans="2:16" ht="14.25">
      <c r="B70" s="43"/>
      <c r="C70" s="20"/>
      <c r="D70" s="20"/>
      <c r="E70" s="20"/>
      <c r="F70" s="20"/>
      <c r="G70" s="20"/>
      <c r="H70" s="20"/>
      <c r="I70" s="20"/>
      <c r="J70" s="20"/>
      <c r="K70" s="20"/>
      <c r="L70" s="20"/>
      <c r="M70" s="20"/>
      <c r="N70" s="20"/>
      <c r="O70" s="20"/>
      <c r="P70" s="20"/>
    </row>
    <row r="71" spans="2:16" ht="53.25" customHeight="1">
      <c r="B71" s="434" t="s">
        <v>165</v>
      </c>
      <c r="C71" s="434"/>
      <c r="D71" s="434"/>
      <c r="E71" s="434"/>
      <c r="F71" s="434"/>
      <c r="G71" s="434"/>
      <c r="H71" s="434"/>
      <c r="I71" s="434"/>
      <c r="J71" s="434"/>
      <c r="K71" s="434"/>
      <c r="L71" s="434"/>
      <c r="M71" s="434"/>
      <c r="N71" s="434"/>
      <c r="O71" s="434"/>
      <c r="P71" s="434"/>
    </row>
    <row r="72" spans="2:16" ht="14.25">
      <c r="B72" s="43"/>
      <c r="C72" s="20"/>
      <c r="D72" s="20"/>
      <c r="E72" s="20"/>
      <c r="F72" s="20"/>
      <c r="G72" s="20"/>
      <c r="H72" s="20"/>
      <c r="I72" s="20"/>
      <c r="J72" s="20"/>
      <c r="K72" s="20"/>
      <c r="L72" s="20"/>
      <c r="M72" s="20"/>
      <c r="N72" s="20"/>
      <c r="O72" s="20"/>
      <c r="P72" s="20"/>
    </row>
    <row r="73" spans="2:16" ht="14.25">
      <c r="B73" s="43" t="s">
        <v>166</v>
      </c>
      <c r="C73" s="20"/>
      <c r="D73" s="20"/>
      <c r="E73" s="20"/>
      <c r="F73" s="20"/>
      <c r="G73" s="20"/>
      <c r="H73" s="20"/>
      <c r="I73" s="20"/>
      <c r="J73" s="20"/>
      <c r="K73" s="20"/>
      <c r="L73" s="20"/>
      <c r="M73" s="20"/>
      <c r="N73" s="20"/>
      <c r="O73" s="20"/>
      <c r="P73" s="20"/>
    </row>
    <row r="74" spans="2:16" ht="15.75" customHeight="1">
      <c r="B74" s="43"/>
      <c r="C74" s="20"/>
      <c r="D74" s="20"/>
      <c r="E74" s="20"/>
      <c r="F74" s="20"/>
      <c r="G74" s="20"/>
      <c r="H74" s="20"/>
      <c r="I74" s="20"/>
      <c r="J74" s="20"/>
      <c r="K74" s="20"/>
      <c r="L74" s="20"/>
      <c r="M74" s="20"/>
      <c r="N74" s="20"/>
      <c r="O74" s="20"/>
      <c r="P74" s="20"/>
    </row>
    <row r="75" spans="2:16" ht="159" customHeight="1">
      <c r="B75" s="43"/>
      <c r="C75" s="20"/>
      <c r="D75" s="20"/>
      <c r="E75" s="20"/>
      <c r="F75" s="20"/>
      <c r="G75" s="20"/>
      <c r="H75" s="20"/>
      <c r="I75" s="20"/>
      <c r="J75" s="20"/>
      <c r="K75" s="20"/>
      <c r="L75" s="20"/>
      <c r="M75" s="20"/>
      <c r="N75" s="20"/>
      <c r="O75" s="20"/>
      <c r="P75" s="20"/>
    </row>
    <row r="76" spans="2:16" ht="23.25" customHeight="1">
      <c r="B76" s="43" t="s">
        <v>138</v>
      </c>
      <c r="C76" s="20"/>
      <c r="D76" s="20"/>
      <c r="E76" s="20"/>
      <c r="F76" s="20"/>
      <c r="G76" s="20"/>
      <c r="H76" s="20"/>
      <c r="I76" s="20"/>
      <c r="J76" s="20"/>
      <c r="K76" s="20"/>
      <c r="L76" s="20"/>
      <c r="M76" s="20"/>
      <c r="N76" s="20"/>
      <c r="O76" s="20"/>
      <c r="P76" s="20"/>
    </row>
    <row r="77" spans="2:16" ht="41.25" customHeight="1">
      <c r="B77" s="434" t="s">
        <v>137</v>
      </c>
      <c r="C77" s="434"/>
      <c r="D77" s="434"/>
      <c r="E77" s="434"/>
      <c r="F77" s="434"/>
      <c r="G77" s="434"/>
      <c r="H77" s="434"/>
      <c r="I77" s="434"/>
      <c r="J77" s="434"/>
      <c r="K77" s="434"/>
      <c r="L77" s="434"/>
      <c r="M77" s="434"/>
      <c r="N77" s="434"/>
      <c r="O77" s="434"/>
      <c r="P77" s="434"/>
    </row>
    <row r="78" spans="2:16" ht="14.25">
      <c r="B78" s="43" t="s">
        <v>139</v>
      </c>
      <c r="C78" s="20"/>
      <c r="D78" s="20"/>
      <c r="E78" s="20"/>
      <c r="F78" s="20"/>
      <c r="G78" s="20"/>
      <c r="H78" s="20"/>
      <c r="I78" s="20"/>
      <c r="J78" s="20"/>
      <c r="K78" s="20"/>
      <c r="L78" s="20"/>
      <c r="M78" s="20"/>
      <c r="N78" s="20"/>
      <c r="O78" s="20"/>
      <c r="P78" s="20"/>
    </row>
    <row r="79" spans="2:16" ht="14.25">
      <c r="B79" s="43" t="s">
        <v>140</v>
      </c>
      <c r="C79" s="20"/>
      <c r="D79" s="20"/>
      <c r="E79" s="20"/>
      <c r="F79" s="20"/>
      <c r="G79" s="20"/>
      <c r="H79" s="20"/>
      <c r="I79" s="20"/>
      <c r="J79" s="20"/>
      <c r="K79" s="20"/>
      <c r="L79" s="20"/>
      <c r="M79" s="20"/>
      <c r="N79" s="20"/>
      <c r="O79" s="20"/>
      <c r="P79" s="20"/>
    </row>
    <row r="80" spans="2:16" ht="14.25">
      <c r="B80" s="43" t="s">
        <v>141</v>
      </c>
      <c r="C80" s="20"/>
      <c r="D80" s="20"/>
      <c r="E80" s="20"/>
      <c r="F80" s="20"/>
      <c r="G80" s="20"/>
      <c r="H80" s="20"/>
      <c r="I80" s="20"/>
      <c r="J80" s="20"/>
      <c r="K80" s="20"/>
      <c r="L80" s="20"/>
      <c r="M80" s="20"/>
      <c r="N80" s="20"/>
      <c r="O80" s="20"/>
      <c r="P80" s="20"/>
    </row>
    <row r="81" spans="2:16" ht="14.25">
      <c r="B81" s="43" t="s">
        <v>142</v>
      </c>
      <c r="C81" s="20"/>
      <c r="D81" s="20"/>
      <c r="E81" s="20"/>
      <c r="F81" s="20"/>
      <c r="G81" s="20"/>
      <c r="H81" s="20"/>
      <c r="I81" s="20"/>
      <c r="J81" s="20"/>
      <c r="K81" s="20"/>
      <c r="L81" s="20"/>
      <c r="M81" s="20"/>
      <c r="N81" s="20"/>
      <c r="O81" s="20"/>
      <c r="P81" s="20"/>
    </row>
    <row r="82" spans="2:16" ht="14.25">
      <c r="B82" s="43" t="s">
        <v>143</v>
      </c>
      <c r="C82" s="20"/>
      <c r="D82" s="20"/>
      <c r="E82" s="20"/>
      <c r="F82" s="20"/>
      <c r="G82" s="20"/>
      <c r="H82" s="20"/>
      <c r="I82" s="20"/>
      <c r="J82" s="20"/>
      <c r="K82" s="20"/>
      <c r="L82" s="20"/>
      <c r="M82" s="20"/>
      <c r="N82" s="20"/>
      <c r="O82" s="20"/>
      <c r="P82" s="20"/>
    </row>
    <row r="83" spans="2:16" ht="14.25">
      <c r="B83" s="43"/>
      <c r="C83" s="20"/>
      <c r="D83" s="20"/>
      <c r="E83" s="20"/>
      <c r="F83" s="20"/>
      <c r="G83" s="20"/>
      <c r="H83" s="20"/>
      <c r="I83" s="20"/>
      <c r="J83" s="20"/>
      <c r="K83" s="20"/>
      <c r="L83" s="20"/>
      <c r="M83" s="20"/>
      <c r="N83" s="20"/>
      <c r="O83" s="20"/>
      <c r="P83" s="20"/>
    </row>
    <row r="84" spans="2:16" ht="14.25">
      <c r="B84" s="43"/>
      <c r="C84" s="20"/>
      <c r="D84" s="20"/>
      <c r="E84" s="20"/>
      <c r="F84" s="20"/>
      <c r="G84" s="20"/>
      <c r="H84" s="20"/>
      <c r="I84" s="20"/>
      <c r="J84" s="20"/>
      <c r="K84" s="20"/>
      <c r="L84" s="20"/>
      <c r="M84" s="20"/>
      <c r="N84" s="20"/>
      <c r="O84" s="20"/>
      <c r="P84" s="20"/>
    </row>
    <row r="85" spans="2:16" ht="14.25">
      <c r="B85" s="43"/>
      <c r="C85" s="20"/>
      <c r="D85" s="20"/>
      <c r="E85" s="20"/>
      <c r="F85" s="20"/>
      <c r="G85" s="20"/>
      <c r="H85" s="20"/>
      <c r="I85" s="20"/>
      <c r="J85" s="20"/>
      <c r="K85" s="20"/>
      <c r="L85" s="20"/>
      <c r="M85" s="20"/>
      <c r="N85" s="20"/>
      <c r="O85" s="20"/>
      <c r="P85" s="20"/>
    </row>
    <row r="86" spans="2:16" ht="14.25">
      <c r="B86" s="43" t="s">
        <v>144</v>
      </c>
      <c r="C86" s="20"/>
      <c r="D86" s="20"/>
      <c r="E86" s="20"/>
      <c r="F86" s="20"/>
      <c r="G86" s="20"/>
      <c r="H86" s="20"/>
      <c r="I86" s="20"/>
      <c r="J86" s="20"/>
      <c r="K86" s="20"/>
      <c r="L86" s="20"/>
      <c r="M86" s="20"/>
      <c r="N86" s="20"/>
      <c r="O86" s="20"/>
      <c r="P86" s="20"/>
    </row>
    <row r="87" spans="2:16" ht="14.25">
      <c r="B87" s="43" t="s">
        <v>145</v>
      </c>
      <c r="C87" s="20"/>
      <c r="D87" s="20"/>
      <c r="E87" s="20"/>
      <c r="F87" s="20"/>
      <c r="G87" s="20"/>
      <c r="H87" s="20"/>
      <c r="I87" s="20"/>
      <c r="J87" s="20"/>
      <c r="K87" s="20"/>
      <c r="L87" s="20"/>
      <c r="M87" s="20"/>
      <c r="N87" s="20"/>
      <c r="O87" s="20"/>
      <c r="P87" s="20"/>
    </row>
    <row r="88" spans="2:16" ht="14.25">
      <c r="B88" s="43" t="s">
        <v>146</v>
      </c>
      <c r="C88" s="20"/>
      <c r="D88" s="20"/>
      <c r="E88" s="20"/>
      <c r="F88" s="20"/>
      <c r="G88" s="20"/>
      <c r="H88" s="20"/>
      <c r="I88" s="20"/>
      <c r="J88" s="20"/>
      <c r="K88" s="20"/>
      <c r="L88" s="20"/>
      <c r="M88" s="20"/>
      <c r="N88" s="20"/>
      <c r="O88" s="20"/>
      <c r="P88" s="20"/>
    </row>
    <row r="89" spans="2:16" ht="14.25">
      <c r="B89" s="43" t="s">
        <v>147</v>
      </c>
      <c r="C89" s="20"/>
      <c r="D89" s="20"/>
      <c r="E89" s="20"/>
      <c r="F89" s="20"/>
      <c r="G89" s="20"/>
      <c r="H89" s="20"/>
      <c r="I89" s="20"/>
      <c r="J89" s="20"/>
      <c r="K89" s="20"/>
      <c r="L89" s="20"/>
      <c r="M89" s="20"/>
      <c r="N89" s="20"/>
      <c r="O89" s="20"/>
      <c r="P89" s="20"/>
    </row>
    <row r="90" spans="2:16" ht="14.25">
      <c r="B90" s="43" t="s">
        <v>148</v>
      </c>
      <c r="C90" s="20"/>
      <c r="D90" s="20"/>
      <c r="E90" s="20"/>
      <c r="F90" s="20"/>
      <c r="G90" s="20"/>
      <c r="H90" s="20"/>
      <c r="I90" s="20"/>
      <c r="J90" s="20"/>
      <c r="K90" s="20"/>
      <c r="L90" s="20"/>
      <c r="M90" s="20"/>
      <c r="N90" s="20"/>
      <c r="O90" s="20"/>
      <c r="P90" s="20"/>
    </row>
    <row r="91" spans="2:16" ht="45.75" customHeight="1">
      <c r="B91" s="434" t="s">
        <v>149</v>
      </c>
      <c r="C91" s="434"/>
      <c r="D91" s="434"/>
      <c r="E91" s="434"/>
      <c r="F91" s="434"/>
      <c r="G91" s="434"/>
      <c r="H91" s="434"/>
      <c r="I91" s="434"/>
      <c r="J91" s="434"/>
      <c r="K91" s="434"/>
      <c r="L91" s="434"/>
      <c r="M91" s="434"/>
      <c r="N91" s="434"/>
      <c r="O91" s="434"/>
      <c r="P91" s="434"/>
    </row>
    <row r="92" spans="2:16" ht="14.25">
      <c r="B92" s="45" t="s">
        <v>150</v>
      </c>
      <c r="C92" s="20"/>
      <c r="D92" s="20"/>
      <c r="E92" s="20"/>
      <c r="F92" s="20"/>
      <c r="G92" s="20"/>
      <c r="H92" s="20"/>
      <c r="I92" s="20"/>
      <c r="J92" s="20"/>
      <c r="K92" s="20"/>
      <c r="L92" s="20"/>
      <c r="M92" s="20"/>
      <c r="N92" s="20"/>
      <c r="O92" s="20"/>
      <c r="P92" s="20"/>
    </row>
    <row r="93" spans="2:16" ht="14.25">
      <c r="B93" s="43"/>
      <c r="C93" s="20"/>
      <c r="D93" s="20"/>
      <c r="E93" s="20"/>
      <c r="F93" s="20"/>
      <c r="G93" s="20"/>
      <c r="H93" s="20"/>
      <c r="I93" s="20"/>
      <c r="J93" s="20"/>
      <c r="K93" s="20"/>
      <c r="L93" s="20"/>
      <c r="M93" s="20"/>
      <c r="N93" s="20"/>
      <c r="O93" s="20"/>
      <c r="P93" s="20"/>
    </row>
    <row r="94" spans="2:16" ht="51.75" customHeight="1">
      <c r="B94" s="434" t="s">
        <v>153</v>
      </c>
      <c r="C94" s="434"/>
      <c r="D94" s="434"/>
      <c r="E94" s="434"/>
      <c r="F94" s="434"/>
      <c r="G94" s="434"/>
      <c r="H94" s="434"/>
      <c r="I94" s="434"/>
      <c r="J94" s="434"/>
      <c r="K94" s="434"/>
      <c r="L94" s="434"/>
      <c r="M94" s="434"/>
      <c r="N94" s="434"/>
      <c r="O94" s="434"/>
      <c r="P94" s="434"/>
    </row>
    <row r="95" spans="2:16" ht="14.25">
      <c r="B95" s="20"/>
      <c r="C95" s="20"/>
      <c r="D95" s="20"/>
      <c r="E95" s="20"/>
      <c r="F95" s="20"/>
      <c r="G95" s="20"/>
      <c r="H95" s="20"/>
      <c r="I95" s="20"/>
      <c r="J95" s="20"/>
      <c r="K95" s="20"/>
      <c r="L95" s="20"/>
      <c r="M95" s="20"/>
      <c r="N95" s="20"/>
      <c r="O95" s="20"/>
      <c r="P95" s="20"/>
    </row>
  </sheetData>
  <sheetProtection/>
  <mergeCells count="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 ref="B91:P91"/>
    <mergeCell ref="B9:P9"/>
    <mergeCell ref="B22:O22"/>
    <mergeCell ref="B39:P39"/>
    <mergeCell ref="B10:P10"/>
    <mergeCell ref="B11:P11"/>
    <mergeCell ref="B18:P18"/>
    <mergeCell ref="B20:P20"/>
    <mergeCell ref="B30:P30"/>
    <mergeCell ref="B31:P31"/>
    <mergeCell ref="B32:P32"/>
    <mergeCell ref="B3:P3"/>
    <mergeCell ref="B5:P5"/>
    <mergeCell ref="B6:P6"/>
    <mergeCell ref="B7:P7"/>
    <mergeCell ref="B8:P8"/>
  </mergeCells>
  <printOptions horizontalCentered="1"/>
  <pageMargins left="0.25" right="0.25" top="0.25" bottom="0.25" header="0.3" footer="0.3"/>
  <pageSetup blackAndWhite="1"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N19"/>
  <sheetViews>
    <sheetView zoomScalePageLayoutView="0" workbookViewId="0" topLeftCell="A1">
      <selection activeCell="A1" sqref="A1:IV16384"/>
    </sheetView>
  </sheetViews>
  <sheetFormatPr defaultColWidth="9.140625" defaultRowHeight="15"/>
  <cols>
    <col min="1" max="1" width="69.7109375" style="221" customWidth="1"/>
    <col min="2" max="3" width="20.57421875" style="221" customWidth="1"/>
    <col min="4" max="4" width="20.28125" style="221" customWidth="1"/>
    <col min="5" max="5" width="2.57421875" style="221" customWidth="1"/>
    <col min="6" max="14" width="9.140625" style="221" customWidth="1"/>
    <col min="15" max="16384" width="9.140625" style="221" customWidth="1"/>
  </cols>
  <sheetData>
    <row r="1" spans="1:4" ht="27.75" customHeight="1">
      <c r="A1" s="560" t="s">
        <v>189</v>
      </c>
      <c r="B1" s="560"/>
      <c r="C1" s="560"/>
      <c r="D1" s="220">
        <f>+'Section A'!B2</f>
        <v>0</v>
      </c>
    </row>
    <row r="2" spans="1:6" ht="93.75" customHeight="1">
      <c r="A2" s="566" t="s">
        <v>194</v>
      </c>
      <c r="B2" s="566"/>
      <c r="C2" s="566"/>
      <c r="D2" s="566"/>
      <c r="E2" s="283"/>
      <c r="F2" s="283"/>
    </row>
    <row r="3" spans="1:6" ht="9" customHeight="1">
      <c r="A3" s="284"/>
      <c r="B3" s="284"/>
      <c r="C3" s="284"/>
      <c r="D3" s="284"/>
      <c r="E3" s="283"/>
      <c r="F3" s="283"/>
    </row>
    <row r="4" spans="1:6" ht="14.25">
      <c r="A4" s="222" t="s">
        <v>3</v>
      </c>
      <c r="B4" s="337" t="s">
        <v>50</v>
      </c>
      <c r="C4" s="337" t="s">
        <v>2</v>
      </c>
      <c r="D4" s="222" t="s">
        <v>285</v>
      </c>
      <c r="E4" s="283"/>
      <c r="F4" s="283"/>
    </row>
    <row r="5" spans="1:6" ht="14.25">
      <c r="A5" s="330"/>
      <c r="B5" s="338"/>
      <c r="C5" s="287"/>
      <c r="D5" s="217">
        <f>ROUND(+B5*C5,2)</f>
        <v>0</v>
      </c>
      <c r="E5" s="283"/>
      <c r="F5" s="283"/>
    </row>
    <row r="6" spans="1:6" ht="15" customHeight="1">
      <c r="A6" s="330"/>
      <c r="B6" s="338"/>
      <c r="C6" s="287"/>
      <c r="D6" s="244">
        <f>ROUND(+B6*C6,2)</f>
        <v>0</v>
      </c>
      <c r="E6" s="283"/>
      <c r="F6" s="283"/>
    </row>
    <row r="7" spans="1:6" ht="14.25">
      <c r="A7" s="330"/>
      <c r="B7" s="339"/>
      <c r="C7" s="216" t="s">
        <v>248</v>
      </c>
      <c r="D7" s="217">
        <f>ROUND(SUM(D5:D6),2)</f>
        <v>0</v>
      </c>
      <c r="E7" s="129"/>
      <c r="F7" s="231" t="s">
        <v>299</v>
      </c>
    </row>
    <row r="8" spans="1:6" ht="14.25">
      <c r="A8" s="330"/>
      <c r="B8" s="296"/>
      <c r="C8" s="314"/>
      <c r="D8" s="225"/>
      <c r="E8" s="129"/>
      <c r="F8" s="129"/>
    </row>
    <row r="9" spans="1:6" ht="14.25">
      <c r="A9" s="330"/>
      <c r="B9" s="338"/>
      <c r="C9" s="287"/>
      <c r="D9" s="217">
        <f>ROUND(+B9*C9,2)</f>
        <v>0</v>
      </c>
      <c r="E9" s="129"/>
      <c r="F9" s="129"/>
    </row>
    <row r="10" spans="1:6" ht="14.25">
      <c r="A10" s="330"/>
      <c r="B10" s="338"/>
      <c r="C10" s="287"/>
      <c r="D10" s="244">
        <f>ROUND(+B10*C10,2)</f>
        <v>0</v>
      </c>
      <c r="E10" s="290"/>
      <c r="F10" s="318"/>
    </row>
    <row r="11" spans="1:6" ht="14.25">
      <c r="A11" s="330"/>
      <c r="B11" s="340"/>
      <c r="C11" s="218" t="s">
        <v>278</v>
      </c>
      <c r="D11" s="217">
        <f>ROUND(SUM(D8:D10),2)</f>
        <v>0</v>
      </c>
      <c r="E11" s="290"/>
      <c r="F11" s="231" t="s">
        <v>299</v>
      </c>
    </row>
    <row r="12" spans="1:4" ht="14.25">
      <c r="A12" s="220"/>
      <c r="B12" s="220"/>
      <c r="C12" s="220"/>
      <c r="D12" s="236"/>
    </row>
    <row r="13" spans="1:6" ht="14.25">
      <c r="A13" s="220"/>
      <c r="B13" s="577" t="s">
        <v>53</v>
      </c>
      <c r="C13" s="577"/>
      <c r="D13" s="217">
        <f>+D11+D7</f>
        <v>0</v>
      </c>
      <c r="F13" s="237" t="s">
        <v>251</v>
      </c>
    </row>
    <row r="14" spans="1:4" ht="14.25">
      <c r="A14" s="220"/>
      <c r="B14" s="220"/>
      <c r="C14" s="294"/>
      <c r="D14" s="232"/>
    </row>
    <row r="15" spans="1:6" ht="14.25">
      <c r="A15" s="238" t="s">
        <v>51</v>
      </c>
      <c r="B15" s="239"/>
      <c r="C15" s="239"/>
      <c r="D15" s="240"/>
      <c r="E15" s="341"/>
      <c r="F15" s="231" t="s">
        <v>250</v>
      </c>
    </row>
    <row r="16" spans="1:14" ht="45" customHeight="1">
      <c r="A16" s="569"/>
      <c r="B16" s="570"/>
      <c r="C16" s="570"/>
      <c r="D16" s="571"/>
      <c r="E16" s="341"/>
      <c r="F16" s="562" t="s">
        <v>315</v>
      </c>
      <c r="G16" s="562"/>
      <c r="H16" s="562"/>
      <c r="I16" s="562"/>
      <c r="J16" s="562"/>
      <c r="K16" s="562"/>
      <c r="L16" s="562"/>
      <c r="M16" s="562"/>
      <c r="N16" s="562"/>
    </row>
    <row r="17" spans="1:4" ht="14.25">
      <c r="A17" s="220"/>
      <c r="B17" s="220"/>
      <c r="C17" s="220"/>
      <c r="D17" s="220"/>
    </row>
    <row r="18" spans="1:6" ht="14.25">
      <c r="A18" s="238" t="s">
        <v>52</v>
      </c>
      <c r="B18" s="241"/>
      <c r="C18" s="241"/>
      <c r="D18" s="242"/>
      <c r="F18" s="231" t="s">
        <v>250</v>
      </c>
    </row>
    <row r="19" spans="1:14" ht="45" customHeight="1">
      <c r="A19" s="569"/>
      <c r="B19" s="570"/>
      <c r="C19" s="570"/>
      <c r="D19" s="571"/>
      <c r="F19" s="562" t="s">
        <v>315</v>
      </c>
      <c r="G19" s="562"/>
      <c r="H19" s="562"/>
      <c r="I19" s="562"/>
      <c r="J19" s="562"/>
      <c r="K19" s="562"/>
      <c r="L19" s="562"/>
      <c r="M19" s="562"/>
      <c r="N19" s="562"/>
    </row>
  </sheetData>
  <sheetProtection/>
  <mergeCells count="7">
    <mergeCell ref="F16:N16"/>
    <mergeCell ref="F19:N19"/>
    <mergeCell ref="A1:C1"/>
    <mergeCell ref="B13:C13"/>
    <mergeCell ref="A2:D2"/>
    <mergeCell ref="A16:D16"/>
    <mergeCell ref="A19:D19"/>
  </mergeCells>
  <printOptions horizontalCentered="1"/>
  <pageMargins left="0.25" right="0.25" top="0.25" bottom="0.25" header="0.3" footer="0.3"/>
  <pageSetup blackAndWhite="1"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A1" sqref="A1:IV16384"/>
    </sheetView>
  </sheetViews>
  <sheetFormatPr defaultColWidth="9.140625" defaultRowHeight="15"/>
  <cols>
    <col min="1" max="1" width="80.7109375" style="221" customWidth="1"/>
    <col min="2" max="3" width="17.57421875" style="221" customWidth="1"/>
    <col min="4" max="4" width="17.140625" style="221" customWidth="1"/>
    <col min="5" max="5" width="2.8515625" style="221" customWidth="1"/>
    <col min="6" max="16384" width="9.140625" style="221" customWidth="1"/>
  </cols>
  <sheetData>
    <row r="1" spans="1:4" ht="29.25" customHeight="1">
      <c r="A1" s="560" t="s">
        <v>189</v>
      </c>
      <c r="B1" s="560"/>
      <c r="C1" s="560"/>
      <c r="D1" s="220">
        <f>+'Section A'!B2</f>
        <v>0</v>
      </c>
    </row>
    <row r="2" spans="1:6" ht="43.5" customHeight="1">
      <c r="A2" s="578" t="s">
        <v>96</v>
      </c>
      <c r="B2" s="578"/>
      <c r="C2" s="578"/>
      <c r="D2" s="578"/>
      <c r="E2" s="283"/>
      <c r="F2" s="283"/>
    </row>
    <row r="3" spans="1:6" ht="17.25" customHeight="1">
      <c r="A3" s="222" t="s">
        <v>3</v>
      </c>
      <c r="B3" s="222" t="s">
        <v>54</v>
      </c>
      <c r="C3" s="222" t="s">
        <v>34</v>
      </c>
      <c r="D3" s="222" t="s">
        <v>286</v>
      </c>
      <c r="E3" s="283"/>
      <c r="F3" s="283"/>
    </row>
    <row r="4" spans="1:6" ht="14.25">
      <c r="A4" s="224" t="s">
        <v>340</v>
      </c>
      <c r="B4" s="296">
        <v>1</v>
      </c>
      <c r="C4" s="287"/>
      <c r="D4" s="217">
        <f aca="true" t="shared" si="0" ref="D4:D9">ROUND(B4*C4,2)</f>
        <v>0</v>
      </c>
      <c r="E4" s="129"/>
      <c r="F4" s="129"/>
    </row>
    <row r="5" spans="1:6" ht="14.25">
      <c r="A5" s="227" t="s">
        <v>340</v>
      </c>
      <c r="B5" s="296">
        <v>1</v>
      </c>
      <c r="C5" s="287"/>
      <c r="D5" s="217">
        <f t="shared" si="0"/>
        <v>0</v>
      </c>
      <c r="E5" s="129"/>
      <c r="F5" s="129"/>
    </row>
    <row r="6" spans="1:4" ht="14.25">
      <c r="A6" s="227" t="s">
        <v>340</v>
      </c>
      <c r="B6" s="296">
        <v>1</v>
      </c>
      <c r="C6" s="287"/>
      <c r="D6" s="217">
        <f t="shared" si="0"/>
        <v>0</v>
      </c>
    </row>
    <row r="7" spans="1:4" ht="14.25">
      <c r="A7" s="227" t="s">
        <v>340</v>
      </c>
      <c r="B7" s="296">
        <v>1</v>
      </c>
      <c r="C7" s="287"/>
      <c r="D7" s="217">
        <f t="shared" si="0"/>
        <v>0</v>
      </c>
    </row>
    <row r="8" spans="1:4" ht="14.25">
      <c r="A8" s="227" t="s">
        <v>340</v>
      </c>
      <c r="B8" s="296">
        <v>1</v>
      </c>
      <c r="C8" s="287"/>
      <c r="D8" s="217">
        <f t="shared" si="0"/>
        <v>0</v>
      </c>
    </row>
    <row r="9" spans="1:4" ht="14.25">
      <c r="A9" s="227" t="s">
        <v>340</v>
      </c>
      <c r="B9" s="296">
        <v>1</v>
      </c>
      <c r="C9" s="287"/>
      <c r="D9" s="244">
        <f t="shared" si="0"/>
        <v>0</v>
      </c>
    </row>
    <row r="10" spans="1:6" ht="14.25">
      <c r="A10" s="227"/>
      <c r="B10" s="339"/>
      <c r="C10" s="216" t="s">
        <v>42</v>
      </c>
      <c r="D10" s="217">
        <f>ROUND(SUM(D4:D9),2)</f>
        <v>0</v>
      </c>
      <c r="F10" s="231" t="s">
        <v>299</v>
      </c>
    </row>
    <row r="11" spans="1:4" ht="14.25">
      <c r="A11" s="227"/>
      <c r="B11" s="220"/>
      <c r="C11" s="342"/>
      <c r="D11" s="232"/>
    </row>
    <row r="12" spans="1:4" ht="14.25">
      <c r="A12" s="227" t="s">
        <v>340</v>
      </c>
      <c r="B12" s="296">
        <v>1</v>
      </c>
      <c r="C12" s="287"/>
      <c r="D12" s="217">
        <f>ROUND(B12*C12,2)</f>
        <v>0</v>
      </c>
    </row>
    <row r="13" spans="1:4" ht="14.25">
      <c r="A13" s="227" t="s">
        <v>340</v>
      </c>
      <c r="B13" s="296">
        <v>1</v>
      </c>
      <c r="C13" s="287"/>
      <c r="D13" s="244">
        <f>ROUND(B13*C13,2)</f>
        <v>0</v>
      </c>
    </row>
    <row r="14" spans="1:6" ht="14.25">
      <c r="A14" s="315"/>
      <c r="B14" s="340"/>
      <c r="C14" s="218" t="s">
        <v>36</v>
      </c>
      <c r="D14" s="217">
        <f>ROUND(SUM(D11:D13),2)</f>
        <v>0</v>
      </c>
      <c r="F14" s="231" t="s">
        <v>299</v>
      </c>
    </row>
    <row r="15" spans="1:4" ht="14.25">
      <c r="A15" s="220"/>
      <c r="B15" s="220"/>
      <c r="C15" s="220"/>
      <c r="D15" s="236"/>
    </row>
    <row r="16" spans="1:6" ht="14.25">
      <c r="A16" s="220"/>
      <c r="B16" s="577" t="s">
        <v>57</v>
      </c>
      <c r="C16" s="577"/>
      <c r="D16" s="217">
        <f>+D10+D14</f>
        <v>0</v>
      </c>
      <c r="F16" s="237" t="s">
        <v>251</v>
      </c>
    </row>
    <row r="17" spans="1:23" ht="14.25">
      <c r="A17" s="220"/>
      <c r="B17" s="220"/>
      <c r="C17" s="342"/>
      <c r="D17" s="232"/>
      <c r="O17" s="290"/>
      <c r="P17" s="290"/>
      <c r="Q17" s="290"/>
      <c r="R17" s="290"/>
      <c r="S17" s="575"/>
      <c r="T17" s="575"/>
      <c r="U17" s="290"/>
      <c r="V17" s="290"/>
      <c r="W17" s="333"/>
    </row>
    <row r="18" spans="1:23" ht="14.25">
      <c r="A18" s="238" t="s">
        <v>55</v>
      </c>
      <c r="B18" s="239"/>
      <c r="C18" s="239"/>
      <c r="D18" s="240"/>
      <c r="F18" s="231" t="s">
        <v>250</v>
      </c>
      <c r="O18" s="574"/>
      <c r="P18" s="574"/>
      <c r="Q18" s="290"/>
      <c r="R18" s="290"/>
      <c r="S18" s="573"/>
      <c r="T18" s="573"/>
      <c r="U18" s="290"/>
      <c r="V18" s="290"/>
      <c r="W18" s="343"/>
    </row>
    <row r="19" spans="1:23" ht="45" customHeight="1">
      <c r="A19" s="569"/>
      <c r="B19" s="570"/>
      <c r="C19" s="570"/>
      <c r="D19" s="571"/>
      <c r="F19" s="562" t="s">
        <v>315</v>
      </c>
      <c r="G19" s="562"/>
      <c r="H19" s="562"/>
      <c r="I19" s="562"/>
      <c r="J19" s="562"/>
      <c r="K19" s="562"/>
      <c r="L19" s="562"/>
      <c r="M19" s="562"/>
      <c r="N19" s="562"/>
      <c r="O19" s="574"/>
      <c r="P19" s="574"/>
      <c r="Q19" s="290"/>
      <c r="R19" s="290"/>
      <c r="S19" s="574"/>
      <c r="T19" s="574"/>
      <c r="U19" s="290"/>
      <c r="V19" s="290"/>
      <c r="W19" s="344"/>
    </row>
    <row r="20" spans="1:4" ht="14.25">
      <c r="A20" s="220"/>
      <c r="B20" s="220"/>
      <c r="C20" s="220"/>
      <c r="D20" s="220"/>
    </row>
    <row r="21" spans="1:6" ht="14.25">
      <c r="A21" s="238" t="s">
        <v>56</v>
      </c>
      <c r="B21" s="241"/>
      <c r="C21" s="241"/>
      <c r="D21" s="242"/>
      <c r="F21" s="231" t="s">
        <v>250</v>
      </c>
    </row>
    <row r="22" spans="1:14" ht="45" customHeight="1">
      <c r="A22" s="569"/>
      <c r="B22" s="570"/>
      <c r="C22" s="570"/>
      <c r="D22" s="571"/>
      <c r="F22" s="562" t="s">
        <v>315</v>
      </c>
      <c r="G22" s="562"/>
      <c r="H22" s="562"/>
      <c r="I22" s="562"/>
      <c r="J22" s="562"/>
      <c r="K22" s="562"/>
      <c r="L22" s="562"/>
      <c r="M22" s="562"/>
      <c r="N22" s="562"/>
    </row>
  </sheetData>
  <sheetProtection sheet="1" objects="1" scenarios="1"/>
  <mergeCells count="12">
    <mergeCell ref="S19:T19"/>
    <mergeCell ref="S17:T17"/>
    <mergeCell ref="O18:P18"/>
    <mergeCell ref="S18:T18"/>
    <mergeCell ref="O19:P19"/>
    <mergeCell ref="A22:D22"/>
    <mergeCell ref="B16:C16"/>
    <mergeCell ref="A1:C1"/>
    <mergeCell ref="A2:D2"/>
    <mergeCell ref="A19:D19"/>
    <mergeCell ref="F19:N19"/>
    <mergeCell ref="F22:N22"/>
  </mergeCells>
  <printOptions horizontalCentered="1"/>
  <pageMargins left="0.25" right="0.25" top="0.25" bottom="0.25" header="0.3" footer="0.3"/>
  <pageSetup blackAndWhite="1" fitToHeight="0" fitToWidth="1" horizontalDpi="600" verticalDpi="600" orientation="landscape" r:id="rId1"/>
  <ignoredErrors>
    <ignoredError sqref="D9 D13"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
      <selection activeCell="A1" sqref="A1:IV16384"/>
    </sheetView>
  </sheetViews>
  <sheetFormatPr defaultColWidth="9.140625" defaultRowHeight="15"/>
  <cols>
    <col min="1" max="1" width="95.28125" style="221" customWidth="1"/>
    <col min="2" max="2" width="19.140625" style="221" customWidth="1"/>
    <col min="3" max="3" width="18.7109375" style="221" customWidth="1"/>
    <col min="4" max="4" width="2.8515625" style="221" customWidth="1"/>
    <col min="5" max="16384" width="9.140625" style="221" customWidth="1"/>
  </cols>
  <sheetData>
    <row r="1" spans="1:3" ht="20.25" customHeight="1">
      <c r="A1" s="560" t="s">
        <v>189</v>
      </c>
      <c r="B1" s="560"/>
      <c r="C1" s="220">
        <f>+'Section A'!B2</f>
        <v>0</v>
      </c>
    </row>
    <row r="2" spans="1:4" ht="66.75" customHeight="1">
      <c r="A2" s="579" t="s">
        <v>198</v>
      </c>
      <c r="B2" s="579"/>
      <c r="C2" s="579"/>
      <c r="D2" s="283"/>
    </row>
    <row r="3" spans="1:4" ht="13.5" customHeight="1">
      <c r="A3" s="586" t="s">
        <v>195</v>
      </c>
      <c r="B3" s="587"/>
      <c r="C3" s="587"/>
      <c r="D3" s="283"/>
    </row>
    <row r="4" spans="1:4" ht="90" customHeight="1">
      <c r="A4" s="579" t="s">
        <v>196</v>
      </c>
      <c r="B4" s="579"/>
      <c r="C4" s="579"/>
      <c r="D4" s="283"/>
    </row>
    <row r="5" spans="1:4" ht="8.25" customHeight="1">
      <c r="A5" s="588"/>
      <c r="B5" s="588"/>
      <c r="C5" s="588"/>
      <c r="D5" s="283"/>
    </row>
    <row r="6" spans="1:4" ht="15" customHeight="1">
      <c r="A6" s="581" t="s">
        <v>3</v>
      </c>
      <c r="B6" s="582"/>
      <c r="C6" s="580" t="s">
        <v>287</v>
      </c>
      <c r="D6" s="283"/>
    </row>
    <row r="7" spans="1:4" ht="14.25">
      <c r="A7" s="583"/>
      <c r="B7" s="584"/>
      <c r="C7" s="580"/>
      <c r="D7" s="283"/>
    </row>
    <row r="8" spans="1:4" ht="14.25">
      <c r="A8" s="585"/>
      <c r="B8" s="585"/>
      <c r="C8" s="287"/>
      <c r="D8" s="129"/>
    </row>
    <row r="9" spans="1:4" ht="14.25">
      <c r="A9" s="589"/>
      <c r="B9" s="589"/>
      <c r="C9" s="233"/>
      <c r="D9" s="129"/>
    </row>
    <row r="10" spans="1:4" ht="14.25">
      <c r="A10" s="589"/>
      <c r="B10" s="589"/>
      <c r="C10" s="233"/>
      <c r="D10" s="129"/>
    </row>
    <row r="11" spans="1:3" ht="14.25">
      <c r="A11" s="589"/>
      <c r="B11" s="589"/>
      <c r="C11" s="234"/>
    </row>
    <row r="12" spans="1:5" ht="14.25">
      <c r="A12" s="345"/>
      <c r="B12" s="216" t="s">
        <v>42</v>
      </c>
      <c r="C12" s="217">
        <f>ROUND(SUM(C8:C11),2)</f>
        <v>0</v>
      </c>
      <c r="E12" s="231" t="s">
        <v>303</v>
      </c>
    </row>
    <row r="13" spans="1:3" ht="14.25">
      <c r="A13" s="589"/>
      <c r="B13" s="589"/>
      <c r="C13" s="232"/>
    </row>
    <row r="14" spans="1:3" ht="14.25">
      <c r="A14" s="589"/>
      <c r="B14" s="589"/>
      <c r="C14" s="233"/>
    </row>
    <row r="15" spans="1:3" ht="14.25">
      <c r="A15" s="589"/>
      <c r="B15" s="589"/>
      <c r="C15" s="234"/>
    </row>
    <row r="16" spans="1:5" ht="14.25">
      <c r="A16" s="346"/>
      <c r="B16" s="218" t="s">
        <v>36</v>
      </c>
      <c r="C16" s="217">
        <f>ROUND(SUM(C13:C15),2)</f>
        <v>0</v>
      </c>
      <c r="E16" s="231" t="s">
        <v>303</v>
      </c>
    </row>
    <row r="17" spans="1:3" ht="14.25">
      <c r="A17" s="220"/>
      <c r="B17" s="220"/>
      <c r="C17" s="324"/>
    </row>
    <row r="18" spans="1:5" ht="14.25">
      <c r="A18" s="220"/>
      <c r="B18" s="219" t="s">
        <v>300</v>
      </c>
      <c r="C18" s="217">
        <f>+C12+C16</f>
        <v>0</v>
      </c>
      <c r="E18" s="237" t="s">
        <v>251</v>
      </c>
    </row>
    <row r="19" spans="1:3" ht="14.25">
      <c r="A19" s="347"/>
      <c r="B19" s="342"/>
      <c r="C19" s="232"/>
    </row>
    <row r="20" spans="1:5" ht="14.25">
      <c r="A20" s="238" t="s">
        <v>97</v>
      </c>
      <c r="B20" s="239"/>
      <c r="C20" s="240"/>
      <c r="E20" s="231" t="s">
        <v>250</v>
      </c>
    </row>
    <row r="21" spans="1:13" ht="45" customHeight="1">
      <c r="A21" s="569"/>
      <c r="B21" s="570"/>
      <c r="C21" s="571"/>
      <c r="E21" s="562" t="s">
        <v>315</v>
      </c>
      <c r="F21" s="562"/>
      <c r="G21" s="562"/>
      <c r="H21" s="562"/>
      <c r="I21" s="562"/>
      <c r="J21" s="562"/>
      <c r="K21" s="562"/>
      <c r="L21" s="562"/>
      <c r="M21" s="562"/>
    </row>
    <row r="22" spans="1:5" ht="14.25" customHeight="1">
      <c r="A22" s="220"/>
      <c r="B22" s="220"/>
      <c r="C22" s="220"/>
      <c r="E22" s="282"/>
    </row>
    <row r="23" spans="1:5" ht="14.25">
      <c r="A23" s="238" t="s">
        <v>98</v>
      </c>
      <c r="B23" s="241"/>
      <c r="C23" s="242"/>
      <c r="E23" s="231" t="s">
        <v>250</v>
      </c>
    </row>
    <row r="24" spans="1:13" ht="45" customHeight="1">
      <c r="A24" s="569"/>
      <c r="B24" s="570"/>
      <c r="C24" s="571"/>
      <c r="E24" s="562" t="s">
        <v>315</v>
      </c>
      <c r="F24" s="562"/>
      <c r="G24" s="562"/>
      <c r="H24" s="562"/>
      <c r="I24" s="562"/>
      <c r="J24" s="562"/>
      <c r="K24" s="562"/>
      <c r="L24" s="562"/>
      <c r="M24" s="562"/>
    </row>
  </sheetData>
  <sheetProtection sheet="1" objects="1" scenarios="1"/>
  <mergeCells count="18">
    <mergeCell ref="E24:M24"/>
    <mergeCell ref="E21:M21"/>
    <mergeCell ref="A21:C21"/>
    <mergeCell ref="A24:C24"/>
    <mergeCell ref="A15:B15"/>
    <mergeCell ref="A9:B9"/>
    <mergeCell ref="A10:B10"/>
    <mergeCell ref="A11:B11"/>
    <mergeCell ref="A13:B13"/>
    <mergeCell ref="A14:B14"/>
    <mergeCell ref="A1:B1"/>
    <mergeCell ref="A2:C2"/>
    <mergeCell ref="C6:C7"/>
    <mergeCell ref="A6:B7"/>
    <mergeCell ref="A8:B8"/>
    <mergeCell ref="A3:C3"/>
    <mergeCell ref="A4:C4"/>
    <mergeCell ref="A5:C5"/>
  </mergeCells>
  <printOptions horizontalCentered="1"/>
  <pageMargins left="0.25" right="0.25" top="0.25" bottom="0.25" header="0.3" footer="0.3"/>
  <pageSetup blackAndWhite="1" fitToHeight="0"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Q35"/>
  <sheetViews>
    <sheetView zoomScaleSheetLayoutView="100" zoomScalePageLayoutView="0" workbookViewId="0" topLeftCell="A1">
      <selection activeCell="A35" sqref="A1:G35"/>
    </sheetView>
  </sheetViews>
  <sheetFormatPr defaultColWidth="9.140625" defaultRowHeight="15"/>
  <cols>
    <col min="1" max="1" width="37.140625" style="8" customWidth="1"/>
    <col min="2" max="2" width="27.57421875" style="8" customWidth="1"/>
    <col min="3" max="6" width="13.00390625" style="8" customWidth="1"/>
    <col min="7" max="7" width="17.00390625" style="8" customWidth="1"/>
    <col min="8" max="8" width="2.8515625" style="8" customWidth="1"/>
    <col min="9" max="16384" width="9.140625" style="8" customWidth="1"/>
  </cols>
  <sheetData>
    <row r="1" spans="1:7" ht="30" customHeight="1">
      <c r="A1" s="560" t="s">
        <v>189</v>
      </c>
      <c r="B1" s="560"/>
      <c r="C1" s="560"/>
      <c r="D1" s="560"/>
      <c r="E1" s="560"/>
      <c r="F1" s="560"/>
      <c r="G1" s="220">
        <f>+'Section A'!B2</f>
        <v>0</v>
      </c>
    </row>
    <row r="2" spans="1:7" ht="46.5" customHeight="1">
      <c r="A2" s="593" t="s">
        <v>257</v>
      </c>
      <c r="B2" s="593"/>
      <c r="C2" s="593"/>
      <c r="D2" s="593"/>
      <c r="E2" s="593"/>
      <c r="F2" s="593"/>
      <c r="G2" s="593"/>
    </row>
    <row r="3" spans="1:7" ht="26.25">
      <c r="A3" s="303" t="s">
        <v>60</v>
      </c>
      <c r="B3" s="568" t="s">
        <v>289</v>
      </c>
      <c r="C3" s="568"/>
      <c r="D3" s="285" t="s">
        <v>58</v>
      </c>
      <c r="E3" s="285" t="s">
        <v>59</v>
      </c>
      <c r="F3" s="285" t="s">
        <v>50</v>
      </c>
      <c r="G3" s="286" t="s">
        <v>290</v>
      </c>
    </row>
    <row r="4" spans="1:7" s="97" customFormat="1" ht="14.25">
      <c r="A4" s="330"/>
      <c r="B4" s="590"/>
      <c r="C4" s="590"/>
      <c r="D4" s="349"/>
      <c r="E4" s="313"/>
      <c r="F4" s="350"/>
      <c r="G4" s="217">
        <f>ROUND(+D4*F4,2)</f>
        <v>0</v>
      </c>
    </row>
    <row r="5" spans="1:7" s="97" customFormat="1" ht="15" customHeight="1">
      <c r="A5" s="330"/>
      <c r="B5" s="590"/>
      <c r="C5" s="590"/>
      <c r="D5" s="349"/>
      <c r="E5" s="313"/>
      <c r="F5" s="350"/>
      <c r="G5" s="244">
        <f>ROUND(+D5*F5,2)</f>
        <v>0</v>
      </c>
    </row>
    <row r="6" spans="1:9" s="97" customFormat="1" ht="14.25">
      <c r="A6" s="330"/>
      <c r="B6" s="590"/>
      <c r="C6" s="590"/>
      <c r="D6" s="322"/>
      <c r="E6" s="216"/>
      <c r="F6" s="216" t="s">
        <v>248</v>
      </c>
      <c r="G6" s="217">
        <f>ROUND(SUM(G4:G5),2)</f>
        <v>0</v>
      </c>
      <c r="I6" s="107" t="s">
        <v>277</v>
      </c>
    </row>
    <row r="7" spans="1:9" s="97" customFormat="1" ht="14.25">
      <c r="A7" s="330"/>
      <c r="B7" s="590"/>
      <c r="C7" s="590"/>
      <c r="D7" s="322"/>
      <c r="E7" s="216"/>
      <c r="F7" s="216"/>
      <c r="G7" s="217"/>
      <c r="I7" s="107"/>
    </row>
    <row r="8" spans="1:7" s="97" customFormat="1" ht="14.25">
      <c r="A8" s="330"/>
      <c r="B8" s="590"/>
      <c r="C8" s="590"/>
      <c r="D8" s="349"/>
      <c r="E8" s="313"/>
      <c r="F8" s="350"/>
      <c r="G8" s="217">
        <f>ROUND(+D8*F8,2)</f>
        <v>0</v>
      </c>
    </row>
    <row r="9" spans="1:7" s="97" customFormat="1" ht="14.25">
      <c r="A9" s="330"/>
      <c r="B9" s="590"/>
      <c r="C9" s="590"/>
      <c r="D9" s="349"/>
      <c r="E9" s="313"/>
      <c r="F9" s="350"/>
      <c r="G9" s="244">
        <f>ROUND(+D9*F9,2)</f>
        <v>0</v>
      </c>
    </row>
    <row r="10" spans="1:9" s="97" customFormat="1" ht="14.25">
      <c r="A10" s="351"/>
      <c r="B10" s="591"/>
      <c r="C10" s="591"/>
      <c r="D10" s="322"/>
      <c r="E10" s="218"/>
      <c r="F10" s="218" t="s">
        <v>278</v>
      </c>
      <c r="G10" s="217">
        <f>ROUND(SUM(G7:G9),2)</f>
        <v>0</v>
      </c>
      <c r="I10" s="107" t="s">
        <v>277</v>
      </c>
    </row>
    <row r="11" spans="1:9" s="97" customFormat="1" ht="14.25">
      <c r="A11" s="351"/>
      <c r="B11" s="235"/>
      <c r="C11" s="235"/>
      <c r="D11" s="322"/>
      <c r="E11" s="218"/>
      <c r="F11" s="218"/>
      <c r="G11" s="217"/>
      <c r="I11" s="107"/>
    </row>
    <row r="12" spans="1:9" s="97" customFormat="1" ht="14.25">
      <c r="A12" s="351"/>
      <c r="B12" s="235"/>
      <c r="C12" s="235"/>
      <c r="D12" s="322"/>
      <c r="E12" s="218"/>
      <c r="F12" s="219" t="s">
        <v>301</v>
      </c>
      <c r="G12" s="217">
        <f>+G10+G6</f>
        <v>0</v>
      </c>
      <c r="I12" s="107"/>
    </row>
    <row r="13" spans="1:7" s="97" customFormat="1" ht="14.25">
      <c r="A13" s="220"/>
      <c r="B13" s="220"/>
      <c r="C13" s="294"/>
      <c r="D13" s="220"/>
      <c r="E13" s="220"/>
      <c r="F13" s="220"/>
      <c r="G13" s="232"/>
    </row>
    <row r="14" spans="1:9" s="97" customFormat="1" ht="14.25">
      <c r="A14" s="238" t="s">
        <v>304</v>
      </c>
      <c r="B14" s="239"/>
      <c r="C14" s="239"/>
      <c r="D14" s="239"/>
      <c r="E14" s="239"/>
      <c r="F14" s="239"/>
      <c r="G14" s="335"/>
      <c r="I14" s="121" t="s">
        <v>250</v>
      </c>
    </row>
    <row r="15" spans="1:9" s="97" customFormat="1" ht="45" customHeight="1">
      <c r="A15" s="569"/>
      <c r="B15" s="570"/>
      <c r="C15" s="570"/>
      <c r="D15" s="570"/>
      <c r="E15" s="570"/>
      <c r="F15" s="570"/>
      <c r="G15" s="571"/>
      <c r="I15" s="121" t="s">
        <v>312</v>
      </c>
    </row>
    <row r="16" spans="1:7" ht="14.25">
      <c r="A16" s="220"/>
      <c r="B16" s="220"/>
      <c r="C16" s="220"/>
      <c r="D16" s="220"/>
      <c r="E16" s="220"/>
      <c r="F16" s="220"/>
      <c r="G16" s="220"/>
    </row>
    <row r="17" spans="1:9" s="97" customFormat="1" ht="14.25">
      <c r="A17" s="238" t="s">
        <v>305</v>
      </c>
      <c r="B17" s="298"/>
      <c r="C17" s="241"/>
      <c r="D17" s="241"/>
      <c r="E17" s="241"/>
      <c r="F17" s="241"/>
      <c r="G17" s="336"/>
      <c r="I17" s="121" t="s">
        <v>250</v>
      </c>
    </row>
    <row r="18" spans="1:9" s="97" customFormat="1" ht="45" customHeight="1">
      <c r="A18" s="569"/>
      <c r="B18" s="570"/>
      <c r="C18" s="570"/>
      <c r="D18" s="570"/>
      <c r="E18" s="570"/>
      <c r="F18" s="570"/>
      <c r="G18" s="571"/>
      <c r="I18" s="121" t="s">
        <v>312</v>
      </c>
    </row>
    <row r="19" spans="1:7" s="97" customFormat="1" ht="14.25">
      <c r="A19" s="322"/>
      <c r="B19" s="322"/>
      <c r="C19" s="322"/>
      <c r="D19" s="322"/>
      <c r="E19" s="216"/>
      <c r="F19" s="216"/>
      <c r="G19" s="217"/>
    </row>
    <row r="20" spans="1:7" ht="14.25">
      <c r="A20" s="286" t="s">
        <v>288</v>
      </c>
      <c r="B20" s="286" t="s">
        <v>43</v>
      </c>
      <c r="C20" s="329" t="s">
        <v>44</v>
      </c>
      <c r="D20" s="329" t="s">
        <v>45</v>
      </c>
      <c r="E20" s="329" t="s">
        <v>46</v>
      </c>
      <c r="F20" s="329" t="s">
        <v>47</v>
      </c>
      <c r="G20" s="286"/>
    </row>
    <row r="21" spans="1:7" s="97" customFormat="1" ht="14.25">
      <c r="A21" s="330"/>
      <c r="B21" s="330"/>
      <c r="C21" s="349"/>
      <c r="D21" s="313"/>
      <c r="E21" s="323"/>
      <c r="F21" s="323"/>
      <c r="G21" s="217">
        <f>ROUND(C21*E21*F21,2)</f>
        <v>0</v>
      </c>
    </row>
    <row r="22" spans="1:7" s="97" customFormat="1" ht="14.25">
      <c r="A22" s="330"/>
      <c r="B22" s="330"/>
      <c r="C22" s="349"/>
      <c r="D22" s="313"/>
      <c r="E22" s="323"/>
      <c r="F22" s="323"/>
      <c r="G22" s="244">
        <f>ROUND(C22*E22*F22,2)</f>
        <v>0</v>
      </c>
    </row>
    <row r="23" spans="1:9" s="97" customFormat="1" ht="14.25">
      <c r="A23" s="330"/>
      <c r="B23" s="345"/>
      <c r="C23" s="294"/>
      <c r="D23" s="347"/>
      <c r="E23" s="339"/>
      <c r="F23" s="216" t="s">
        <v>248</v>
      </c>
      <c r="G23" s="217">
        <f>ROUND(SUM(G21:G22),2)</f>
        <v>0</v>
      </c>
      <c r="I23" s="107" t="s">
        <v>277</v>
      </c>
    </row>
    <row r="24" spans="1:7" s="97" customFormat="1" ht="14.25">
      <c r="A24" s="330"/>
      <c r="B24" s="330"/>
      <c r="C24" s="294"/>
      <c r="D24" s="347"/>
      <c r="E24" s="220"/>
      <c r="F24" s="220"/>
      <c r="G24" s="232"/>
    </row>
    <row r="25" spans="1:7" s="97" customFormat="1" ht="14.25">
      <c r="A25" s="330"/>
      <c r="B25" s="330"/>
      <c r="C25" s="349"/>
      <c r="D25" s="313"/>
      <c r="E25" s="323"/>
      <c r="F25" s="323"/>
      <c r="G25" s="217">
        <f>ROUND(C25*E25*F25,2)</f>
        <v>0</v>
      </c>
    </row>
    <row r="26" spans="1:7" s="97" customFormat="1" ht="14.25">
      <c r="A26" s="330"/>
      <c r="B26" s="330"/>
      <c r="C26" s="349"/>
      <c r="D26" s="313"/>
      <c r="E26" s="323"/>
      <c r="F26" s="323"/>
      <c r="G26" s="244">
        <f>ROUND(C26*E26*F26,2)</f>
        <v>0</v>
      </c>
    </row>
    <row r="27" spans="1:9" s="97" customFormat="1" ht="14.25">
      <c r="A27" s="351"/>
      <c r="B27" s="220"/>
      <c r="C27" s="294"/>
      <c r="D27" s="220"/>
      <c r="E27" s="340"/>
      <c r="F27" s="218" t="s">
        <v>278</v>
      </c>
      <c r="G27" s="217">
        <f>ROUND(SUM(G24:G26),2)</f>
        <v>0</v>
      </c>
      <c r="I27" s="107" t="s">
        <v>277</v>
      </c>
    </row>
    <row r="28" spans="1:9" s="97" customFormat="1" ht="14.25">
      <c r="A28" s="351"/>
      <c r="B28" s="220"/>
      <c r="C28" s="294"/>
      <c r="D28" s="220"/>
      <c r="E28" s="340"/>
      <c r="F28" s="218"/>
      <c r="G28" s="217"/>
      <c r="I28" s="107"/>
    </row>
    <row r="29" spans="1:9" s="97" customFormat="1" ht="14.25">
      <c r="A29" s="351"/>
      <c r="B29" s="220"/>
      <c r="C29" s="294"/>
      <c r="D29" s="220"/>
      <c r="E29" s="340"/>
      <c r="F29" s="219" t="s">
        <v>302</v>
      </c>
      <c r="G29" s="217">
        <f>+G27+G23</f>
        <v>0</v>
      </c>
      <c r="I29" s="107"/>
    </row>
    <row r="30" spans="1:7" s="97" customFormat="1" ht="14.25">
      <c r="A30" s="220"/>
      <c r="B30" s="220"/>
      <c r="C30" s="294"/>
      <c r="D30" s="220"/>
      <c r="E30" s="220"/>
      <c r="F30" s="220"/>
      <c r="G30" s="232"/>
    </row>
    <row r="31" spans="1:9" s="97" customFormat="1" ht="14.25">
      <c r="A31" s="238" t="s">
        <v>306</v>
      </c>
      <c r="B31" s="239"/>
      <c r="C31" s="239"/>
      <c r="D31" s="239"/>
      <c r="E31" s="239"/>
      <c r="F31" s="239"/>
      <c r="G31" s="335"/>
      <c r="I31" s="121" t="s">
        <v>250</v>
      </c>
    </row>
    <row r="32" spans="1:17" s="97" customFormat="1" ht="45" customHeight="1">
      <c r="A32" s="569"/>
      <c r="B32" s="570"/>
      <c r="C32" s="570"/>
      <c r="D32" s="570"/>
      <c r="E32" s="570"/>
      <c r="F32" s="570"/>
      <c r="G32" s="571"/>
      <c r="I32" s="592" t="s">
        <v>315</v>
      </c>
      <c r="J32" s="592"/>
      <c r="K32" s="592"/>
      <c r="L32" s="592"/>
      <c r="M32" s="592"/>
      <c r="N32" s="592"/>
      <c r="O32" s="592"/>
      <c r="P32" s="592"/>
      <c r="Q32" s="592"/>
    </row>
    <row r="33" spans="1:7" ht="14.25">
      <c r="A33" s="220"/>
      <c r="B33" s="220"/>
      <c r="C33" s="220"/>
      <c r="D33" s="220"/>
      <c r="E33" s="220"/>
      <c r="F33" s="220"/>
      <c r="G33" s="220"/>
    </row>
    <row r="34" spans="1:9" s="97" customFormat="1" ht="14.25">
      <c r="A34" s="238" t="s">
        <v>307</v>
      </c>
      <c r="B34" s="298"/>
      <c r="C34" s="241"/>
      <c r="D34" s="241"/>
      <c r="E34" s="241"/>
      <c r="F34" s="241"/>
      <c r="G34" s="336"/>
      <c r="I34" s="121" t="s">
        <v>250</v>
      </c>
    </row>
    <row r="35" spans="1:17" s="97" customFormat="1" ht="45" customHeight="1">
      <c r="A35" s="569"/>
      <c r="B35" s="570"/>
      <c r="C35" s="570"/>
      <c r="D35" s="570"/>
      <c r="E35" s="570"/>
      <c r="F35" s="570"/>
      <c r="G35" s="571"/>
      <c r="I35" s="592" t="s">
        <v>315</v>
      </c>
      <c r="J35" s="592"/>
      <c r="K35" s="592"/>
      <c r="L35" s="592"/>
      <c r="M35" s="592"/>
      <c r="N35" s="592"/>
      <c r="O35" s="592"/>
      <c r="P35" s="592"/>
      <c r="Q35" s="592"/>
    </row>
  </sheetData>
  <sheetProtection sheet="1" objects="1" scenarios="1"/>
  <mergeCells count="16">
    <mergeCell ref="I32:Q32"/>
    <mergeCell ref="I35:Q35"/>
    <mergeCell ref="A1:F1"/>
    <mergeCell ref="A2:G2"/>
    <mergeCell ref="B6:C6"/>
    <mergeCell ref="B7:C7"/>
    <mergeCell ref="B9:C9"/>
    <mergeCell ref="B8:C8"/>
    <mergeCell ref="B3:C3"/>
    <mergeCell ref="B4:C4"/>
    <mergeCell ref="B5:C5"/>
    <mergeCell ref="A35:G35"/>
    <mergeCell ref="A32:G32"/>
    <mergeCell ref="B10:C10"/>
    <mergeCell ref="A15:G15"/>
    <mergeCell ref="A18:G18"/>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A18" sqref="A1:C18"/>
    </sheetView>
  </sheetViews>
  <sheetFormatPr defaultColWidth="9.140625" defaultRowHeight="15"/>
  <cols>
    <col min="1" max="1" width="40.00390625" style="221" customWidth="1"/>
    <col min="2" max="2" width="76.7109375" style="221" customWidth="1"/>
    <col min="3" max="3" width="16.57421875" style="221" customWidth="1"/>
    <col min="4" max="4" width="2.28125" style="221" customWidth="1"/>
    <col min="5" max="16384" width="9.140625" style="221" customWidth="1"/>
  </cols>
  <sheetData>
    <row r="1" spans="1:3" ht="30" customHeight="1">
      <c r="A1" s="560" t="s">
        <v>189</v>
      </c>
      <c r="B1" s="560"/>
      <c r="C1" s="220">
        <f>+'Section A'!B2</f>
        <v>0</v>
      </c>
    </row>
    <row r="2" spans="1:3" ht="63" customHeight="1">
      <c r="A2" s="593" t="s">
        <v>200</v>
      </c>
      <c r="B2" s="593"/>
      <c r="C2" s="593"/>
    </row>
    <row r="3" spans="1:3" ht="25.5" customHeight="1">
      <c r="A3" s="222" t="s">
        <v>21</v>
      </c>
      <c r="B3" s="222" t="s">
        <v>61</v>
      </c>
      <c r="C3" s="222" t="s">
        <v>291</v>
      </c>
    </row>
    <row r="4" spans="1:6" ht="15" customHeight="1">
      <c r="A4" s="223"/>
      <c r="B4" s="224"/>
      <c r="C4" s="225"/>
      <c r="E4" s="226" t="s">
        <v>78</v>
      </c>
      <c r="F4" s="226"/>
    </row>
    <row r="5" spans="1:6" ht="15" customHeight="1">
      <c r="A5" s="227"/>
      <c r="B5" s="227"/>
      <c r="C5" s="228"/>
      <c r="E5" s="229" t="s">
        <v>78</v>
      </c>
      <c r="F5" s="230"/>
    </row>
    <row r="6" spans="1:5" ht="14.25">
      <c r="A6" s="227"/>
      <c r="B6" s="216" t="s">
        <v>42</v>
      </c>
      <c r="C6" s="217">
        <f>ROUND(SUM(C4:C5),2)</f>
        <v>0</v>
      </c>
      <c r="E6" s="231" t="s">
        <v>303</v>
      </c>
    </row>
    <row r="7" spans="1:3" ht="14.25">
      <c r="A7" s="227"/>
      <c r="B7" s="227"/>
      <c r="C7" s="232"/>
    </row>
    <row r="8" spans="1:3" ht="14.25">
      <c r="A8" s="227"/>
      <c r="B8" s="227"/>
      <c r="C8" s="233"/>
    </row>
    <row r="9" spans="1:3" ht="14.25">
      <c r="A9" s="227"/>
      <c r="B9" s="227"/>
      <c r="C9" s="234"/>
    </row>
    <row r="10" spans="1:5" ht="14.25">
      <c r="A10" s="235"/>
      <c r="B10" s="218" t="s">
        <v>36</v>
      </c>
      <c r="C10" s="217">
        <f>ROUND(SUM(C7:C9),2)</f>
        <v>0</v>
      </c>
      <c r="E10" s="231" t="s">
        <v>303</v>
      </c>
    </row>
    <row r="11" spans="1:3" ht="14.25">
      <c r="A11" s="220"/>
      <c r="B11" s="220"/>
      <c r="C11" s="236"/>
    </row>
    <row r="12" spans="1:5" ht="14.25">
      <c r="A12" s="220"/>
      <c r="B12" s="219" t="s">
        <v>64</v>
      </c>
      <c r="C12" s="217">
        <f>+C10+C6</f>
        <v>0</v>
      </c>
      <c r="E12" s="237" t="s">
        <v>251</v>
      </c>
    </row>
    <row r="13" spans="1:3" ht="14.25">
      <c r="A13" s="220"/>
      <c r="B13" s="220"/>
      <c r="C13" s="232"/>
    </row>
    <row r="14" spans="1:5" ht="14.25">
      <c r="A14" s="238" t="s">
        <v>62</v>
      </c>
      <c r="B14" s="239"/>
      <c r="C14" s="240"/>
      <c r="E14" s="231" t="s">
        <v>250</v>
      </c>
    </row>
    <row r="15" spans="1:13" ht="45" customHeight="1">
      <c r="A15" s="569"/>
      <c r="B15" s="570"/>
      <c r="C15" s="571"/>
      <c r="E15" s="562" t="s">
        <v>315</v>
      </c>
      <c r="F15" s="562"/>
      <c r="G15" s="562"/>
      <c r="H15" s="562"/>
      <c r="I15" s="562"/>
      <c r="J15" s="562"/>
      <c r="K15" s="562"/>
      <c r="L15" s="562"/>
      <c r="M15" s="562"/>
    </row>
    <row r="16" spans="1:5" ht="14.25">
      <c r="A16" s="220"/>
      <c r="B16" s="220"/>
      <c r="C16" s="220"/>
      <c r="E16" s="231"/>
    </row>
    <row r="17" spans="1:5" ht="14.25">
      <c r="A17" s="238" t="s">
        <v>63</v>
      </c>
      <c r="B17" s="241"/>
      <c r="C17" s="242"/>
      <c r="E17" s="231" t="s">
        <v>250</v>
      </c>
    </row>
    <row r="18" spans="1:13" ht="45" customHeight="1">
      <c r="A18" s="569"/>
      <c r="B18" s="570"/>
      <c r="C18" s="571"/>
      <c r="E18" s="562" t="s">
        <v>315</v>
      </c>
      <c r="F18" s="562"/>
      <c r="G18" s="562"/>
      <c r="H18" s="562"/>
      <c r="I18" s="562"/>
      <c r="J18" s="562"/>
      <c r="K18" s="562"/>
      <c r="L18" s="562"/>
      <c r="M18" s="562"/>
    </row>
  </sheetData>
  <sheetProtection sheet="1" objects="1" scenarios="1"/>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A6" sqref="A6"/>
    </sheetView>
  </sheetViews>
  <sheetFormatPr defaultColWidth="9.140625" defaultRowHeight="15"/>
  <cols>
    <col min="1" max="2" width="55.28125" style="0" customWidth="1"/>
    <col min="3" max="3" width="15.28125" style="0" customWidth="1"/>
    <col min="4" max="4" width="2.28125" style="0" customWidth="1"/>
  </cols>
  <sheetData>
    <row r="1" spans="1:11" ht="25.5" customHeight="1">
      <c r="A1" s="594" t="s">
        <v>189</v>
      </c>
      <c r="B1" s="594"/>
      <c r="C1" s="368">
        <f>+'Section A'!B2</f>
        <v>0</v>
      </c>
      <c r="D1" s="245"/>
      <c r="E1" s="245"/>
      <c r="F1" s="245"/>
      <c r="G1" s="245"/>
      <c r="H1" s="245"/>
      <c r="I1" s="245"/>
      <c r="J1" s="245"/>
      <c r="K1" s="245"/>
    </row>
    <row r="2" spans="1:5" ht="52.5" customHeight="1">
      <c r="A2" s="595" t="s">
        <v>326</v>
      </c>
      <c r="B2" s="595"/>
      <c r="C2" s="595"/>
      <c r="D2" s="246"/>
      <c r="E2" s="246"/>
    </row>
    <row r="3" spans="1:5" ht="6.75" customHeight="1">
      <c r="A3" s="430"/>
      <c r="B3" s="430"/>
      <c r="C3" s="430"/>
      <c r="D3" s="246"/>
      <c r="E3" s="246"/>
    </row>
    <row r="4" spans="1:5" ht="6.75" customHeight="1">
      <c r="A4" s="365"/>
      <c r="B4" s="365"/>
      <c r="C4" s="431"/>
      <c r="D4" s="11"/>
      <c r="E4" s="11"/>
    </row>
    <row r="5" spans="1:5" ht="14.25">
      <c r="A5" s="366" t="s">
        <v>318</v>
      </c>
      <c r="B5" s="366" t="s">
        <v>319</v>
      </c>
      <c r="C5" s="366" t="s">
        <v>320</v>
      </c>
      <c r="D5" s="11"/>
      <c r="E5" s="120" t="s">
        <v>249</v>
      </c>
    </row>
    <row r="6" spans="1:5" s="106" customFormat="1" ht="14.25">
      <c r="A6" s="427"/>
      <c r="B6" s="427"/>
      <c r="C6" s="377">
        <v>0</v>
      </c>
      <c r="D6" s="105"/>
      <c r="E6" s="105"/>
    </row>
    <row r="7" spans="1:5" s="106" customFormat="1" ht="14.25">
      <c r="A7" s="427"/>
      <c r="B7" s="427"/>
      <c r="C7" s="377">
        <v>0</v>
      </c>
      <c r="D7" s="247"/>
      <c r="E7" s="248"/>
    </row>
    <row r="8" spans="1:5" s="106" customFormat="1" ht="14.25">
      <c r="A8" s="427"/>
      <c r="B8" s="427"/>
      <c r="C8" s="377">
        <v>0</v>
      </c>
      <c r="D8" s="247"/>
      <c r="E8" s="107"/>
    </row>
    <row r="9" spans="1:5" s="106" customFormat="1" ht="14.25">
      <c r="A9" s="427"/>
      <c r="B9" s="427"/>
      <c r="C9" s="388">
        <v>0</v>
      </c>
      <c r="D9" s="247"/>
      <c r="E9" s="107"/>
    </row>
    <row r="10" spans="1:5" s="106" customFormat="1" ht="14.25">
      <c r="A10" s="427"/>
      <c r="B10" s="428" t="s">
        <v>42</v>
      </c>
      <c r="C10" s="379">
        <f>ROUND(SUM(C6:C9),2)</f>
        <v>0</v>
      </c>
      <c r="D10" s="247"/>
      <c r="E10" s="107" t="s">
        <v>303</v>
      </c>
    </row>
    <row r="11" spans="1:5" s="106" customFormat="1" ht="14.25">
      <c r="A11" s="122"/>
      <c r="B11" s="122"/>
      <c r="C11" s="122"/>
      <c r="D11" s="248"/>
      <c r="E11" s="109"/>
    </row>
    <row r="12" spans="1:5" s="106" customFormat="1" ht="14.25">
      <c r="A12" s="409"/>
      <c r="B12" s="409"/>
      <c r="C12" s="392">
        <v>0</v>
      </c>
      <c r="D12" s="248"/>
      <c r="E12" s="109"/>
    </row>
    <row r="13" spans="1:3" s="106" customFormat="1" ht="14.25">
      <c r="A13" s="429"/>
      <c r="B13" s="429"/>
      <c r="C13" s="395">
        <v>0</v>
      </c>
    </row>
    <row r="14" spans="1:5" s="106" customFormat="1" ht="14.25">
      <c r="A14" s="383"/>
      <c r="B14" s="384" t="s">
        <v>36</v>
      </c>
      <c r="C14" s="385">
        <f>ROUND(SUM(C11:C13),2)</f>
        <v>0</v>
      </c>
      <c r="E14" s="107" t="s">
        <v>303</v>
      </c>
    </row>
    <row r="15" spans="1:3" ht="14.25">
      <c r="A15" s="122"/>
      <c r="B15" s="122"/>
      <c r="C15" s="122"/>
    </row>
    <row r="16" spans="1:5" ht="14.25">
      <c r="A16" s="122"/>
      <c r="B16" s="384" t="s">
        <v>321</v>
      </c>
      <c r="C16" s="385">
        <f>+C14+C10</f>
        <v>0</v>
      </c>
      <c r="E16" s="120" t="s">
        <v>251</v>
      </c>
    </row>
    <row r="17" spans="1:3" s="106" customFormat="1" ht="14.25">
      <c r="A17" s="368"/>
      <c r="B17" s="368"/>
      <c r="C17" s="368"/>
    </row>
    <row r="18" spans="1:5" s="106" customFormat="1" ht="14.25">
      <c r="A18" s="369" t="s">
        <v>322</v>
      </c>
      <c r="B18" s="370"/>
      <c r="C18" s="371"/>
      <c r="E18" s="121" t="s">
        <v>250</v>
      </c>
    </row>
    <row r="19" spans="1:5" s="106" customFormat="1" ht="45" customHeight="1">
      <c r="A19" s="596"/>
      <c r="B19" s="597"/>
      <c r="C19" s="598"/>
      <c r="E19"/>
    </row>
    <row r="20" spans="1:3" ht="14.25">
      <c r="A20" s="368"/>
      <c r="B20" s="368"/>
      <c r="C20" s="368"/>
    </row>
    <row r="21" spans="1:5" s="106" customFormat="1" ht="14.25">
      <c r="A21" s="372" t="s">
        <v>323</v>
      </c>
      <c r="B21" s="373"/>
      <c r="C21" s="374"/>
      <c r="E21" s="121" t="s">
        <v>250</v>
      </c>
    </row>
    <row r="22" spans="1:3" s="106" customFormat="1" ht="45" customHeight="1">
      <c r="A22" s="596"/>
      <c r="B22" s="597"/>
      <c r="C22" s="598"/>
    </row>
    <row r="24" ht="13.5" customHeight="1">
      <c r="C24" s="249"/>
    </row>
  </sheetData>
  <sheetProtection sheet="1" formatCells="0" formatRows="0" insertRows="0" deleteRows="0" sort="0"/>
  <mergeCells count="4">
    <mergeCell ref="A1:B1"/>
    <mergeCell ref="A2:C2"/>
    <mergeCell ref="A19:C19"/>
    <mergeCell ref="A22:C22"/>
  </mergeCells>
  <printOptions horizontalCentered="1"/>
  <pageMargins left="0.25" right="0.25" top="0.25" bottom="0.25" header="0.3" footer="0.3"/>
  <pageSetup fitToHeight="0"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A6" sqref="A6"/>
    </sheetView>
  </sheetViews>
  <sheetFormatPr defaultColWidth="9.140625" defaultRowHeight="15"/>
  <cols>
    <col min="1" max="2" width="55.28125" style="0" customWidth="1"/>
    <col min="3" max="3" width="15.28125" style="0" customWidth="1"/>
    <col min="4" max="4" width="2.28125" style="0" customWidth="1"/>
  </cols>
  <sheetData>
    <row r="1" spans="1:11" ht="25.5" customHeight="1">
      <c r="A1" s="599" t="s">
        <v>189</v>
      </c>
      <c r="B1" s="599"/>
      <c r="C1">
        <f>+'Section A'!B2</f>
        <v>0</v>
      </c>
      <c r="D1" s="245"/>
      <c r="E1" s="245"/>
      <c r="F1" s="245"/>
      <c r="G1" s="245"/>
      <c r="H1" s="245"/>
      <c r="I1" s="245"/>
      <c r="J1" s="245"/>
      <c r="K1" s="245"/>
    </row>
    <row r="2" spans="1:5" ht="52.5" customHeight="1">
      <c r="A2" s="543" t="s">
        <v>327</v>
      </c>
      <c r="B2" s="543"/>
      <c r="C2" s="543"/>
      <c r="D2" s="246"/>
      <c r="E2" s="246"/>
    </row>
    <row r="3" spans="1:5" ht="6.75" customHeight="1">
      <c r="A3" s="246"/>
      <c r="B3" s="246"/>
      <c r="C3" s="246"/>
      <c r="D3" s="246"/>
      <c r="E3" s="246"/>
    </row>
    <row r="4" spans="1:5" ht="6.75" customHeight="1">
      <c r="A4" s="11"/>
      <c r="B4" s="11"/>
      <c r="C4" s="12"/>
      <c r="D4" s="11"/>
      <c r="E4" s="11"/>
    </row>
    <row r="5" spans="1:5" ht="14.25">
      <c r="A5" s="366" t="s">
        <v>318</v>
      </c>
      <c r="B5" s="366" t="s">
        <v>319</v>
      </c>
      <c r="C5" s="366" t="s">
        <v>320</v>
      </c>
      <c r="D5" s="11"/>
      <c r="E5" s="120" t="s">
        <v>249</v>
      </c>
    </row>
    <row r="6" spans="1:5" s="106" customFormat="1" ht="14.25">
      <c r="A6" s="427"/>
      <c r="B6" s="427"/>
      <c r="C6" s="377">
        <v>0</v>
      </c>
      <c r="D6" s="105"/>
      <c r="E6" s="105"/>
    </row>
    <row r="7" spans="1:5" s="106" customFormat="1" ht="14.25">
      <c r="A7" s="427"/>
      <c r="B7" s="427"/>
      <c r="C7" s="377">
        <v>0</v>
      </c>
      <c r="D7" s="247"/>
      <c r="E7" s="248"/>
    </row>
    <row r="8" spans="1:5" s="106" customFormat="1" ht="14.25">
      <c r="A8" s="427"/>
      <c r="B8" s="427"/>
      <c r="C8" s="377">
        <v>0</v>
      </c>
      <c r="D8" s="247"/>
      <c r="E8" s="107"/>
    </row>
    <row r="9" spans="1:5" s="106" customFormat="1" ht="14.25">
      <c r="A9" s="427"/>
      <c r="B9" s="427"/>
      <c r="C9" s="388">
        <v>0</v>
      </c>
      <c r="D9" s="247"/>
      <c r="E9" s="107"/>
    </row>
    <row r="10" spans="1:5" s="106" customFormat="1" ht="14.25">
      <c r="A10" s="427"/>
      <c r="B10" s="428" t="s">
        <v>42</v>
      </c>
      <c r="C10" s="379">
        <f>ROUND(SUM(C6:C9),2)</f>
        <v>0</v>
      </c>
      <c r="D10" s="247"/>
      <c r="E10" s="107" t="s">
        <v>303</v>
      </c>
    </row>
    <row r="11" spans="1:5" s="106" customFormat="1" ht="14.25">
      <c r="A11" s="122"/>
      <c r="B11" s="122"/>
      <c r="C11" s="122"/>
      <c r="D11" s="248"/>
      <c r="E11" s="109"/>
    </row>
    <row r="12" spans="1:5" s="106" customFormat="1" ht="14.25">
      <c r="A12" s="409"/>
      <c r="B12" s="409"/>
      <c r="C12" s="392">
        <v>0</v>
      </c>
      <c r="D12" s="248"/>
      <c r="E12" s="109"/>
    </row>
    <row r="13" spans="1:3" s="106" customFormat="1" ht="14.25">
      <c r="A13" s="429"/>
      <c r="B13" s="429"/>
      <c r="C13" s="395">
        <v>0</v>
      </c>
    </row>
    <row r="14" spans="1:5" s="106" customFormat="1" ht="14.25">
      <c r="A14" s="383"/>
      <c r="B14" s="384" t="s">
        <v>36</v>
      </c>
      <c r="C14" s="385">
        <f>ROUND(SUM(C11:C13),2)</f>
        <v>0</v>
      </c>
      <c r="E14" s="107" t="s">
        <v>303</v>
      </c>
    </row>
    <row r="15" spans="1:3" ht="14.25">
      <c r="A15" s="122"/>
      <c r="B15" s="122"/>
      <c r="C15" s="122"/>
    </row>
    <row r="16" spans="1:5" ht="14.25">
      <c r="A16" s="122"/>
      <c r="B16" s="384" t="s">
        <v>321</v>
      </c>
      <c r="C16" s="385">
        <f>+C14+C10</f>
        <v>0</v>
      </c>
      <c r="E16" s="120" t="s">
        <v>251</v>
      </c>
    </row>
    <row r="17" spans="1:3" s="106" customFormat="1" ht="14.25">
      <c r="A17" s="368"/>
      <c r="B17" s="368"/>
      <c r="C17" s="368"/>
    </row>
    <row r="18" spans="1:5" s="106" customFormat="1" ht="14.25">
      <c r="A18" s="369" t="s">
        <v>322</v>
      </c>
      <c r="B18" s="370"/>
      <c r="C18" s="371"/>
      <c r="E18" s="121" t="s">
        <v>250</v>
      </c>
    </row>
    <row r="19" spans="1:5" s="106" customFormat="1" ht="45" customHeight="1">
      <c r="A19" s="596"/>
      <c r="B19" s="597"/>
      <c r="C19" s="598"/>
      <c r="E19"/>
    </row>
    <row r="20" spans="1:3" ht="14.25">
      <c r="A20" s="368"/>
      <c r="B20" s="368"/>
      <c r="C20" s="368"/>
    </row>
    <row r="21" spans="1:5" s="106" customFormat="1" ht="14.25">
      <c r="A21" s="372" t="s">
        <v>323</v>
      </c>
      <c r="B21" s="373"/>
      <c r="C21" s="374"/>
      <c r="E21" s="121" t="s">
        <v>250</v>
      </c>
    </row>
    <row r="22" spans="1:3" s="106" customFormat="1" ht="45" customHeight="1">
      <c r="A22" s="596"/>
      <c r="B22" s="597"/>
      <c r="C22" s="598"/>
    </row>
    <row r="24" ht="13.5" customHeight="1">
      <c r="C24" s="249"/>
    </row>
  </sheetData>
  <sheetProtection sheet="1" formatCells="0" formatRows="0" insertRows="0" deleteRows="0" sort="0"/>
  <mergeCells count="4">
    <mergeCell ref="A1:B1"/>
    <mergeCell ref="A2:C2"/>
    <mergeCell ref="A19:C19"/>
    <mergeCell ref="A22:C22"/>
  </mergeCells>
  <printOptions horizontalCentered="1"/>
  <pageMargins left="0.25" right="0.25" top="0.25" bottom="0.25" header="0.3" footer="0.3"/>
  <pageSetup fitToHeight="0"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R21"/>
  <sheetViews>
    <sheetView zoomScaleSheetLayoutView="100" zoomScalePageLayoutView="0" workbookViewId="0" topLeftCell="A1">
      <selection activeCell="A5" sqref="A5"/>
    </sheetView>
  </sheetViews>
  <sheetFormatPr defaultColWidth="9.140625" defaultRowHeight="15"/>
  <cols>
    <col min="1" max="1" width="79.28125" style="0" customWidth="1"/>
    <col min="2" max="2" width="18.00390625" style="0" customWidth="1"/>
    <col min="3" max="3" width="19.421875" style="0" customWidth="1"/>
    <col min="4" max="4" width="16.28125" style="0" customWidth="1"/>
    <col min="5" max="5" width="2.8515625" style="0" customWidth="1"/>
    <col min="16" max="16" width="16.8515625" style="0" customWidth="1"/>
    <col min="18" max="18" width="10.8515625" style="0" customWidth="1"/>
  </cols>
  <sheetData>
    <row r="1" spans="1:4" ht="24" customHeight="1">
      <c r="A1" s="599" t="s">
        <v>189</v>
      </c>
      <c r="B1" s="599"/>
      <c r="C1" s="599"/>
      <c r="D1">
        <f>+'Section A'!B2</f>
        <v>0</v>
      </c>
    </row>
    <row r="2" spans="1:6" ht="35.25" customHeight="1">
      <c r="A2" s="604" t="s">
        <v>328</v>
      </c>
      <c r="B2" s="604"/>
      <c r="C2" s="604"/>
      <c r="D2" s="604"/>
      <c r="E2" s="250"/>
      <c r="F2" s="250"/>
    </row>
    <row r="3" spans="2:6" ht="14.25">
      <c r="B3" s="250"/>
      <c r="C3" s="250"/>
      <c r="D3" s="250"/>
      <c r="E3" s="250"/>
      <c r="F3" s="250"/>
    </row>
    <row r="4" spans="1:6" ht="14.25">
      <c r="A4" s="214" t="s">
        <v>3</v>
      </c>
      <c r="B4" s="200" t="s">
        <v>46</v>
      </c>
      <c r="C4" s="200" t="s">
        <v>44</v>
      </c>
      <c r="D4" s="214" t="s">
        <v>320</v>
      </c>
      <c r="E4" s="250"/>
      <c r="F4" s="250"/>
    </row>
    <row r="5" spans="1:6" s="106" customFormat="1" ht="14.25">
      <c r="A5" s="397"/>
      <c r="B5" s="391"/>
      <c r="C5" s="418"/>
      <c r="D5" s="392">
        <f>ROUND(+B5*C5,2)</f>
        <v>0</v>
      </c>
      <c r="E5" s="251"/>
      <c r="F5" s="251"/>
    </row>
    <row r="6" spans="1:6" s="106" customFormat="1" ht="14.25">
      <c r="A6" s="423"/>
      <c r="B6" s="391"/>
      <c r="C6" s="418"/>
      <c r="D6" s="392">
        <f>ROUND(+B6*C6,2)</f>
        <v>0</v>
      </c>
      <c r="E6" s="105"/>
      <c r="F6" s="105"/>
    </row>
    <row r="7" spans="1:6" s="106" customFormat="1" ht="14.25">
      <c r="A7" s="423"/>
      <c r="B7" s="391"/>
      <c r="C7" s="418"/>
      <c r="D7" s="392">
        <f>ROUND(+B7*C7,2)</f>
        <v>0</v>
      </c>
      <c r="F7" s="105"/>
    </row>
    <row r="8" spans="1:6" s="106" customFormat="1" ht="14.25">
      <c r="A8" s="423"/>
      <c r="B8" s="391"/>
      <c r="C8" s="418"/>
      <c r="D8" s="395">
        <f>ROUND(+B8*C8,2)</f>
        <v>0</v>
      </c>
      <c r="F8" s="105"/>
    </row>
    <row r="9" spans="1:18" s="106" customFormat="1" ht="14.25">
      <c r="A9" s="423"/>
      <c r="B9" s="406"/>
      <c r="C9" s="424" t="s">
        <v>248</v>
      </c>
      <c r="D9" s="385">
        <f>ROUND(SUM(D5:D8),2)</f>
        <v>0</v>
      </c>
      <c r="F9" s="107" t="s">
        <v>299</v>
      </c>
      <c r="K9" s="248"/>
      <c r="L9" s="105"/>
      <c r="M9" s="105"/>
      <c r="N9" s="105"/>
      <c r="O9" s="105"/>
      <c r="P9" s="105"/>
      <c r="Q9" s="105"/>
      <c r="R9" s="105"/>
    </row>
    <row r="10" spans="1:18" s="106" customFormat="1" ht="14.25">
      <c r="A10" s="122"/>
      <c r="B10" s="122"/>
      <c r="C10" s="122"/>
      <c r="D10" s="122"/>
      <c r="F10" s="105"/>
      <c r="K10" s="605"/>
      <c r="L10" s="605"/>
      <c r="M10" s="248"/>
      <c r="N10" s="248"/>
      <c r="O10" s="605"/>
      <c r="P10" s="605"/>
      <c r="Q10" s="105"/>
      <c r="R10" s="248"/>
    </row>
    <row r="11" spans="1:18" s="106" customFormat="1" ht="14.25">
      <c r="A11" s="423"/>
      <c r="B11" s="391"/>
      <c r="C11" s="418"/>
      <c r="D11" s="392">
        <f>ROUND(+B11*C11,2)</f>
        <v>0</v>
      </c>
      <c r="F11" s="105"/>
      <c r="K11" s="248"/>
      <c r="L11" s="248"/>
      <c r="M11" s="248"/>
      <c r="N11" s="248"/>
      <c r="O11" s="248"/>
      <c r="P11" s="248"/>
      <c r="Q11" s="105"/>
      <c r="R11" s="248"/>
    </row>
    <row r="12" spans="1:18" s="106" customFormat="1" ht="14.25">
      <c r="A12" s="423"/>
      <c r="B12" s="391"/>
      <c r="C12" s="418"/>
      <c r="D12" s="395">
        <f>ROUND(+B12*C12,2)</f>
        <v>0</v>
      </c>
      <c r="F12" s="105"/>
      <c r="K12" s="606"/>
      <c r="L12" s="607"/>
      <c r="M12" s="252"/>
      <c r="N12" s="252"/>
      <c r="O12" s="608"/>
      <c r="P12" s="608"/>
      <c r="Q12" s="105"/>
      <c r="R12" s="107"/>
    </row>
    <row r="13" spans="1:18" s="106" customFormat="1" ht="14.25">
      <c r="A13" s="122"/>
      <c r="B13" s="425"/>
      <c r="C13" s="426" t="s">
        <v>278</v>
      </c>
      <c r="D13" s="385">
        <f>ROUND(SUM(D10:D12),2)</f>
        <v>0</v>
      </c>
      <c r="F13" s="107" t="s">
        <v>299</v>
      </c>
      <c r="K13" s="105"/>
      <c r="L13" s="105"/>
      <c r="M13" s="253"/>
      <c r="N13" s="252"/>
      <c r="O13" s="600"/>
      <c r="P13" s="600"/>
      <c r="Q13" s="105"/>
      <c r="R13" s="107"/>
    </row>
    <row r="14" spans="1:4" ht="14.25">
      <c r="A14" s="122"/>
      <c r="B14" s="122"/>
      <c r="C14" s="122"/>
      <c r="D14" s="122"/>
    </row>
    <row r="15" spans="1:6" ht="14.25">
      <c r="A15" s="122"/>
      <c r="B15" s="122"/>
      <c r="C15" s="424" t="s">
        <v>324</v>
      </c>
      <c r="D15" s="387">
        <f>+D13+D9</f>
        <v>0</v>
      </c>
      <c r="F15" s="120" t="s">
        <v>251</v>
      </c>
    </row>
    <row r="16" spans="1:4" s="106" customFormat="1" ht="14.25">
      <c r="A16" s="368"/>
      <c r="B16" s="368"/>
      <c r="C16" s="368"/>
      <c r="D16" s="368"/>
    </row>
    <row r="17" spans="1:6" s="106" customFormat="1" ht="14.25">
      <c r="A17" s="369" t="s">
        <v>322</v>
      </c>
      <c r="B17" s="370"/>
      <c r="C17" s="370"/>
      <c r="D17" s="414"/>
      <c r="F17" s="121" t="s">
        <v>250</v>
      </c>
    </row>
    <row r="18" spans="1:6" s="106" customFormat="1" ht="45" customHeight="1">
      <c r="A18" s="601"/>
      <c r="B18" s="602"/>
      <c r="C18" s="602"/>
      <c r="D18" s="603"/>
      <c r="F18"/>
    </row>
    <row r="19" spans="1:4" ht="14.25">
      <c r="A19" s="368"/>
      <c r="B19" s="368"/>
      <c r="C19" s="368"/>
      <c r="D19" s="368"/>
    </row>
    <row r="20" spans="1:6" s="106" customFormat="1" ht="14.25">
      <c r="A20" s="372" t="s">
        <v>323</v>
      </c>
      <c r="B20" s="389"/>
      <c r="C20" s="389"/>
      <c r="D20" s="415"/>
      <c r="F20" s="121" t="s">
        <v>250</v>
      </c>
    </row>
    <row r="21" spans="1:4" s="106" customFormat="1" ht="45" customHeight="1">
      <c r="A21" s="601"/>
      <c r="B21" s="602"/>
      <c r="C21" s="602"/>
      <c r="D21" s="603"/>
    </row>
  </sheetData>
  <sheetProtection sheet="1" formatCells="0" formatRows="0" insertRows="0" deleteRows="0" sort="0"/>
  <mergeCells count="9">
    <mergeCell ref="O13:P13"/>
    <mergeCell ref="A18:D18"/>
    <mergeCell ref="A21:D21"/>
    <mergeCell ref="A1:C1"/>
    <mergeCell ref="A2:D2"/>
    <mergeCell ref="K10:L10"/>
    <mergeCell ref="O10:P10"/>
    <mergeCell ref="K12:L12"/>
    <mergeCell ref="O12:P12"/>
  </mergeCells>
  <printOptions horizontalCentered="1"/>
  <pageMargins left="0.25" right="0.25" top="0.25" bottom="0.25" header="0.3" footer="0.3"/>
  <pageSetup fitToHeight="0"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N19"/>
  <sheetViews>
    <sheetView zoomScalePageLayoutView="0" workbookViewId="0" topLeftCell="A1">
      <selection activeCell="A5" sqref="A5"/>
    </sheetView>
  </sheetViews>
  <sheetFormatPr defaultColWidth="9.140625" defaultRowHeight="15"/>
  <cols>
    <col min="1" max="1" width="69.7109375" style="8" customWidth="1"/>
    <col min="2" max="3" width="20.57421875" style="8" customWidth="1"/>
    <col min="4" max="4" width="20.28125" style="8" customWidth="1"/>
    <col min="5" max="5" width="2.57421875" style="8" customWidth="1"/>
    <col min="6" max="14" width="9.140625" style="8" customWidth="1"/>
    <col min="15" max="16384" width="9.140625" style="8" customWidth="1"/>
  </cols>
  <sheetData>
    <row r="1" spans="1:4" ht="27.75" customHeight="1">
      <c r="A1" s="612" t="s">
        <v>189</v>
      </c>
      <c r="B1" s="612"/>
      <c r="C1" s="612"/>
      <c r="D1" s="8">
        <f>+'Section A'!B2</f>
        <v>0</v>
      </c>
    </row>
    <row r="2" spans="1:6" ht="14.25">
      <c r="A2" s="613" t="s">
        <v>329</v>
      </c>
      <c r="B2" s="613"/>
      <c r="C2" s="613"/>
      <c r="D2" s="613"/>
      <c r="E2" s="14"/>
      <c r="F2" s="14"/>
    </row>
    <row r="3" spans="1:6" ht="9" customHeight="1">
      <c r="A3" s="14"/>
      <c r="B3" s="14"/>
      <c r="C3" s="14"/>
      <c r="D3" s="14"/>
      <c r="E3" s="14"/>
      <c r="F3" s="14"/>
    </row>
    <row r="4" spans="1:6" ht="14.25">
      <c r="A4" s="18" t="s">
        <v>3</v>
      </c>
      <c r="B4" s="19" t="s">
        <v>50</v>
      </c>
      <c r="C4" s="19" t="s">
        <v>2</v>
      </c>
      <c r="D4" s="18" t="s">
        <v>285</v>
      </c>
      <c r="E4" s="14"/>
      <c r="F4" s="14"/>
    </row>
    <row r="5" spans="1:6" s="97" customFormat="1" ht="14.25">
      <c r="A5" s="193"/>
      <c r="B5" s="166"/>
      <c r="C5" s="93"/>
      <c r="D5" s="96">
        <f>ROUND(+B5*C5,2)</f>
        <v>0</v>
      </c>
      <c r="E5" s="112"/>
      <c r="F5" s="112"/>
    </row>
    <row r="6" spans="1:6" s="97" customFormat="1" ht="15" customHeight="1">
      <c r="A6" s="193"/>
      <c r="B6" s="166"/>
      <c r="C6" s="93"/>
      <c r="D6" s="116">
        <f>ROUND(+B6*C6,2)</f>
        <v>0</v>
      </c>
      <c r="E6" s="112"/>
      <c r="F6" s="112"/>
    </row>
    <row r="7" spans="1:6" s="97" customFormat="1" ht="14.25">
      <c r="A7" s="193"/>
      <c r="B7" s="168"/>
      <c r="C7" s="178" t="s">
        <v>248</v>
      </c>
      <c r="D7" s="81">
        <f>ROUND(SUM(D5:D6),2)</f>
        <v>0</v>
      </c>
      <c r="E7" s="92"/>
      <c r="F7" s="107" t="s">
        <v>299</v>
      </c>
    </row>
    <row r="8" spans="1:6" s="97" customFormat="1" ht="14.25">
      <c r="A8" s="193"/>
      <c r="B8" s="92"/>
      <c r="C8" s="94"/>
      <c r="D8" s="113"/>
      <c r="E8" s="92"/>
      <c r="F8" s="92"/>
    </row>
    <row r="9" spans="1:6" s="97" customFormat="1" ht="14.25">
      <c r="A9" s="193"/>
      <c r="B9" s="166"/>
      <c r="C9" s="93"/>
      <c r="D9" s="96">
        <f>ROUND(+B9*C9,2)</f>
        <v>0</v>
      </c>
      <c r="E9" s="92"/>
      <c r="F9" s="92"/>
    </row>
    <row r="10" spans="1:6" s="97" customFormat="1" ht="14.25">
      <c r="A10" s="193"/>
      <c r="B10" s="166"/>
      <c r="C10" s="93"/>
      <c r="D10" s="116">
        <f>ROUND(+B10*C10,2)</f>
        <v>0</v>
      </c>
      <c r="E10" s="111"/>
      <c r="F10" s="108"/>
    </row>
    <row r="11" spans="1:6" s="97" customFormat="1" ht="14.25">
      <c r="A11" s="193"/>
      <c r="B11" s="167"/>
      <c r="C11" s="175" t="s">
        <v>278</v>
      </c>
      <c r="D11" s="81">
        <f>ROUND(SUM(D8:D10),2)</f>
        <v>0</v>
      </c>
      <c r="E11" s="111"/>
      <c r="F11" s="107" t="s">
        <v>299</v>
      </c>
    </row>
    <row r="12" ht="14.25">
      <c r="D12" s="87"/>
    </row>
    <row r="13" spans="2:6" ht="14.25">
      <c r="B13" s="614" t="s">
        <v>53</v>
      </c>
      <c r="C13" s="614"/>
      <c r="D13" s="80">
        <f>+D11+D7</f>
        <v>0</v>
      </c>
      <c r="F13" s="120" t="s">
        <v>251</v>
      </c>
    </row>
    <row r="14" spans="3:4" s="97" customFormat="1" ht="14.25">
      <c r="C14" s="98"/>
      <c r="D14" s="99"/>
    </row>
    <row r="15" spans="1:6" s="97" customFormat="1" ht="14.25">
      <c r="A15" s="100" t="s">
        <v>51</v>
      </c>
      <c r="B15" s="101"/>
      <c r="C15" s="101"/>
      <c r="D15" s="102"/>
      <c r="E15" s="98"/>
      <c r="F15" s="121" t="s">
        <v>250</v>
      </c>
    </row>
    <row r="16" spans="1:14" s="97" customFormat="1" ht="45" customHeight="1">
      <c r="A16" s="609"/>
      <c r="B16" s="610"/>
      <c r="C16" s="610"/>
      <c r="D16" s="611"/>
      <c r="E16" s="98"/>
      <c r="F16" s="592" t="s">
        <v>315</v>
      </c>
      <c r="G16" s="592"/>
      <c r="H16" s="592"/>
      <c r="I16" s="592"/>
      <c r="J16" s="592"/>
      <c r="K16" s="592"/>
      <c r="L16" s="592"/>
      <c r="M16" s="592"/>
      <c r="N16" s="592"/>
    </row>
    <row r="18" spans="1:6" s="97" customFormat="1" ht="14.25">
      <c r="A18" s="100" t="s">
        <v>52</v>
      </c>
      <c r="B18" s="103"/>
      <c r="C18" s="103"/>
      <c r="D18" s="104"/>
      <c r="F18" s="121" t="s">
        <v>250</v>
      </c>
    </row>
    <row r="19" spans="1:14" s="97" customFormat="1" ht="45" customHeight="1">
      <c r="A19" s="609"/>
      <c r="B19" s="610"/>
      <c r="C19" s="610"/>
      <c r="D19" s="611"/>
      <c r="F19" s="592" t="s">
        <v>315</v>
      </c>
      <c r="G19" s="592"/>
      <c r="H19" s="592"/>
      <c r="I19" s="592"/>
      <c r="J19" s="592"/>
      <c r="K19" s="592"/>
      <c r="L19" s="592"/>
      <c r="M19" s="592"/>
      <c r="N19" s="592"/>
    </row>
  </sheetData>
  <sheetProtection sheet="1" objects="1" scenarios="1" formatCells="0" formatRows="0" insertRows="0" deleteRows="0" sort="0"/>
  <mergeCells count="7">
    <mergeCell ref="A19:D19"/>
    <mergeCell ref="F19:N19"/>
    <mergeCell ref="A1:C1"/>
    <mergeCell ref="A2:D2"/>
    <mergeCell ref="B13:C13"/>
    <mergeCell ref="A16:D16"/>
    <mergeCell ref="F16:N16"/>
  </mergeCells>
  <printOptions horizontalCentered="1"/>
  <pageMargins left="0.25" right="0.25" top="0.25" bottom="0.25" header="0.3" footer="0.3"/>
  <pageSetup blackAndWhite="1" fitToHeight="0"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A4" sqref="A4"/>
    </sheetView>
  </sheetViews>
  <sheetFormatPr defaultColWidth="9.140625" defaultRowHeight="15"/>
  <cols>
    <col min="1" max="1" width="80.7109375" style="0" customWidth="1"/>
    <col min="2" max="3" width="17.57421875" style="0" customWidth="1"/>
    <col min="4" max="4" width="17.140625" style="0" customWidth="1"/>
    <col min="5" max="5" width="2.8515625" style="0" customWidth="1"/>
  </cols>
  <sheetData>
    <row r="1" spans="1:4" ht="29.25" customHeight="1">
      <c r="A1" s="594" t="s">
        <v>189</v>
      </c>
      <c r="B1" s="594"/>
      <c r="C1" s="594"/>
      <c r="D1" s="368">
        <f>+'Section A'!B2</f>
        <v>0</v>
      </c>
    </row>
    <row r="2" spans="1:6" ht="35.25" customHeight="1">
      <c r="A2" s="615" t="s">
        <v>330</v>
      </c>
      <c r="B2" s="615"/>
      <c r="C2" s="615"/>
      <c r="D2" s="615"/>
      <c r="E2" s="250"/>
      <c r="F2" s="250"/>
    </row>
    <row r="3" spans="1:6" ht="17.25" customHeight="1">
      <c r="A3" s="416" t="s">
        <v>3</v>
      </c>
      <c r="B3" s="416" t="s">
        <v>54</v>
      </c>
      <c r="C3" s="416" t="s">
        <v>325</v>
      </c>
      <c r="D3" s="416" t="s">
        <v>320</v>
      </c>
      <c r="E3" s="250"/>
      <c r="F3" s="250"/>
    </row>
    <row r="4" spans="1:6" s="106" customFormat="1" ht="14.25">
      <c r="A4" s="390"/>
      <c r="B4" s="417"/>
      <c r="C4" s="418"/>
      <c r="D4" s="392">
        <f aca="true" t="shared" si="0" ref="D4:D9">ROUND(B4*C4,2)</f>
        <v>0</v>
      </c>
      <c r="E4" s="105"/>
      <c r="F4" s="105"/>
    </row>
    <row r="5" spans="1:6" s="106" customFormat="1" ht="14.25">
      <c r="A5" s="390"/>
      <c r="B5" s="417"/>
      <c r="C5" s="418"/>
      <c r="D5" s="392">
        <f t="shared" si="0"/>
        <v>0</v>
      </c>
      <c r="E5" s="105"/>
      <c r="F5" s="105"/>
    </row>
    <row r="6" spans="1:4" s="106" customFormat="1" ht="14.25">
      <c r="A6" s="390"/>
      <c r="B6" s="417"/>
      <c r="C6" s="418"/>
      <c r="D6" s="392">
        <f t="shared" si="0"/>
        <v>0</v>
      </c>
    </row>
    <row r="7" spans="1:4" s="106" customFormat="1" ht="14.25">
      <c r="A7" s="390"/>
      <c r="B7" s="417"/>
      <c r="C7" s="418"/>
      <c r="D7" s="392">
        <f t="shared" si="0"/>
        <v>0</v>
      </c>
    </row>
    <row r="8" spans="1:4" s="106" customFormat="1" ht="14.25">
      <c r="A8" s="390"/>
      <c r="B8" s="417"/>
      <c r="C8" s="418"/>
      <c r="D8" s="392">
        <f t="shared" si="0"/>
        <v>0</v>
      </c>
    </row>
    <row r="9" spans="1:4" s="106" customFormat="1" ht="14.25">
      <c r="A9" s="390"/>
      <c r="B9" s="417"/>
      <c r="C9" s="418"/>
      <c r="D9" s="395">
        <f t="shared" si="0"/>
        <v>0</v>
      </c>
    </row>
    <row r="10" spans="1:6" s="106" customFormat="1" ht="14.25">
      <c r="A10" s="390"/>
      <c r="B10" s="419"/>
      <c r="C10" s="393" t="s">
        <v>42</v>
      </c>
      <c r="D10" s="385">
        <f>ROUND(SUM(D4:D9),2)</f>
        <v>0</v>
      </c>
      <c r="F10" s="107" t="s">
        <v>299</v>
      </c>
    </row>
    <row r="11" spans="1:4" s="106" customFormat="1" ht="14.25">
      <c r="A11" s="122"/>
      <c r="B11" s="122"/>
      <c r="C11" s="122"/>
      <c r="D11" s="122"/>
    </row>
    <row r="12" spans="1:4" s="106" customFormat="1" ht="14.25">
      <c r="A12" s="390"/>
      <c r="B12" s="417"/>
      <c r="C12" s="418"/>
      <c r="D12" s="392">
        <f>ROUND(B12*C12,2)</f>
        <v>0</v>
      </c>
    </row>
    <row r="13" spans="1:4" s="106" customFormat="1" ht="14.25">
      <c r="A13" s="390"/>
      <c r="B13" s="417"/>
      <c r="C13" s="418"/>
      <c r="D13" s="395">
        <f>ROUND(B13*C13,2)</f>
        <v>0</v>
      </c>
    </row>
    <row r="14" spans="1:6" s="106" customFormat="1" ht="14.25">
      <c r="A14" s="422"/>
      <c r="B14" s="421"/>
      <c r="C14" s="384" t="s">
        <v>36</v>
      </c>
      <c r="D14" s="385">
        <f>ROUND(SUM(D11:D13),2)</f>
        <v>0</v>
      </c>
      <c r="F14" s="107" t="s">
        <v>299</v>
      </c>
    </row>
    <row r="15" spans="1:4" ht="14.25">
      <c r="A15" s="122"/>
      <c r="B15" s="122"/>
      <c r="C15" s="122"/>
      <c r="D15" s="122"/>
    </row>
    <row r="16" spans="1:6" ht="14.25">
      <c r="A16" s="122"/>
      <c r="B16" s="616" t="s">
        <v>324</v>
      </c>
      <c r="C16" s="616"/>
      <c r="D16" s="387">
        <f>+D10+D14</f>
        <v>0</v>
      </c>
      <c r="F16" s="120" t="s">
        <v>251</v>
      </c>
    </row>
    <row r="17" spans="1:23" s="106" customFormat="1" ht="14.25">
      <c r="A17" s="368"/>
      <c r="B17" s="368"/>
      <c r="C17" s="368"/>
      <c r="D17" s="368"/>
      <c r="O17" s="254"/>
      <c r="P17" s="254"/>
      <c r="Q17" s="254"/>
      <c r="R17" s="254"/>
      <c r="S17" s="608"/>
      <c r="T17" s="608"/>
      <c r="U17" s="254"/>
      <c r="V17" s="254"/>
      <c r="W17" s="107"/>
    </row>
    <row r="18" spans="1:23" s="106" customFormat="1" ht="14.25">
      <c r="A18" s="369" t="s">
        <v>322</v>
      </c>
      <c r="B18" s="370"/>
      <c r="C18" s="370"/>
      <c r="D18" s="371"/>
      <c r="F18" s="121" t="s">
        <v>250</v>
      </c>
      <c r="O18" s="607"/>
      <c r="P18" s="607"/>
      <c r="Q18" s="254"/>
      <c r="R18" s="254"/>
      <c r="S18" s="606"/>
      <c r="T18" s="606"/>
      <c r="U18" s="254"/>
      <c r="V18" s="254"/>
      <c r="W18" s="114"/>
    </row>
    <row r="19" spans="1:23" s="106" customFormat="1" ht="45" customHeight="1">
      <c r="A19" s="601"/>
      <c r="B19" s="602"/>
      <c r="C19" s="602"/>
      <c r="D19" s="603"/>
      <c r="F19"/>
      <c r="O19" s="607"/>
      <c r="P19" s="607"/>
      <c r="Q19" s="254"/>
      <c r="R19" s="254"/>
      <c r="S19" s="607"/>
      <c r="T19" s="607"/>
      <c r="U19" s="254"/>
      <c r="V19" s="254"/>
      <c r="W19" s="255"/>
    </row>
    <row r="20" spans="1:4" ht="14.25">
      <c r="A20" s="368"/>
      <c r="B20" s="368"/>
      <c r="C20" s="368"/>
      <c r="D20" s="368"/>
    </row>
    <row r="21" spans="1:6" s="106" customFormat="1" ht="14.25">
      <c r="A21" s="372" t="s">
        <v>323</v>
      </c>
      <c r="B21" s="389"/>
      <c r="C21" s="389"/>
      <c r="D21" s="374"/>
      <c r="F21" s="121" t="s">
        <v>250</v>
      </c>
    </row>
    <row r="22" spans="1:4" s="106" customFormat="1" ht="45" customHeight="1">
      <c r="A22" s="601"/>
      <c r="B22" s="602"/>
      <c r="C22" s="602"/>
      <c r="D22" s="603"/>
    </row>
  </sheetData>
  <sheetProtection sheet="1" formatCells="0" formatRows="0" insertRows="0" deleteRows="0" sort="0"/>
  <mergeCells count="10">
    <mergeCell ref="A19:D19"/>
    <mergeCell ref="O19:P19"/>
    <mergeCell ref="S19:T19"/>
    <mergeCell ref="A22:D22"/>
    <mergeCell ref="A1:C1"/>
    <mergeCell ref="A2:D2"/>
    <mergeCell ref="B16:C16"/>
    <mergeCell ref="S17:T17"/>
    <mergeCell ref="O18:P18"/>
    <mergeCell ref="S18:T18"/>
  </mergeCells>
  <printOptions horizontalCentered="1"/>
  <pageMargins left="0.25" right="0.25" top="0.25" bottom="0.25" header="0.3" footer="0.3"/>
  <pageSetup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41"/>
  <sheetViews>
    <sheetView tabSelected="1" zoomScaleSheetLayoutView="100" zoomScalePageLayoutView="0" workbookViewId="0" topLeftCell="A1">
      <selection activeCell="D3" sqref="D3"/>
    </sheetView>
  </sheetViews>
  <sheetFormatPr defaultColWidth="9.140625" defaultRowHeight="15"/>
  <cols>
    <col min="1" max="1" width="22.140625" style="6" customWidth="1"/>
    <col min="2" max="2" width="32.8515625" style="8" customWidth="1"/>
    <col min="3" max="3" width="18.8515625" style="8" customWidth="1"/>
    <col min="4" max="4" width="26.57421875" style="8" customWidth="1"/>
    <col min="5" max="5" width="15.421875" style="8" customWidth="1"/>
    <col min="6" max="6" width="19.7109375" style="8" customWidth="1"/>
    <col min="7" max="16384" width="9.140625" style="8" customWidth="1"/>
  </cols>
  <sheetData>
    <row r="1" spans="1:6" ht="21" customHeight="1">
      <c r="A1" s="66" t="s">
        <v>244</v>
      </c>
      <c r="B1" s="469" t="s">
        <v>11</v>
      </c>
      <c r="C1" s="470"/>
      <c r="D1" s="471"/>
      <c r="E1" s="467" t="s">
        <v>245</v>
      </c>
      <c r="F1" s="468"/>
    </row>
    <row r="2" spans="1:7" ht="36" customHeight="1">
      <c r="A2" s="179" t="s">
        <v>22</v>
      </c>
      <c r="B2" s="206"/>
      <c r="C2" s="181" t="s">
        <v>316</v>
      </c>
      <c r="D2" s="208"/>
      <c r="E2" s="181" t="s">
        <v>213</v>
      </c>
      <c r="F2" s="209" t="s">
        <v>377</v>
      </c>
      <c r="G2" s="211" t="s">
        <v>281</v>
      </c>
    </row>
    <row r="3" spans="1:7" ht="36" customHeight="1">
      <c r="A3" s="180" t="s">
        <v>214</v>
      </c>
      <c r="B3" s="207" t="s">
        <v>317</v>
      </c>
      <c r="C3" s="180" t="s">
        <v>212</v>
      </c>
      <c r="D3" s="215" t="s">
        <v>378</v>
      </c>
      <c r="E3" s="179" t="s">
        <v>222</v>
      </c>
      <c r="F3" s="209">
        <v>2023</v>
      </c>
      <c r="G3" s="17"/>
    </row>
    <row r="4" spans="1:7" ht="20.25" customHeight="1">
      <c r="A4" s="452" t="s">
        <v>246</v>
      </c>
      <c r="B4" s="452"/>
      <c r="C4" s="452"/>
      <c r="D4" s="452"/>
      <c r="E4" s="182" t="s">
        <v>266</v>
      </c>
      <c r="F4" s="209" t="s">
        <v>376</v>
      </c>
      <c r="G4" s="187"/>
    </row>
    <row r="5" spans="1:6" ht="17.25" customHeight="1">
      <c r="A5" s="474" t="s">
        <v>28</v>
      </c>
      <c r="B5" s="475"/>
      <c r="C5" s="475"/>
      <c r="D5" s="476"/>
      <c r="E5" s="472" t="s">
        <v>224</v>
      </c>
      <c r="F5" s="473"/>
    </row>
    <row r="6" spans="1:6" ht="17.25" customHeight="1" thickBot="1">
      <c r="A6" s="477" t="s">
        <v>205</v>
      </c>
      <c r="B6" s="478"/>
      <c r="C6" s="478"/>
      <c r="D6" s="479"/>
      <c r="E6" s="446">
        <f>+E41</f>
        <v>0</v>
      </c>
      <c r="F6" s="447"/>
    </row>
    <row r="7" spans="1:6" ht="24" customHeight="1" thickBot="1">
      <c r="A7" s="453" t="s">
        <v>117</v>
      </c>
      <c r="B7" s="454"/>
      <c r="C7" s="455"/>
      <c r="D7" s="456"/>
      <c r="E7" s="456"/>
      <c r="F7" s="457"/>
    </row>
    <row r="8" spans="1:6" ht="38.25" customHeight="1">
      <c r="A8" s="450" t="s">
        <v>221</v>
      </c>
      <c r="B8" s="451"/>
      <c r="C8" s="450" t="s">
        <v>223</v>
      </c>
      <c r="D8" s="451"/>
      <c r="E8" s="465" t="s">
        <v>225</v>
      </c>
      <c r="F8" s="466"/>
    </row>
    <row r="9" spans="1:6" ht="18.75" customHeight="1" hidden="1">
      <c r="A9" s="448" t="s">
        <v>264</v>
      </c>
      <c r="B9" s="448"/>
      <c r="C9" s="487">
        <v>200.43</v>
      </c>
      <c r="D9" s="487"/>
      <c r="E9" s="449">
        <f>+Personnel!G10</f>
        <v>0</v>
      </c>
      <c r="F9" s="449"/>
    </row>
    <row r="10" spans="1:6" ht="18.75" customHeight="1" hidden="1">
      <c r="A10" s="448" t="s">
        <v>86</v>
      </c>
      <c r="B10" s="448"/>
      <c r="C10" s="480">
        <v>200.431</v>
      </c>
      <c r="D10" s="480"/>
      <c r="E10" s="449">
        <f>+'Fringe Benefits'!G9</f>
        <v>0</v>
      </c>
      <c r="F10" s="449"/>
    </row>
    <row r="11" spans="1:6" ht="18.75" customHeight="1" hidden="1">
      <c r="A11" s="448" t="s">
        <v>87</v>
      </c>
      <c r="B11" s="448"/>
      <c r="C11" s="480">
        <v>200.474</v>
      </c>
      <c r="D11" s="480"/>
      <c r="E11" s="449">
        <f>+Travel!G9</f>
        <v>0</v>
      </c>
      <c r="F11" s="449"/>
    </row>
    <row r="12" spans="1:6" ht="18.75" customHeight="1" hidden="1">
      <c r="A12" s="448" t="s">
        <v>0</v>
      </c>
      <c r="B12" s="448"/>
      <c r="C12" s="480">
        <v>200.439</v>
      </c>
      <c r="D12" s="480"/>
      <c r="E12" s="449">
        <f>+'Equipment '!D7</f>
        <v>0</v>
      </c>
      <c r="F12" s="449"/>
    </row>
    <row r="13" spans="1:6" ht="18.75" customHeight="1" hidden="1">
      <c r="A13" s="448" t="s">
        <v>1</v>
      </c>
      <c r="B13" s="448"/>
      <c r="C13" s="480">
        <v>200.94</v>
      </c>
      <c r="D13" s="480"/>
      <c r="E13" s="449">
        <f>+Supplies!D10</f>
        <v>0</v>
      </c>
      <c r="F13" s="449"/>
    </row>
    <row r="14" spans="1:6" ht="18.75" customHeight="1" hidden="1">
      <c r="A14" s="448" t="s">
        <v>228</v>
      </c>
      <c r="B14" s="448"/>
      <c r="C14" s="480" t="s">
        <v>227</v>
      </c>
      <c r="D14" s="480"/>
      <c r="E14" s="449">
        <f>+'Contractual Services'!C12</f>
        <v>0</v>
      </c>
      <c r="F14" s="449"/>
    </row>
    <row r="15" spans="1:6" ht="18.75" customHeight="1" hidden="1">
      <c r="A15" s="448" t="s">
        <v>13</v>
      </c>
      <c r="B15" s="448"/>
      <c r="C15" s="480">
        <v>200.459</v>
      </c>
      <c r="D15" s="480"/>
      <c r="E15" s="449">
        <f>+Consultant!G23+Consultant!G6</f>
        <v>0</v>
      </c>
      <c r="F15" s="449"/>
    </row>
    <row r="16" spans="1:6" ht="18.75" customHeight="1">
      <c r="A16" s="444" t="s">
        <v>356</v>
      </c>
      <c r="B16" s="444"/>
      <c r="C16" s="445"/>
      <c r="D16" s="445"/>
      <c r="E16" s="443">
        <f>+DesignEngineering!C10</f>
        <v>0</v>
      </c>
      <c r="F16" s="443"/>
    </row>
    <row r="17" spans="1:6" ht="18.75" customHeight="1">
      <c r="A17" s="444" t="s">
        <v>357</v>
      </c>
      <c r="B17" s="444"/>
      <c r="C17" s="445"/>
      <c r="D17" s="445"/>
      <c r="E17" s="443">
        <f>+BuildingLandPurchase!C10</f>
        <v>0</v>
      </c>
      <c r="F17" s="443"/>
    </row>
    <row r="18" spans="1:6" ht="18.75" customHeight="1">
      <c r="A18" s="444" t="s">
        <v>358</v>
      </c>
      <c r="B18" s="444"/>
      <c r="C18" s="445"/>
      <c r="D18" s="445"/>
      <c r="E18" s="443">
        <f>+EML!D9</f>
        <v>0</v>
      </c>
      <c r="F18" s="443"/>
    </row>
    <row r="19" spans="1:6" ht="18.75" customHeight="1">
      <c r="A19" s="444" t="s">
        <v>359</v>
      </c>
      <c r="B19" s="444"/>
      <c r="C19" s="445"/>
      <c r="D19" s="445"/>
      <c r="E19" s="443">
        <f>+EquipmentConstruction!D7</f>
        <v>0</v>
      </c>
      <c r="F19" s="443"/>
    </row>
    <row r="20" spans="1:6" ht="18.75" customHeight="1">
      <c r="A20" s="444" t="s">
        <v>360</v>
      </c>
      <c r="B20" s="444"/>
      <c r="C20" s="445"/>
      <c r="D20" s="445"/>
      <c r="E20" s="443">
        <f>+WiringElectrical!D10</f>
        <v>0</v>
      </c>
      <c r="F20" s="443"/>
    </row>
    <row r="21" spans="1:6" ht="18.75" customHeight="1">
      <c r="A21" s="444" t="s">
        <v>361</v>
      </c>
      <c r="B21" s="444"/>
      <c r="C21" s="445"/>
      <c r="D21" s="445"/>
      <c r="E21" s="443">
        <f>+Mechanical!D9</f>
        <v>0</v>
      </c>
      <c r="F21" s="443"/>
    </row>
    <row r="22" spans="1:6" ht="18.75" customHeight="1">
      <c r="A22" s="444" t="s">
        <v>362</v>
      </c>
      <c r="B22" s="444"/>
      <c r="C22" s="445"/>
      <c r="D22" s="445"/>
      <c r="E22" s="443">
        <f>+Paving!D6</f>
        <v>0</v>
      </c>
      <c r="F22" s="443"/>
    </row>
    <row r="23" spans="1:6" ht="18.75" customHeight="1">
      <c r="A23" s="444" t="s">
        <v>363</v>
      </c>
      <c r="B23" s="444"/>
      <c r="C23" s="445"/>
      <c r="D23" s="445"/>
      <c r="E23" s="443">
        <f>+Plumbing!D6</f>
        <v>0</v>
      </c>
      <c r="F23" s="443"/>
    </row>
    <row r="24" spans="1:6" ht="18.75" customHeight="1">
      <c r="A24" s="444" t="s">
        <v>364</v>
      </c>
      <c r="B24" s="444"/>
      <c r="C24" s="445"/>
      <c r="D24" s="445"/>
      <c r="E24" s="443">
        <f>+ConstructionMgmt!C8</f>
        <v>0</v>
      </c>
      <c r="F24" s="443"/>
    </row>
    <row r="25" spans="1:6" ht="18.75" customHeight="1">
      <c r="A25" s="444" t="s">
        <v>365</v>
      </c>
      <c r="B25" s="444"/>
      <c r="C25" s="445"/>
      <c r="D25" s="445"/>
      <c r="E25" s="443">
        <f>+OtherConstruct!C8</f>
        <v>0</v>
      </c>
      <c r="F25" s="443"/>
    </row>
    <row r="26" spans="1:6" ht="18.75" customHeight="1">
      <c r="A26" s="444" t="s">
        <v>366</v>
      </c>
      <c r="B26" s="444"/>
      <c r="C26" s="445"/>
      <c r="D26" s="445"/>
      <c r="E26" s="443">
        <f>+Excavation!C8</f>
        <v>0</v>
      </c>
      <c r="F26" s="443"/>
    </row>
    <row r="27" spans="1:6" ht="18.75" customHeight="1">
      <c r="A27" s="444" t="s">
        <v>367</v>
      </c>
      <c r="B27" s="444"/>
      <c r="C27" s="445"/>
      <c r="D27" s="445"/>
      <c r="E27" s="443">
        <f>+SiteWork!C7</f>
        <v>0</v>
      </c>
      <c r="F27" s="443"/>
    </row>
    <row r="28" spans="1:6" ht="18.75" customHeight="1">
      <c r="A28" s="444" t="s">
        <v>368</v>
      </c>
      <c r="B28" s="444"/>
      <c r="C28" s="445"/>
      <c r="D28" s="445"/>
      <c r="E28" s="443">
        <f>+Demolition!C7</f>
        <v>0</v>
      </c>
      <c r="F28" s="443"/>
    </row>
    <row r="29" spans="1:6" ht="18.75" customHeight="1">
      <c r="A29" s="444" t="s">
        <v>369</v>
      </c>
      <c r="B29" s="444"/>
      <c r="C29" s="445"/>
      <c r="D29" s="445"/>
      <c r="E29" s="443">
        <f>+Contingency!C7</f>
        <v>0</v>
      </c>
      <c r="F29" s="443"/>
    </row>
    <row r="30" spans="1:6" ht="18.75" customHeight="1" hidden="1">
      <c r="A30" s="448" t="s">
        <v>18</v>
      </c>
      <c r="B30" s="448"/>
      <c r="C30" s="480">
        <v>200.465</v>
      </c>
      <c r="D30" s="480"/>
      <c r="E30" s="449">
        <f>+'Occupancy '!F8</f>
        <v>0</v>
      </c>
      <c r="F30" s="449"/>
    </row>
    <row r="31" spans="1:6" ht="18.75" customHeight="1" hidden="1">
      <c r="A31" s="448" t="s">
        <v>19</v>
      </c>
      <c r="B31" s="448"/>
      <c r="C31" s="480">
        <v>200.87</v>
      </c>
      <c r="D31" s="480"/>
      <c r="E31" s="449">
        <f>+'R &amp; D '!C6</f>
        <v>0</v>
      </c>
      <c r="F31" s="449"/>
    </row>
    <row r="32" spans="1:6" ht="18.75" customHeight="1" hidden="1">
      <c r="A32" s="448" t="s">
        <v>89</v>
      </c>
      <c r="B32" s="448"/>
      <c r="C32" s="480"/>
      <c r="D32" s="480"/>
      <c r="E32" s="449">
        <f>+'Telecommunications '!F8</f>
        <v>0</v>
      </c>
      <c r="F32" s="449"/>
    </row>
    <row r="33" spans="1:6" ht="18.75" customHeight="1" hidden="1">
      <c r="A33" s="448" t="s">
        <v>20</v>
      </c>
      <c r="B33" s="448"/>
      <c r="C33" s="480">
        <v>200.472</v>
      </c>
      <c r="D33" s="480"/>
      <c r="E33" s="449">
        <f>+'Training &amp; Education'!F8</f>
        <v>0</v>
      </c>
      <c r="F33" s="449"/>
    </row>
    <row r="34" spans="1:6" ht="18.75" customHeight="1" hidden="1">
      <c r="A34" s="448" t="s">
        <v>94</v>
      </c>
      <c r="B34" s="448"/>
      <c r="C34" s="480" t="s">
        <v>226</v>
      </c>
      <c r="D34" s="480"/>
      <c r="E34" s="449">
        <f>+'Direct Administrative '!G7</f>
        <v>0</v>
      </c>
      <c r="F34" s="449"/>
    </row>
    <row r="35" spans="1:6" ht="18.75" customHeight="1" hidden="1">
      <c r="A35" s="448" t="s">
        <v>180</v>
      </c>
      <c r="B35" s="448"/>
      <c r="C35" s="480"/>
      <c r="D35" s="480"/>
      <c r="E35" s="449">
        <f>+'Miscellaneous (other) Costs '!F9</f>
        <v>0</v>
      </c>
      <c r="F35" s="449"/>
    </row>
    <row r="36" spans="1:6" ht="18.75" customHeight="1">
      <c r="A36" s="444" t="s">
        <v>374</v>
      </c>
      <c r="B36" s="444"/>
      <c r="C36" s="481"/>
      <c r="D36" s="481"/>
      <c r="E36" s="464">
        <f>+Matching!F9</f>
        <v>0</v>
      </c>
      <c r="F36" s="464"/>
    </row>
    <row r="37" spans="1:6" ht="18.75" customHeight="1">
      <c r="A37" s="482" t="s">
        <v>206</v>
      </c>
      <c r="B37" s="482"/>
      <c r="C37" s="484">
        <v>200.413</v>
      </c>
      <c r="D37" s="484"/>
      <c r="E37" s="443">
        <f>SUM(E9:F36)</f>
        <v>0</v>
      </c>
      <c r="F37" s="443"/>
    </row>
    <row r="38" spans="1:6" ht="23.25" customHeight="1">
      <c r="A38" s="483" t="s">
        <v>95</v>
      </c>
      <c r="B38" s="483"/>
      <c r="C38" s="485">
        <v>200.414</v>
      </c>
      <c r="D38" s="485"/>
      <c r="E38" s="443">
        <f>+'Indirect Costs '!D6</f>
        <v>0</v>
      </c>
      <c r="F38" s="443"/>
    </row>
    <row r="39" spans="1:6" ht="14.25">
      <c r="A39" s="202" t="s">
        <v>313</v>
      </c>
      <c r="B39" s="203"/>
      <c r="C39" s="458">
        <f>IF(B39="","",IF(B39&lt;&gt;'Indirect Costs '!C4,"Rate must match 17 in Section C",""))</f>
      </c>
      <c r="D39" s="459"/>
      <c r="E39" s="458">
        <f>IF(B40="","",IF(B40&lt;&gt;(+'Indirect Costs '!B4+'Indirect Costs '!B5),"Base must match 17 in Section C",""))</f>
      </c>
      <c r="F39" s="459"/>
    </row>
    <row r="40" spans="1:6" ht="14.25">
      <c r="A40" s="204" t="s">
        <v>311</v>
      </c>
      <c r="B40" s="205"/>
      <c r="C40" s="460"/>
      <c r="D40" s="461"/>
      <c r="E40" s="460"/>
      <c r="F40" s="461"/>
    </row>
    <row r="41" spans="1:6" ht="26.25" customHeight="1">
      <c r="A41" s="486" t="s">
        <v>230</v>
      </c>
      <c r="B41" s="486"/>
      <c r="C41" s="486"/>
      <c r="D41" s="486"/>
      <c r="E41" s="462">
        <f>(E37+E38)</f>
        <v>0</v>
      </c>
      <c r="F41" s="463"/>
    </row>
    <row r="42" ht="17.25" customHeight="1">
      <c r="A42" s="8"/>
    </row>
    <row r="43" spans="1:5" ht="24" customHeight="1">
      <c r="A43" s="48"/>
      <c r="B43" s="48"/>
      <c r="C43" s="48"/>
      <c r="D43" s="48"/>
      <c r="E43" s="4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row r="130" ht="14.25">
      <c r="A130" s="8"/>
    </row>
    <row r="131" ht="14.25">
      <c r="A131" s="8"/>
    </row>
    <row r="132" ht="14.25">
      <c r="A132" s="8"/>
    </row>
    <row r="133" ht="14.25">
      <c r="A133" s="8"/>
    </row>
    <row r="134" ht="14.25">
      <c r="A134" s="8"/>
    </row>
    <row r="135" ht="14.25">
      <c r="A135" s="8"/>
    </row>
    <row r="136" ht="14.25">
      <c r="A136" s="8"/>
    </row>
    <row r="137" ht="14.25">
      <c r="A137" s="8"/>
    </row>
    <row r="138" ht="14.25">
      <c r="A138" s="8"/>
    </row>
    <row r="139" ht="14.25">
      <c r="A139" s="8"/>
    </row>
    <row r="140" ht="14.25">
      <c r="A140" s="8"/>
    </row>
    <row r="141" ht="14.25">
      <c r="A141" s="8"/>
    </row>
  </sheetData>
  <sheetProtection sheet="1" objects="1" scenarios="1"/>
  <mergeCells count="105">
    <mergeCell ref="C38:D38"/>
    <mergeCell ref="A41:D41"/>
    <mergeCell ref="C9:D9"/>
    <mergeCell ref="C10:D10"/>
    <mergeCell ref="C11:D11"/>
    <mergeCell ref="C12:D12"/>
    <mergeCell ref="C13:D13"/>
    <mergeCell ref="C14:D14"/>
    <mergeCell ref="C15:D15"/>
    <mergeCell ref="C30:D30"/>
    <mergeCell ref="C31:D31"/>
    <mergeCell ref="C32:D32"/>
    <mergeCell ref="C33:D33"/>
    <mergeCell ref="C34:D34"/>
    <mergeCell ref="C37:D37"/>
    <mergeCell ref="A37:B37"/>
    <mergeCell ref="A38:B38"/>
    <mergeCell ref="A30:B30"/>
    <mergeCell ref="A31:B31"/>
    <mergeCell ref="A32:B32"/>
    <mergeCell ref="A33:B33"/>
    <mergeCell ref="A34:B34"/>
    <mergeCell ref="C35:D35"/>
    <mergeCell ref="C36:D36"/>
    <mergeCell ref="A35:B35"/>
    <mergeCell ref="A36:B36"/>
    <mergeCell ref="A12:B12"/>
    <mergeCell ref="A13:B13"/>
    <mergeCell ref="A14:B14"/>
    <mergeCell ref="A15:B15"/>
    <mergeCell ref="A16:B16"/>
    <mergeCell ref="C16:D16"/>
    <mergeCell ref="A10:B10"/>
    <mergeCell ref="A11:B11"/>
    <mergeCell ref="C20:D20"/>
    <mergeCell ref="A24:B24"/>
    <mergeCell ref="C24:D24"/>
    <mergeCell ref="A28:B28"/>
    <mergeCell ref="C28:D28"/>
    <mergeCell ref="A18:B18"/>
    <mergeCell ref="C18:D18"/>
    <mergeCell ref="E8:F8"/>
    <mergeCell ref="E9:F9"/>
    <mergeCell ref="E10:F10"/>
    <mergeCell ref="E11:F11"/>
    <mergeCell ref="E1:F1"/>
    <mergeCell ref="C8:D8"/>
    <mergeCell ref="B1:D1"/>
    <mergeCell ref="E5:F5"/>
    <mergeCell ref="A5:D5"/>
    <mergeCell ref="A6:D6"/>
    <mergeCell ref="A8:B8"/>
    <mergeCell ref="A4:D4"/>
    <mergeCell ref="A7:F7"/>
    <mergeCell ref="C39:D40"/>
    <mergeCell ref="E39:F40"/>
    <mergeCell ref="E41:F41"/>
    <mergeCell ref="E35:F35"/>
    <mergeCell ref="E36:F36"/>
    <mergeCell ref="E37:F37"/>
    <mergeCell ref="E38:F38"/>
    <mergeCell ref="E30:F30"/>
    <mergeCell ref="E31:F31"/>
    <mergeCell ref="E32:F32"/>
    <mergeCell ref="E33:F33"/>
    <mergeCell ref="E34:F34"/>
    <mergeCell ref="E12:F12"/>
    <mergeCell ref="E13:F13"/>
    <mergeCell ref="E14:F14"/>
    <mergeCell ref="E15:F15"/>
    <mergeCell ref="E16:F16"/>
    <mergeCell ref="E6:F6"/>
    <mergeCell ref="A9:B9"/>
    <mergeCell ref="A20:B20"/>
    <mergeCell ref="E20:F20"/>
    <mergeCell ref="A21:B21"/>
    <mergeCell ref="C21:D21"/>
    <mergeCell ref="E21:F21"/>
    <mergeCell ref="A17:B17"/>
    <mergeCell ref="C17:D17"/>
    <mergeCell ref="E17:F17"/>
    <mergeCell ref="E18:F18"/>
    <mergeCell ref="A19:B19"/>
    <mergeCell ref="C19:D19"/>
    <mergeCell ref="E19:F19"/>
    <mergeCell ref="E24:F24"/>
    <mergeCell ref="A25:B25"/>
    <mergeCell ref="C25:D25"/>
    <mergeCell ref="E25:F25"/>
    <mergeCell ref="A22:B22"/>
    <mergeCell ref="C22:D22"/>
    <mergeCell ref="E28:F28"/>
    <mergeCell ref="A29:B29"/>
    <mergeCell ref="C29:D29"/>
    <mergeCell ref="E29:F29"/>
    <mergeCell ref="A26:B26"/>
    <mergeCell ref="C26:D26"/>
    <mergeCell ref="E26:F26"/>
    <mergeCell ref="A27:B27"/>
    <mergeCell ref="C27:D27"/>
    <mergeCell ref="E27:F27"/>
    <mergeCell ref="E22:F22"/>
    <mergeCell ref="A23:B23"/>
    <mergeCell ref="C23:D23"/>
    <mergeCell ref="E23:F23"/>
  </mergeCells>
  <printOptions horizontalCentered="1"/>
  <pageMargins left="0.25" right="0.25" top="0.25" bottom="0.5" header="0.3" footer="0.3"/>
  <pageSetup blackAndWhite="1" fitToHeight="0" fitToWidth="1" horizontalDpi="600" verticalDpi="600" orientation="landscape" scale="98" r:id="rId1"/>
</worksheet>
</file>

<file path=xl/worksheets/sheet20.xml><?xml version="1.0" encoding="utf-8"?>
<worksheet xmlns="http://schemas.openxmlformats.org/spreadsheetml/2006/main" xmlns:r="http://schemas.openxmlformats.org/officeDocument/2006/relationships">
  <sheetPr>
    <pageSetUpPr fitToPage="1"/>
  </sheetPr>
  <dimension ref="A1:F21"/>
  <sheetViews>
    <sheetView zoomScaleSheetLayoutView="100" zoomScalePageLayoutView="0" workbookViewId="0" topLeftCell="A1">
      <selection activeCell="A5" sqref="A5"/>
    </sheetView>
  </sheetViews>
  <sheetFormatPr defaultColWidth="9.140625" defaultRowHeight="15"/>
  <cols>
    <col min="1" max="1" width="77.28125" style="0" customWidth="1"/>
    <col min="2" max="3" width="18.57421875" style="0" customWidth="1"/>
    <col min="4" max="4" width="18.7109375" style="0" customWidth="1"/>
    <col min="5" max="5" width="2.8515625" style="0" customWidth="1"/>
  </cols>
  <sheetData>
    <row r="1" spans="1:4" ht="20.25" customHeight="1">
      <c r="A1" s="594" t="s">
        <v>189</v>
      </c>
      <c r="B1" s="594"/>
      <c r="C1" s="594"/>
      <c r="D1" s="368">
        <f>+'Section A'!B2</f>
        <v>0</v>
      </c>
    </row>
    <row r="2" spans="1:5" ht="39" customHeight="1">
      <c r="A2" s="617" t="s">
        <v>331</v>
      </c>
      <c r="B2" s="617"/>
      <c r="C2" s="617"/>
      <c r="D2" s="617"/>
      <c r="E2" s="250"/>
    </row>
    <row r="3" spans="1:5" ht="8.25" customHeight="1">
      <c r="A3" s="618"/>
      <c r="B3" s="618"/>
      <c r="C3" s="618"/>
      <c r="D3" s="618"/>
      <c r="E3" s="250"/>
    </row>
    <row r="4" spans="1:5" ht="15" customHeight="1">
      <c r="A4" s="416" t="s">
        <v>3</v>
      </c>
      <c r="B4" s="416" t="s">
        <v>54</v>
      </c>
      <c r="C4" s="416" t="s">
        <v>325</v>
      </c>
      <c r="D4" s="416" t="s">
        <v>320</v>
      </c>
      <c r="E4" s="250"/>
    </row>
    <row r="5" spans="1:5" s="106" customFormat="1" ht="14.25">
      <c r="A5" s="381"/>
      <c r="B5" s="417"/>
      <c r="C5" s="418"/>
      <c r="D5" s="418">
        <f>ROUND(B5*C5,2)</f>
        <v>0</v>
      </c>
      <c r="E5" s="105"/>
    </row>
    <row r="6" spans="1:5" s="106" customFormat="1" ht="14.25">
      <c r="A6" s="381"/>
      <c r="B6" s="417"/>
      <c r="C6" s="418"/>
      <c r="D6" s="401">
        <f>ROUND(B6*C6,2)</f>
        <v>0</v>
      </c>
      <c r="E6" s="105"/>
    </row>
    <row r="7" spans="1:5" s="106" customFormat="1" ht="14.25">
      <c r="A7" s="381"/>
      <c r="B7" s="417"/>
      <c r="C7" s="418"/>
      <c r="D7" s="401">
        <f>ROUND(B7*C7,2)</f>
        <v>0</v>
      </c>
      <c r="E7" s="105"/>
    </row>
    <row r="8" spans="1:4" s="106" customFormat="1" ht="14.25">
      <c r="A8" s="381"/>
      <c r="B8" s="417"/>
      <c r="C8" s="418"/>
      <c r="D8" s="403">
        <f>ROUND(B8*C8,2)</f>
        <v>0</v>
      </c>
    </row>
    <row r="9" spans="1:6" s="106" customFormat="1" ht="14.25">
      <c r="A9" s="381"/>
      <c r="B9" s="419"/>
      <c r="C9" s="393" t="s">
        <v>42</v>
      </c>
      <c r="D9" s="385">
        <f>ROUND(SUM(D5:D8),2)</f>
        <v>0</v>
      </c>
      <c r="F9" s="107" t="s">
        <v>299</v>
      </c>
    </row>
    <row r="10" spans="1:4" s="106" customFormat="1" ht="14.25">
      <c r="A10" s="122"/>
      <c r="B10" s="122"/>
      <c r="C10" s="122"/>
      <c r="D10" s="122"/>
    </row>
    <row r="11" spans="1:4" s="106" customFormat="1" ht="14.25">
      <c r="A11" s="381"/>
      <c r="B11" s="417"/>
      <c r="C11" s="418"/>
      <c r="D11" s="401">
        <f>ROUND(B11*C11,2)</f>
        <v>0</v>
      </c>
    </row>
    <row r="12" spans="1:4" s="106" customFormat="1" ht="14.25">
      <c r="A12" s="381"/>
      <c r="B12" s="417"/>
      <c r="C12" s="418"/>
      <c r="D12" s="403">
        <f>ROUND(B12*C12,2)</f>
        <v>0</v>
      </c>
    </row>
    <row r="13" spans="1:6" s="106" customFormat="1" ht="14.25">
      <c r="A13" s="420"/>
      <c r="B13" s="421"/>
      <c r="C13" s="384" t="s">
        <v>36</v>
      </c>
      <c r="D13" s="385">
        <f>ROUND(SUM(D10:D12),2)</f>
        <v>0</v>
      </c>
      <c r="F13" s="107" t="s">
        <v>299</v>
      </c>
    </row>
    <row r="14" spans="1:4" ht="14.25">
      <c r="A14" s="122"/>
      <c r="B14" s="122"/>
      <c r="C14" s="122"/>
      <c r="D14" s="122"/>
    </row>
    <row r="15" spans="1:6" ht="14.25">
      <c r="A15" s="122"/>
      <c r="B15" s="122"/>
      <c r="C15" s="386" t="s">
        <v>324</v>
      </c>
      <c r="D15" s="387">
        <f>+D9+D13</f>
        <v>0</v>
      </c>
      <c r="F15" s="120" t="s">
        <v>251</v>
      </c>
    </row>
    <row r="16" spans="1:4" s="106" customFormat="1" ht="14.25">
      <c r="A16" s="368"/>
      <c r="B16" s="368"/>
      <c r="C16" s="368"/>
      <c r="D16" s="368"/>
    </row>
    <row r="17" spans="1:6" s="106" customFormat="1" ht="14.25">
      <c r="A17" s="369" t="s">
        <v>322</v>
      </c>
      <c r="B17" s="373"/>
      <c r="C17" s="370"/>
      <c r="D17" s="371"/>
      <c r="F17" s="121" t="s">
        <v>250</v>
      </c>
    </row>
    <row r="18" spans="1:6" s="106" customFormat="1" ht="45" customHeight="1">
      <c r="A18" s="601"/>
      <c r="B18" s="602"/>
      <c r="C18" s="602"/>
      <c r="D18" s="603"/>
      <c r="F18"/>
    </row>
    <row r="19" spans="1:4" ht="14.25" customHeight="1">
      <c r="A19" s="368"/>
      <c r="B19" s="368"/>
      <c r="C19" s="368"/>
      <c r="D19" s="368"/>
    </row>
    <row r="20" spans="1:6" s="106" customFormat="1" ht="14.25">
      <c r="A20" s="372" t="s">
        <v>323</v>
      </c>
      <c r="B20" s="373"/>
      <c r="C20" s="389"/>
      <c r="D20" s="374"/>
      <c r="F20" s="121" t="s">
        <v>250</v>
      </c>
    </row>
    <row r="21" spans="1:4" s="106" customFormat="1" ht="45" customHeight="1">
      <c r="A21" s="601"/>
      <c r="B21" s="602"/>
      <c r="C21" s="602"/>
      <c r="D21" s="603"/>
    </row>
  </sheetData>
  <sheetProtection sheet="1" formatCells="0" formatRows="0" insertRows="0" deleteRows="0" sort="0"/>
  <mergeCells count="5">
    <mergeCell ref="A1:C1"/>
    <mergeCell ref="A2:D2"/>
    <mergeCell ref="A3:D3"/>
    <mergeCell ref="A18:D18"/>
    <mergeCell ref="A21:D21"/>
  </mergeCells>
  <printOptions horizontalCentered="1"/>
  <pageMargins left="0.25" right="0.25" top="0.25" bottom="0.25" header="0.3" footer="0.3"/>
  <pageSetup fitToHeight="0"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F19"/>
  <sheetViews>
    <sheetView zoomScaleSheetLayoutView="100" zoomScalePageLayoutView="0" workbookViewId="0" topLeftCell="A1">
      <selection activeCell="A4" sqref="A4"/>
    </sheetView>
  </sheetViews>
  <sheetFormatPr defaultColWidth="9.140625" defaultRowHeight="15"/>
  <cols>
    <col min="1" max="1" width="76.57421875" style="0" customWidth="1"/>
    <col min="2" max="2" width="17.28125" style="0" customWidth="1"/>
    <col min="3" max="3" width="22.421875" style="0" customWidth="1"/>
    <col min="4" max="4" width="17.00390625" style="0" customWidth="1"/>
    <col min="5" max="5" width="2.8515625" style="0" customWidth="1"/>
  </cols>
  <sheetData>
    <row r="1" spans="1:4" ht="30" customHeight="1">
      <c r="A1" s="594" t="s">
        <v>189</v>
      </c>
      <c r="B1" s="594"/>
      <c r="C1" s="594"/>
      <c r="D1" s="368">
        <f>+'Section A'!B2</f>
        <v>0</v>
      </c>
    </row>
    <row r="2" spans="1:4" ht="46.5" customHeight="1">
      <c r="A2" s="619" t="s">
        <v>332</v>
      </c>
      <c r="B2" s="619"/>
      <c r="C2" s="619"/>
      <c r="D2" s="619"/>
    </row>
    <row r="3" spans="1:4" ht="14.25">
      <c r="A3" s="366" t="s">
        <v>3</v>
      </c>
      <c r="B3" s="411" t="s">
        <v>50</v>
      </c>
      <c r="C3" s="412" t="s">
        <v>325</v>
      </c>
      <c r="D3" s="413" t="s">
        <v>320</v>
      </c>
    </row>
    <row r="4" spans="1:4" s="106" customFormat="1" ht="14.25">
      <c r="A4" s="397"/>
      <c r="B4" s="391"/>
      <c r="C4" s="405"/>
      <c r="D4" s="392">
        <f>ROUND(+B4*C4,2)</f>
        <v>0</v>
      </c>
    </row>
    <row r="5" spans="1:4" s="106" customFormat="1" ht="15" customHeight="1">
      <c r="A5" s="397"/>
      <c r="B5" s="391"/>
      <c r="C5" s="405"/>
      <c r="D5" s="395">
        <f>ROUND(+B5*C5,2)</f>
        <v>0</v>
      </c>
    </row>
    <row r="6" spans="1:6" s="106" customFormat="1" ht="14.25">
      <c r="A6" s="397"/>
      <c r="B6" s="406"/>
      <c r="C6" s="406" t="s">
        <v>248</v>
      </c>
      <c r="D6" s="385">
        <f>ROUND(SUM(D4:D5),2)</f>
        <v>0</v>
      </c>
      <c r="F6" s="107" t="s">
        <v>299</v>
      </c>
    </row>
    <row r="7" spans="1:6" s="106" customFormat="1" ht="14.25">
      <c r="A7" s="122"/>
      <c r="B7" s="122"/>
      <c r="C7" s="122"/>
      <c r="D7" s="122"/>
      <c r="F7" s="107"/>
    </row>
    <row r="8" spans="1:4" s="106" customFormat="1" ht="14.25">
      <c r="A8" s="397"/>
      <c r="B8" s="391"/>
      <c r="C8" s="405"/>
      <c r="D8" s="392">
        <f>ROUND(+B8*C8,2)</f>
        <v>0</v>
      </c>
    </row>
    <row r="9" spans="1:4" s="106" customFormat="1" ht="14.25">
      <c r="A9" s="397"/>
      <c r="B9" s="391"/>
      <c r="C9" s="405"/>
      <c r="D9" s="395">
        <f>ROUND(+B9*C9,2)</f>
        <v>0</v>
      </c>
    </row>
    <row r="10" spans="1:6" s="106" customFormat="1" ht="14.25">
      <c r="A10" s="407"/>
      <c r="B10" s="384"/>
      <c r="C10" s="384" t="s">
        <v>278</v>
      </c>
      <c r="D10" s="385">
        <f>ROUND(SUM(D7:D9),2)</f>
        <v>0</v>
      </c>
      <c r="F10" s="107" t="s">
        <v>299</v>
      </c>
    </row>
    <row r="11" spans="1:6" s="106" customFormat="1" ht="14.25">
      <c r="A11" s="122"/>
      <c r="B11" s="122"/>
      <c r="C11" s="122"/>
      <c r="D11" s="122"/>
      <c r="F11" s="107"/>
    </row>
    <row r="12" spans="1:6" s="106" customFormat="1" ht="14.25">
      <c r="A12" s="408"/>
      <c r="B12" s="409"/>
      <c r="C12" s="410" t="s">
        <v>324</v>
      </c>
      <c r="D12" s="385">
        <f>+D10+D6</f>
        <v>0</v>
      </c>
      <c r="F12" s="107"/>
    </row>
    <row r="13" spans="1:4" s="106" customFormat="1" ht="14.25">
      <c r="A13" s="368"/>
      <c r="B13" s="368"/>
      <c r="C13" s="368"/>
      <c r="D13" s="368"/>
    </row>
    <row r="14" spans="1:6" s="106" customFormat="1" ht="14.25">
      <c r="A14" s="369" t="s">
        <v>322</v>
      </c>
      <c r="B14" s="370"/>
      <c r="C14" s="370"/>
      <c r="D14" s="414"/>
      <c r="F14" s="121" t="s">
        <v>250</v>
      </c>
    </row>
    <row r="15" spans="1:6" s="106" customFormat="1" ht="45" customHeight="1">
      <c r="A15" s="601"/>
      <c r="B15" s="602"/>
      <c r="C15" s="602"/>
      <c r="D15" s="603"/>
      <c r="F15"/>
    </row>
    <row r="16" spans="1:4" ht="14.25">
      <c r="A16" s="368"/>
      <c r="B16" s="368"/>
      <c r="C16" s="368"/>
      <c r="D16" s="368"/>
    </row>
    <row r="17" spans="1:6" s="106" customFormat="1" ht="14.25">
      <c r="A17" s="372" t="s">
        <v>323</v>
      </c>
      <c r="B17" s="389"/>
      <c r="C17" s="389"/>
      <c r="D17" s="415"/>
      <c r="F17" s="121" t="s">
        <v>250</v>
      </c>
    </row>
    <row r="18" spans="1:4" s="106" customFormat="1" ht="45" customHeight="1">
      <c r="A18" s="601"/>
      <c r="B18" s="602"/>
      <c r="C18" s="602"/>
      <c r="D18" s="603"/>
    </row>
    <row r="19" spans="1:4" s="106" customFormat="1" ht="14.25">
      <c r="A19" s="256"/>
      <c r="B19" s="256"/>
      <c r="C19" s="257"/>
      <c r="D19" s="96"/>
    </row>
  </sheetData>
  <sheetProtection sheet="1" formatCells="0" formatRows="0" insertRows="0" deleteRows="0" sort="0"/>
  <mergeCells count="4">
    <mergeCell ref="A1:C1"/>
    <mergeCell ref="A2:D2"/>
    <mergeCell ref="A15:D15"/>
    <mergeCell ref="A18:D18"/>
  </mergeCells>
  <printOptions horizontalCentered="1"/>
  <pageMargins left="0.25" right="0.25" top="0.25" bottom="0.25" header="0.3" footer="0.3"/>
  <pageSetup fitToHeight="0" fitToWidth="1" horizontalDpi="600" verticalDpi="600" orientation="landscape" r:id="rId1"/>
  <headerFooter>
    <oddFooter>&amp;CPage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18"/>
  <sheetViews>
    <sheetView zoomScaleSheetLayoutView="100" zoomScalePageLayoutView="0" workbookViewId="0" topLeftCell="A1">
      <selection activeCell="A4" sqref="A4"/>
    </sheetView>
  </sheetViews>
  <sheetFormatPr defaultColWidth="9.140625" defaultRowHeight="15"/>
  <cols>
    <col min="1" max="1" width="73.57421875" style="0" customWidth="1"/>
    <col min="2" max="2" width="14.28125" style="0" customWidth="1"/>
    <col min="3" max="4" width="22.8515625" style="0" customWidth="1"/>
    <col min="5" max="5" width="2.28125" style="0" customWidth="1"/>
  </cols>
  <sheetData>
    <row r="1" spans="1:4" ht="30" customHeight="1">
      <c r="A1" s="599" t="s">
        <v>189</v>
      </c>
      <c r="B1" s="599"/>
      <c r="C1" s="599"/>
      <c r="D1">
        <f>+'Section A'!B2</f>
        <v>0</v>
      </c>
    </row>
    <row r="2" spans="1:4" ht="37.5" customHeight="1">
      <c r="A2" s="620" t="s">
        <v>333</v>
      </c>
      <c r="B2" s="620"/>
      <c r="C2" s="620"/>
      <c r="D2" s="620"/>
    </row>
    <row r="3" spans="1:4" ht="25.5" customHeight="1">
      <c r="A3" s="18" t="s">
        <v>3</v>
      </c>
      <c r="B3" s="199" t="s">
        <v>50</v>
      </c>
      <c r="C3" s="214" t="s">
        <v>325</v>
      </c>
      <c r="D3" s="18" t="s">
        <v>320</v>
      </c>
    </row>
    <row r="4" spans="1:7" s="106" customFormat="1" ht="15" customHeight="1">
      <c r="A4" s="397"/>
      <c r="B4" s="398"/>
      <c r="C4" s="399"/>
      <c r="D4" s="400">
        <f>ROUND(+B4*C4,2)</f>
        <v>0</v>
      </c>
      <c r="F4" s="258"/>
      <c r="G4" s="258"/>
    </row>
    <row r="5" spans="1:7" s="106" customFormat="1" ht="15" customHeight="1">
      <c r="A5" s="390"/>
      <c r="B5" s="398"/>
      <c r="C5" s="399"/>
      <c r="D5" s="404">
        <f>ROUND(+B5*C5,2)</f>
        <v>0</v>
      </c>
      <c r="F5" s="259"/>
      <c r="G5" s="260"/>
    </row>
    <row r="6" spans="1:6" s="106" customFormat="1" ht="14.25">
      <c r="A6" s="390"/>
      <c r="B6" s="390"/>
      <c r="C6" s="393" t="s">
        <v>42</v>
      </c>
      <c r="D6" s="385">
        <f>ROUND(SUM(D4:D5),2)</f>
        <v>0</v>
      </c>
      <c r="F6" s="107" t="s">
        <v>299</v>
      </c>
    </row>
    <row r="7" spans="1:4" s="106" customFormat="1" ht="14.25">
      <c r="A7" s="122"/>
      <c r="B7" s="122"/>
      <c r="C7" s="122"/>
      <c r="D7" s="122"/>
    </row>
    <row r="8" spans="1:4" s="106" customFormat="1" ht="14.25">
      <c r="A8" s="390"/>
      <c r="B8" s="398"/>
      <c r="C8" s="399"/>
      <c r="D8" s="401">
        <f>ROUND(+B8*C8,2)</f>
        <v>0</v>
      </c>
    </row>
    <row r="9" spans="1:4" s="106" customFormat="1" ht="14.25">
      <c r="A9" s="390"/>
      <c r="B9" s="398"/>
      <c r="C9" s="399"/>
      <c r="D9" s="403">
        <f>ROUND(+B9*C9,2)</f>
        <v>0</v>
      </c>
    </row>
    <row r="10" spans="1:6" s="106" customFormat="1" ht="14.25">
      <c r="A10" s="402"/>
      <c r="B10" s="402"/>
      <c r="C10" s="384" t="s">
        <v>36</v>
      </c>
      <c r="D10" s="385">
        <f>ROUND(SUM(D7:D9),2)</f>
        <v>0</v>
      </c>
      <c r="F10" s="107" t="s">
        <v>299</v>
      </c>
    </row>
    <row r="11" spans="1:4" ht="14.25">
      <c r="A11" s="122"/>
      <c r="B11" s="122"/>
      <c r="C11" s="122"/>
      <c r="D11" s="122"/>
    </row>
    <row r="12" spans="1:6" ht="14.25">
      <c r="A12" s="122"/>
      <c r="B12" s="122"/>
      <c r="C12" s="386" t="s">
        <v>324</v>
      </c>
      <c r="D12" s="387">
        <f>+D10+D6</f>
        <v>0</v>
      </c>
      <c r="F12" s="120" t="s">
        <v>251</v>
      </c>
    </row>
    <row r="13" spans="1:4" s="106" customFormat="1" ht="14.25">
      <c r="A13" s="368"/>
      <c r="B13" s="368"/>
      <c r="C13" s="368"/>
      <c r="D13" s="368"/>
    </row>
    <row r="14" spans="1:6" s="106" customFormat="1" ht="14.25">
      <c r="A14" s="369" t="s">
        <v>322</v>
      </c>
      <c r="B14" s="373"/>
      <c r="C14" s="370"/>
      <c r="D14" s="371"/>
      <c r="F14" s="121" t="s">
        <v>250</v>
      </c>
    </row>
    <row r="15" spans="1:6" s="106" customFormat="1" ht="45" customHeight="1">
      <c r="A15" s="601"/>
      <c r="B15" s="602"/>
      <c r="C15" s="602"/>
      <c r="D15" s="603"/>
      <c r="F15"/>
    </row>
    <row r="16" spans="1:6" ht="14.25">
      <c r="A16" s="368"/>
      <c r="B16" s="368"/>
      <c r="C16" s="368"/>
      <c r="D16" s="368"/>
      <c r="F16" s="121"/>
    </row>
    <row r="17" spans="1:6" s="106" customFormat="1" ht="14.25">
      <c r="A17" s="372" t="s">
        <v>323</v>
      </c>
      <c r="B17" s="373"/>
      <c r="C17" s="389"/>
      <c r="D17" s="374"/>
      <c r="F17" s="121" t="s">
        <v>250</v>
      </c>
    </row>
    <row r="18" spans="1:4" s="106" customFormat="1" ht="45" customHeight="1">
      <c r="A18" s="601"/>
      <c r="B18" s="602"/>
      <c r="C18" s="602"/>
      <c r="D18" s="603"/>
    </row>
  </sheetData>
  <sheetProtection sheet="1" formatCells="0" formatRows="0" insertRows="0" deleteRows="0" sort="0"/>
  <mergeCells count="4">
    <mergeCell ref="A1:C1"/>
    <mergeCell ref="A2:D2"/>
    <mergeCell ref="A15:D15"/>
    <mergeCell ref="A18:D18"/>
  </mergeCells>
  <printOptions horizontalCentered="1"/>
  <pageMargins left="0.25" right="0.25" top="0.25" bottom="0.25" header="0.3" footer="0.3"/>
  <pageSetup fitToHeight="0"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selection activeCell="A5" sqref="A5"/>
    </sheetView>
  </sheetViews>
  <sheetFormatPr defaultColWidth="9.140625" defaultRowHeight="15"/>
  <cols>
    <col min="1" max="2" width="60.421875" style="11" customWidth="1"/>
    <col min="3" max="3" width="18.421875" style="11" customWidth="1"/>
    <col min="4" max="4" width="2.7109375" style="11" customWidth="1"/>
    <col min="5" max="16384" width="9.140625" style="11" customWidth="1"/>
  </cols>
  <sheetData>
    <row r="1" spans="1:3" ht="25.5" customHeight="1">
      <c r="A1" s="599" t="s">
        <v>189</v>
      </c>
      <c r="B1" s="599"/>
      <c r="C1">
        <f>+'Section A'!B2</f>
        <v>0</v>
      </c>
    </row>
    <row r="2" spans="1:3" ht="37.5" customHeight="1">
      <c r="A2" s="543" t="s">
        <v>334</v>
      </c>
      <c r="B2" s="543"/>
      <c r="C2" s="543"/>
    </row>
    <row r="3" spans="1:3" ht="12.75">
      <c r="A3" s="365"/>
      <c r="B3" s="365"/>
      <c r="C3" s="365"/>
    </row>
    <row r="4" spans="1:5" ht="12.75">
      <c r="A4" s="366" t="s">
        <v>318</v>
      </c>
      <c r="B4" s="366" t="s">
        <v>319</v>
      </c>
      <c r="C4" s="366" t="s">
        <v>320</v>
      </c>
      <c r="E4" s="121" t="s">
        <v>249</v>
      </c>
    </row>
    <row r="5" spans="1:5" s="105" customFormat="1" ht="14.25">
      <c r="A5" s="390"/>
      <c r="B5" s="391"/>
      <c r="C5" s="392">
        <v>0</v>
      </c>
      <c r="E5"/>
    </row>
    <row r="6" spans="1:5" s="105" customFormat="1" ht="14.25">
      <c r="A6" s="390"/>
      <c r="B6" s="391"/>
      <c r="C6" s="392">
        <v>0</v>
      </c>
      <c r="E6"/>
    </row>
    <row r="7" spans="1:5" s="105" customFormat="1" ht="14.25">
      <c r="A7" s="390"/>
      <c r="B7" s="391"/>
      <c r="C7" s="395">
        <v>0</v>
      </c>
      <c r="E7"/>
    </row>
    <row r="8" spans="1:5" s="105" customFormat="1" ht="13.5">
      <c r="A8" s="390"/>
      <c r="B8" s="393" t="s">
        <v>42</v>
      </c>
      <c r="C8" s="385">
        <f>ROUND(SUM(C5:C7),2)</f>
        <v>0</v>
      </c>
      <c r="E8" s="107" t="s">
        <v>303</v>
      </c>
    </row>
    <row r="9" spans="1:3" s="105" customFormat="1" ht="13.5" customHeight="1">
      <c r="A9" s="122"/>
      <c r="B9" s="122"/>
      <c r="C9" s="122"/>
    </row>
    <row r="10" spans="1:3" s="105" customFormat="1" ht="13.5">
      <c r="A10" s="390"/>
      <c r="B10" s="391"/>
      <c r="C10" s="392">
        <v>0</v>
      </c>
    </row>
    <row r="11" spans="1:3" s="105" customFormat="1" ht="13.5">
      <c r="A11" s="390"/>
      <c r="B11" s="391"/>
      <c r="C11" s="395">
        <v>0</v>
      </c>
    </row>
    <row r="12" spans="1:5" s="105" customFormat="1" ht="13.5">
      <c r="A12" s="396"/>
      <c r="B12" s="384" t="s">
        <v>36</v>
      </c>
      <c r="C12" s="385">
        <f>ROUND(SUM(C9:C11),2)</f>
        <v>0</v>
      </c>
      <c r="E12" s="107" t="s">
        <v>303</v>
      </c>
    </row>
    <row r="13" spans="1:3" s="105" customFormat="1" ht="13.5" customHeight="1">
      <c r="A13" s="122"/>
      <c r="B13" s="122"/>
      <c r="C13" s="122"/>
    </row>
    <row r="14" spans="1:5" ht="14.25">
      <c r="A14" s="122"/>
      <c r="B14" s="386" t="s">
        <v>324</v>
      </c>
      <c r="C14" s="387">
        <f>+C12+C8</f>
        <v>0</v>
      </c>
      <c r="E14" s="120" t="s">
        <v>251</v>
      </c>
    </row>
    <row r="15" spans="1:3" ht="13.5" customHeight="1">
      <c r="A15" s="368"/>
      <c r="B15" s="368"/>
      <c r="C15" s="368"/>
    </row>
    <row r="16" spans="1:5" s="105" customFormat="1" ht="14.25">
      <c r="A16" s="369" t="s">
        <v>322</v>
      </c>
      <c r="B16" s="370"/>
      <c r="C16" s="371"/>
      <c r="E16" s="121" t="s">
        <v>250</v>
      </c>
    </row>
    <row r="17" spans="1:5" s="105" customFormat="1" ht="45" customHeight="1">
      <c r="A17" s="601"/>
      <c r="B17" s="602"/>
      <c r="C17" s="603"/>
      <c r="E17"/>
    </row>
    <row r="18" spans="1:5" ht="14.25">
      <c r="A18" s="368"/>
      <c r="B18" s="368"/>
      <c r="C18" s="368"/>
      <c r="E18"/>
    </row>
    <row r="19" spans="1:5" s="105" customFormat="1" ht="12.75">
      <c r="A19" s="372" t="s">
        <v>323</v>
      </c>
      <c r="B19" s="389"/>
      <c r="C19" s="374"/>
      <c r="E19" s="121" t="s">
        <v>250</v>
      </c>
    </row>
    <row r="20" spans="1:3" s="105" customFormat="1" ht="45" customHeight="1">
      <c r="A20" s="601"/>
      <c r="B20" s="602"/>
      <c r="C20" s="603"/>
    </row>
    <row r="21" spans="1:3" ht="14.25">
      <c r="A21"/>
      <c r="B21"/>
      <c r="C21" s="261"/>
    </row>
  </sheetData>
  <sheetProtection sheet="1" formatCells="0" formatRows="0" insertRows="0" deleteRows="0" sort="0"/>
  <mergeCells count="4">
    <mergeCell ref="A1:B1"/>
    <mergeCell ref="A2:C2"/>
    <mergeCell ref="A17:C17"/>
    <mergeCell ref="A20:C20"/>
  </mergeCells>
  <printOptions horizontalCentered="1"/>
  <pageMargins left="0.25" right="0.25" top="0.25" bottom="0.25" header="0.3" footer="0.3"/>
  <pageSetup fitToHeight="0" fitToWidth="1" horizontalDpi="600" verticalDpi="600" orientation="landscape" scale="96" r:id="rId1"/>
</worksheet>
</file>

<file path=xl/worksheets/sheet24.xml><?xml version="1.0" encoding="utf-8"?>
<worksheet xmlns="http://schemas.openxmlformats.org/spreadsheetml/2006/main" xmlns:r="http://schemas.openxmlformats.org/officeDocument/2006/relationships">
  <sheetPr>
    <pageSetUpPr fitToPage="1"/>
  </sheetPr>
  <dimension ref="A1:E20"/>
  <sheetViews>
    <sheetView zoomScaleSheetLayoutView="100" zoomScalePageLayoutView="0" workbookViewId="0" topLeftCell="A1">
      <selection activeCell="A5" sqref="A5"/>
    </sheetView>
  </sheetViews>
  <sheetFormatPr defaultColWidth="9.140625" defaultRowHeight="15"/>
  <cols>
    <col min="1" max="1" width="49.8515625" style="0" customWidth="1"/>
    <col min="2" max="2" width="67.00390625" style="0" customWidth="1"/>
    <col min="3" max="3" width="16.7109375" style="0" customWidth="1"/>
    <col min="4" max="4" width="2.421875" style="0" customWidth="1"/>
  </cols>
  <sheetData>
    <row r="1" spans="1:3" ht="29.25" customHeight="1">
      <c r="A1" s="594" t="s">
        <v>189</v>
      </c>
      <c r="B1" s="594"/>
      <c r="C1" s="368">
        <f>+'Section A'!B2</f>
        <v>0</v>
      </c>
    </row>
    <row r="2" spans="1:3" ht="41.25" customHeight="1">
      <c r="A2" s="595" t="s">
        <v>335</v>
      </c>
      <c r="B2" s="595"/>
      <c r="C2" s="595"/>
    </row>
    <row r="3" spans="1:3" ht="7.5" customHeight="1">
      <c r="A3" s="365"/>
      <c r="B3" s="365"/>
      <c r="C3" s="365"/>
    </row>
    <row r="4" spans="1:3" ht="14.25">
      <c r="A4" s="366" t="s">
        <v>318</v>
      </c>
      <c r="B4" s="366" t="s">
        <v>319</v>
      </c>
      <c r="C4" s="367" t="s">
        <v>320</v>
      </c>
    </row>
    <row r="5" spans="1:3" s="106" customFormat="1" ht="14.25">
      <c r="A5" s="390"/>
      <c r="B5" s="391"/>
      <c r="C5" s="392">
        <v>0</v>
      </c>
    </row>
    <row r="6" spans="1:3" s="106" customFormat="1" ht="14.25">
      <c r="A6" s="390"/>
      <c r="B6" s="391"/>
      <c r="C6" s="392">
        <v>0</v>
      </c>
    </row>
    <row r="7" spans="1:3" s="106" customFormat="1" ht="14.25">
      <c r="A7" s="390"/>
      <c r="B7" s="391"/>
      <c r="C7" s="395">
        <v>0</v>
      </c>
    </row>
    <row r="8" spans="1:5" s="106" customFormat="1" ht="14.25">
      <c r="A8" s="390"/>
      <c r="B8" s="393" t="s">
        <v>42</v>
      </c>
      <c r="C8" s="385">
        <f>ROUND(SUM(C5:C7),2)</f>
        <v>0</v>
      </c>
      <c r="E8" s="107" t="s">
        <v>303</v>
      </c>
    </row>
    <row r="9" spans="1:3" s="106" customFormat="1" ht="14.25">
      <c r="A9" s="122"/>
      <c r="B9" s="122"/>
      <c r="C9" s="122"/>
    </row>
    <row r="10" spans="1:3" s="106" customFormat="1" ht="14.25">
      <c r="A10" s="390"/>
      <c r="B10" s="391"/>
      <c r="C10" s="392">
        <v>0</v>
      </c>
    </row>
    <row r="11" spans="1:3" s="106" customFormat="1" ht="14.25">
      <c r="A11" s="390"/>
      <c r="B11" s="391"/>
      <c r="C11" s="395">
        <v>0</v>
      </c>
    </row>
    <row r="12" spans="1:5" s="106" customFormat="1" ht="14.25">
      <c r="A12" s="394"/>
      <c r="B12" s="384" t="s">
        <v>36</v>
      </c>
      <c r="C12" s="385">
        <f>ROUND(SUM(C9:C11),2)</f>
        <v>0</v>
      </c>
      <c r="E12" s="107" t="s">
        <v>303</v>
      </c>
    </row>
    <row r="13" spans="1:3" ht="14.25">
      <c r="A13" s="122"/>
      <c r="B13" s="122"/>
      <c r="C13" s="122"/>
    </row>
    <row r="14" spans="1:5" ht="14.25">
      <c r="A14" s="122"/>
      <c r="B14" s="386" t="s">
        <v>324</v>
      </c>
      <c r="C14" s="387">
        <f>+C12+C8</f>
        <v>0</v>
      </c>
      <c r="E14" s="120" t="s">
        <v>251</v>
      </c>
    </row>
    <row r="15" spans="1:3" s="106" customFormat="1" ht="14.25">
      <c r="A15" s="368"/>
      <c r="B15" s="368"/>
      <c r="C15" s="368"/>
    </row>
    <row r="16" spans="1:5" s="106" customFormat="1" ht="14.25">
      <c r="A16" s="369" t="s">
        <v>322</v>
      </c>
      <c r="B16" s="370"/>
      <c r="C16" s="371"/>
      <c r="E16" s="121" t="s">
        <v>250</v>
      </c>
    </row>
    <row r="17" spans="1:5" s="106" customFormat="1" ht="45" customHeight="1">
      <c r="A17" s="601"/>
      <c r="B17" s="602"/>
      <c r="C17" s="603"/>
      <c r="E17"/>
    </row>
    <row r="18" spans="1:3" ht="14.25">
      <c r="A18" s="368"/>
      <c r="B18" s="368"/>
      <c r="C18" s="368"/>
    </row>
    <row r="19" spans="1:5" s="106" customFormat="1" ht="14.25">
      <c r="A19" s="372" t="s">
        <v>323</v>
      </c>
      <c r="B19" s="389"/>
      <c r="C19" s="374"/>
      <c r="E19" s="121" t="s">
        <v>250</v>
      </c>
    </row>
    <row r="20" spans="1:3" s="106" customFormat="1" ht="45" customHeight="1">
      <c r="A20" s="601"/>
      <c r="B20" s="602"/>
      <c r="C20" s="603"/>
    </row>
  </sheetData>
  <sheetProtection sheet="1" formatCells="0" formatRows="0" insertRows="0" deleteRows="0" sort="0"/>
  <mergeCells count="4">
    <mergeCell ref="A1:B1"/>
    <mergeCell ref="A2:C2"/>
    <mergeCell ref="A17:C17"/>
    <mergeCell ref="A20:C20"/>
  </mergeCells>
  <printOptions horizontalCentered="1"/>
  <pageMargins left="0.25" right="0.25" top="0.25" bottom="0.25" header="0.3" footer="0.3"/>
  <pageSetup fitToHeight="0" fitToWidth="1" horizontalDpi="600" verticalDpi="60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E20"/>
  <sheetViews>
    <sheetView zoomScalePageLayoutView="0" workbookViewId="0" topLeftCell="A1">
      <selection activeCell="A5" sqref="A5"/>
    </sheetView>
  </sheetViews>
  <sheetFormatPr defaultColWidth="9.140625" defaultRowHeight="15"/>
  <cols>
    <col min="1" max="1" width="56.00390625" style="0" customWidth="1"/>
    <col min="2" max="2" width="55.8515625" style="0" customWidth="1"/>
    <col min="3" max="3" width="17.140625" style="0" customWidth="1"/>
    <col min="4" max="4" width="2.421875" style="0" customWidth="1"/>
  </cols>
  <sheetData>
    <row r="1" spans="1:3" ht="24.75" customHeight="1">
      <c r="A1" s="594" t="s">
        <v>189</v>
      </c>
      <c r="B1" s="594"/>
      <c r="C1" s="368">
        <f>+'Section A'!B2</f>
        <v>0</v>
      </c>
    </row>
    <row r="2" spans="1:3" ht="42" customHeight="1">
      <c r="A2" s="595" t="s">
        <v>336</v>
      </c>
      <c r="B2" s="595"/>
      <c r="C2" s="595"/>
    </row>
    <row r="3" spans="1:3" ht="14.25">
      <c r="A3" s="365"/>
      <c r="B3" s="365"/>
      <c r="C3" s="365"/>
    </row>
    <row r="4" spans="1:5" ht="14.25">
      <c r="A4" s="366" t="s">
        <v>318</v>
      </c>
      <c r="B4" s="366" t="s">
        <v>319</v>
      </c>
      <c r="C4" s="367" t="s">
        <v>320</v>
      </c>
      <c r="E4" s="121" t="s">
        <v>249</v>
      </c>
    </row>
    <row r="5" spans="1:5" s="106" customFormat="1" ht="14.25">
      <c r="A5" s="390"/>
      <c r="B5" s="391"/>
      <c r="C5" s="392">
        <v>0</v>
      </c>
      <c r="E5"/>
    </row>
    <row r="6" spans="1:5" s="106" customFormat="1" ht="14.25">
      <c r="A6" s="390"/>
      <c r="B6" s="391"/>
      <c r="C6" s="392">
        <v>0</v>
      </c>
      <c r="E6"/>
    </row>
    <row r="7" spans="1:5" s="106" customFormat="1" ht="14.25">
      <c r="A7" s="390"/>
      <c r="B7" s="391"/>
      <c r="C7" s="395">
        <v>0</v>
      </c>
      <c r="E7"/>
    </row>
    <row r="8" spans="1:5" s="106" customFormat="1" ht="14.25">
      <c r="A8" s="390"/>
      <c r="B8" s="393" t="s">
        <v>42</v>
      </c>
      <c r="C8" s="385">
        <f>ROUND(SUM(C5:C7),2)</f>
        <v>0</v>
      </c>
      <c r="E8" s="107" t="s">
        <v>303</v>
      </c>
    </row>
    <row r="9" spans="1:3" s="106" customFormat="1" ht="14.25">
      <c r="A9" s="122"/>
      <c r="B9" s="122"/>
      <c r="C9" s="122"/>
    </row>
    <row r="10" spans="1:3" s="106" customFormat="1" ht="14.25">
      <c r="A10" s="390"/>
      <c r="B10" s="391"/>
      <c r="C10" s="392">
        <v>0</v>
      </c>
    </row>
    <row r="11" spans="1:3" s="106" customFormat="1" ht="14.25">
      <c r="A11" s="390"/>
      <c r="B11" s="391"/>
      <c r="C11" s="395">
        <v>0</v>
      </c>
    </row>
    <row r="12" spans="1:5" s="106" customFormat="1" ht="14.25">
      <c r="A12" s="394"/>
      <c r="B12" s="384" t="s">
        <v>36</v>
      </c>
      <c r="C12" s="385">
        <f>ROUND(SUM(C9:C11),2)</f>
        <v>0</v>
      </c>
      <c r="E12" s="107" t="s">
        <v>303</v>
      </c>
    </row>
    <row r="13" spans="1:3" ht="14.25">
      <c r="A13" s="122"/>
      <c r="B13" s="122"/>
      <c r="C13" s="122"/>
    </row>
    <row r="14" spans="1:5" ht="14.25">
      <c r="A14" s="122"/>
      <c r="B14" s="386" t="s">
        <v>324</v>
      </c>
      <c r="C14" s="387">
        <f>+C12+C8</f>
        <v>0</v>
      </c>
      <c r="E14" s="120" t="s">
        <v>251</v>
      </c>
    </row>
    <row r="15" spans="1:3" s="106" customFormat="1" ht="14.25">
      <c r="A15" s="368"/>
      <c r="B15" s="368"/>
      <c r="C15" s="368"/>
    </row>
    <row r="16" spans="1:5" s="106" customFormat="1" ht="14.25">
      <c r="A16" s="369" t="s">
        <v>322</v>
      </c>
      <c r="B16" s="370"/>
      <c r="C16" s="371"/>
      <c r="E16" s="121" t="s">
        <v>250</v>
      </c>
    </row>
    <row r="17" spans="1:5" s="106" customFormat="1" ht="45" customHeight="1">
      <c r="A17" s="601"/>
      <c r="B17" s="602"/>
      <c r="C17" s="603"/>
      <c r="E17"/>
    </row>
    <row r="18" spans="1:5" ht="14.25">
      <c r="A18" s="368"/>
      <c r="B18" s="368"/>
      <c r="C18" s="368"/>
      <c r="E18" s="121"/>
    </row>
    <row r="19" spans="1:5" s="106" customFormat="1" ht="14.25">
      <c r="A19" s="372" t="s">
        <v>323</v>
      </c>
      <c r="B19" s="389"/>
      <c r="C19" s="374"/>
      <c r="E19" s="121" t="s">
        <v>250</v>
      </c>
    </row>
    <row r="20" spans="1:3" s="106" customFormat="1" ht="45" customHeight="1">
      <c r="A20" s="601"/>
      <c r="B20" s="602"/>
      <c r="C20" s="603"/>
    </row>
  </sheetData>
  <sheetProtection sheet="1" formatCells="0" formatRows="0" insertRows="0" deleteRows="0" sort="0"/>
  <mergeCells count="4">
    <mergeCell ref="A1:B1"/>
    <mergeCell ref="A2:C2"/>
    <mergeCell ref="A17:C17"/>
    <mergeCell ref="A20:C20"/>
  </mergeCells>
  <printOptions horizontalCentered="1"/>
  <pageMargins left="0.25" right="0.25" top="0.25" bottom="0.25" header="0.3" footer="0.3"/>
  <pageSetup fitToHeight="0"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E19"/>
  <sheetViews>
    <sheetView zoomScaleSheetLayoutView="100" zoomScalePageLayoutView="0" workbookViewId="0" topLeftCell="A1">
      <selection activeCell="A5" sqref="A5"/>
    </sheetView>
  </sheetViews>
  <sheetFormatPr defaultColWidth="9.140625" defaultRowHeight="15"/>
  <cols>
    <col min="1" max="1" width="42.7109375" style="0" customWidth="1"/>
    <col min="2" max="2" width="73.421875" style="0" customWidth="1"/>
    <col min="3" max="3" width="17.00390625" style="0" customWidth="1"/>
    <col min="4" max="4" width="2.421875" style="0" customWidth="1"/>
  </cols>
  <sheetData>
    <row r="1" spans="1:3" ht="27" customHeight="1">
      <c r="A1" s="599" t="s">
        <v>189</v>
      </c>
      <c r="B1" s="599"/>
      <c r="C1">
        <f>+'Section A'!B2</f>
        <v>0</v>
      </c>
    </row>
    <row r="2" spans="1:3" ht="33" customHeight="1">
      <c r="A2" s="543" t="s">
        <v>338</v>
      </c>
      <c r="B2" s="543"/>
      <c r="C2" s="543"/>
    </row>
    <row r="3" spans="1:3" ht="8.25" customHeight="1">
      <c r="A3" s="11"/>
      <c r="B3" s="11"/>
      <c r="C3" s="11"/>
    </row>
    <row r="4" spans="1:5" ht="14.25">
      <c r="A4" s="366" t="s">
        <v>318</v>
      </c>
      <c r="B4" s="366" t="s">
        <v>319</v>
      </c>
      <c r="C4" s="367" t="s">
        <v>320</v>
      </c>
      <c r="E4" s="121" t="s">
        <v>249</v>
      </c>
    </row>
    <row r="5" spans="1:5" s="106" customFormat="1" ht="14.25">
      <c r="A5" s="375"/>
      <c r="B5" s="376"/>
      <c r="C5" s="377">
        <v>0</v>
      </c>
      <c r="E5"/>
    </row>
    <row r="6" spans="1:5" s="106" customFormat="1" ht="14.25">
      <c r="A6" s="375"/>
      <c r="B6" s="376"/>
      <c r="C6" s="388">
        <v>0</v>
      </c>
      <c r="E6"/>
    </row>
    <row r="7" spans="1:5" s="106" customFormat="1" ht="14.25">
      <c r="A7" s="375"/>
      <c r="B7" s="378" t="s">
        <v>42</v>
      </c>
      <c r="C7" s="379">
        <f>ROUND(SUM(C5:C6),2)</f>
        <v>0</v>
      </c>
      <c r="E7" s="107" t="s">
        <v>303</v>
      </c>
    </row>
    <row r="8" spans="1:5" s="106" customFormat="1" ht="14.25">
      <c r="A8" s="122"/>
      <c r="B8" s="122"/>
      <c r="C8" s="122"/>
      <c r="E8" s="107"/>
    </row>
    <row r="9" spans="1:3" s="106" customFormat="1" ht="14.25">
      <c r="A9" s="380"/>
      <c r="B9" s="381"/>
      <c r="C9" s="377">
        <v>0</v>
      </c>
    </row>
    <row r="10" spans="1:3" s="106" customFormat="1" ht="14.25">
      <c r="A10" s="380"/>
      <c r="B10" s="382"/>
      <c r="C10" s="388">
        <v>0</v>
      </c>
    </row>
    <row r="11" spans="1:5" s="106" customFormat="1" ht="14.25">
      <c r="A11" s="383"/>
      <c r="B11" s="384" t="s">
        <v>36</v>
      </c>
      <c r="C11" s="385">
        <f>ROUND(SUM(C8:C10),2)</f>
        <v>0</v>
      </c>
      <c r="E11" s="107" t="s">
        <v>303</v>
      </c>
    </row>
    <row r="12" spans="1:3" ht="14.25">
      <c r="A12" s="122"/>
      <c r="B12" s="122"/>
      <c r="C12" s="122"/>
    </row>
    <row r="13" spans="1:5" ht="14.25">
      <c r="A13" s="122"/>
      <c r="B13" s="386" t="s">
        <v>324</v>
      </c>
      <c r="C13" s="387">
        <f>+C11+C7</f>
        <v>0</v>
      </c>
      <c r="E13" s="120" t="s">
        <v>251</v>
      </c>
    </row>
    <row r="14" spans="1:3" s="106" customFormat="1" ht="14.25">
      <c r="A14" s="368"/>
      <c r="B14" s="368"/>
      <c r="C14" s="368"/>
    </row>
    <row r="15" spans="1:5" s="106" customFormat="1" ht="14.25">
      <c r="A15" s="369" t="s">
        <v>322</v>
      </c>
      <c r="B15" s="370"/>
      <c r="C15" s="371"/>
      <c r="E15" s="121" t="s">
        <v>250</v>
      </c>
    </row>
    <row r="16" spans="1:5" s="106" customFormat="1" ht="45" customHeight="1">
      <c r="A16" s="601"/>
      <c r="B16" s="602"/>
      <c r="C16" s="603"/>
      <c r="E16"/>
    </row>
    <row r="17" spans="1:3" ht="14.25">
      <c r="A17" s="368"/>
      <c r="B17" s="368"/>
      <c r="C17" s="368"/>
    </row>
    <row r="18" spans="1:5" s="106" customFormat="1" ht="14.25">
      <c r="A18" s="372" t="s">
        <v>323</v>
      </c>
      <c r="B18" s="373"/>
      <c r="C18" s="374"/>
      <c r="E18" s="121" t="s">
        <v>250</v>
      </c>
    </row>
    <row r="19" spans="1:3" s="106" customFormat="1" ht="45" customHeight="1">
      <c r="A19" s="601"/>
      <c r="B19" s="602"/>
      <c r="C19" s="603"/>
    </row>
  </sheetData>
  <sheetProtection sheet="1" formatCells="0" formatRows="0" insertRows="0" deleteRows="0" sort="0"/>
  <mergeCells count="4">
    <mergeCell ref="A1:B1"/>
    <mergeCell ref="A2:C2"/>
    <mergeCell ref="A16:C16"/>
    <mergeCell ref="A19:C19"/>
  </mergeCells>
  <printOptions horizontalCentered="1"/>
  <pageMargins left="0.25" right="0.25" top="0.25" bottom="0.25" header="0.3" footer="0.3"/>
  <pageSetup fitToHeight="0"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E19"/>
  <sheetViews>
    <sheetView zoomScaleSheetLayoutView="100" zoomScalePageLayoutView="0" workbookViewId="0" topLeftCell="A1">
      <selection activeCell="A5" sqref="A5"/>
    </sheetView>
  </sheetViews>
  <sheetFormatPr defaultColWidth="9.140625" defaultRowHeight="15"/>
  <cols>
    <col min="1" max="1" width="42.7109375" style="0" customWidth="1"/>
    <col min="2" max="2" width="73.421875" style="0" customWidth="1"/>
    <col min="3" max="3" width="17.00390625" style="0" customWidth="1"/>
    <col min="4" max="4" width="2.421875" style="0" customWidth="1"/>
  </cols>
  <sheetData>
    <row r="1" spans="1:3" ht="27" customHeight="1">
      <c r="A1" s="594" t="s">
        <v>189</v>
      </c>
      <c r="B1" s="594"/>
      <c r="C1" s="368">
        <f>+'Section A'!B2</f>
        <v>0</v>
      </c>
    </row>
    <row r="2" spans="1:3" ht="33" customHeight="1">
      <c r="A2" s="595" t="s">
        <v>339</v>
      </c>
      <c r="B2" s="595"/>
      <c r="C2" s="595"/>
    </row>
    <row r="3" spans="1:3" ht="8.25" customHeight="1">
      <c r="A3" s="365"/>
      <c r="B3" s="365"/>
      <c r="C3" s="365"/>
    </row>
    <row r="4" spans="1:5" ht="14.25">
      <c r="A4" s="366" t="s">
        <v>318</v>
      </c>
      <c r="B4" s="366" t="s">
        <v>319</v>
      </c>
      <c r="C4" s="367" t="s">
        <v>320</v>
      </c>
      <c r="E4" s="121" t="s">
        <v>249</v>
      </c>
    </row>
    <row r="5" spans="1:5" s="106" customFormat="1" ht="14.25">
      <c r="A5" s="375"/>
      <c r="B5" s="376"/>
      <c r="C5" s="377">
        <v>0</v>
      </c>
      <c r="E5"/>
    </row>
    <row r="6" spans="1:5" s="106" customFormat="1" ht="14.25">
      <c r="A6" s="375"/>
      <c r="B6" s="376"/>
      <c r="C6" s="388">
        <v>0</v>
      </c>
      <c r="E6"/>
    </row>
    <row r="7" spans="1:5" s="106" customFormat="1" ht="14.25">
      <c r="A7" s="375"/>
      <c r="B7" s="378" t="s">
        <v>42</v>
      </c>
      <c r="C7" s="379">
        <f>ROUND(SUM(C5:C6),2)</f>
        <v>0</v>
      </c>
      <c r="E7" s="107" t="s">
        <v>303</v>
      </c>
    </row>
    <row r="8" spans="1:5" s="106" customFormat="1" ht="14.25">
      <c r="A8" s="122"/>
      <c r="B8" s="122"/>
      <c r="C8" s="122"/>
      <c r="E8" s="107"/>
    </row>
    <row r="9" spans="1:3" s="106" customFormat="1" ht="14.25">
      <c r="A9" s="380"/>
      <c r="B9" s="381"/>
      <c r="C9" s="377">
        <v>0</v>
      </c>
    </row>
    <row r="10" spans="1:3" s="106" customFormat="1" ht="14.25">
      <c r="A10" s="380"/>
      <c r="B10" s="382"/>
      <c r="C10" s="388">
        <v>0</v>
      </c>
    </row>
    <row r="11" spans="1:5" s="106" customFormat="1" ht="14.25">
      <c r="A11" s="383"/>
      <c r="B11" s="384" t="s">
        <v>36</v>
      </c>
      <c r="C11" s="385">
        <f>ROUND(SUM(C8:C10),2)</f>
        <v>0</v>
      </c>
      <c r="E11" s="107" t="s">
        <v>303</v>
      </c>
    </row>
    <row r="12" spans="1:3" ht="14.25">
      <c r="A12" s="122"/>
      <c r="B12" s="122"/>
      <c r="C12" s="122"/>
    </row>
    <row r="13" spans="1:5" ht="14.25">
      <c r="A13" s="122"/>
      <c r="B13" s="386" t="s">
        <v>324</v>
      </c>
      <c r="C13" s="387">
        <f>+C11+C7</f>
        <v>0</v>
      </c>
      <c r="E13" s="120" t="s">
        <v>251</v>
      </c>
    </row>
    <row r="14" spans="1:3" s="106" customFormat="1" ht="14.25">
      <c r="A14" s="368"/>
      <c r="B14" s="368"/>
      <c r="C14" s="368"/>
    </row>
    <row r="15" spans="1:5" s="106" customFormat="1" ht="14.25">
      <c r="A15" s="369" t="s">
        <v>322</v>
      </c>
      <c r="B15" s="370"/>
      <c r="C15" s="371"/>
      <c r="E15" s="121" t="s">
        <v>250</v>
      </c>
    </row>
    <row r="16" spans="1:5" s="106" customFormat="1" ht="45" customHeight="1">
      <c r="A16" s="601"/>
      <c r="B16" s="602"/>
      <c r="C16" s="603"/>
      <c r="E16"/>
    </row>
    <row r="17" spans="1:3" ht="14.25">
      <c r="A17" s="368"/>
      <c r="B17" s="368"/>
      <c r="C17" s="368"/>
    </row>
    <row r="18" spans="1:5" s="106" customFormat="1" ht="14.25">
      <c r="A18" s="372" t="s">
        <v>323</v>
      </c>
      <c r="B18" s="373"/>
      <c r="C18" s="374"/>
      <c r="E18" s="121" t="s">
        <v>250</v>
      </c>
    </row>
    <row r="19" spans="1:3" s="106" customFormat="1" ht="45" customHeight="1">
      <c r="A19" s="601"/>
      <c r="B19" s="602"/>
      <c r="C19" s="603"/>
    </row>
  </sheetData>
  <sheetProtection sheet="1" formatCells="0" formatRows="0" insertRows="0" deleteRows="0" sort="0"/>
  <mergeCells count="4">
    <mergeCell ref="A1:B1"/>
    <mergeCell ref="A2:C2"/>
    <mergeCell ref="A16:C16"/>
    <mergeCell ref="A19:C19"/>
  </mergeCells>
  <printOptions horizontalCentered="1"/>
  <pageMargins left="0.25" right="0.25" top="0.25" bottom="0.25" header="0.3" footer="0.3"/>
  <pageSetup fitToHeight="0" fitToWidth="1" horizontalDpi="600" verticalDpi="600"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A1:E19"/>
  <sheetViews>
    <sheetView zoomScaleSheetLayoutView="100" zoomScalePageLayoutView="0" workbookViewId="0" topLeftCell="A1">
      <selection activeCell="A5" sqref="A5"/>
    </sheetView>
  </sheetViews>
  <sheetFormatPr defaultColWidth="9.140625" defaultRowHeight="15"/>
  <cols>
    <col min="1" max="1" width="42.7109375" style="0" customWidth="1"/>
    <col min="2" max="2" width="73.421875" style="0" customWidth="1"/>
    <col min="3" max="3" width="17.00390625" style="0" customWidth="1"/>
    <col min="4" max="4" width="2.421875" style="0" customWidth="1"/>
  </cols>
  <sheetData>
    <row r="1" spans="1:3" ht="27" customHeight="1">
      <c r="A1" s="599" t="s">
        <v>189</v>
      </c>
      <c r="B1" s="599"/>
      <c r="C1">
        <f>+'Section A'!B2</f>
        <v>0</v>
      </c>
    </row>
    <row r="2" spans="1:3" ht="33" customHeight="1">
      <c r="A2" s="595" t="s">
        <v>337</v>
      </c>
      <c r="B2" s="595"/>
      <c r="C2" s="595"/>
    </row>
    <row r="3" spans="1:3" ht="8.25" customHeight="1">
      <c r="A3" s="365"/>
      <c r="B3" s="365"/>
      <c r="C3" s="365"/>
    </row>
    <row r="4" spans="1:5" ht="14.25">
      <c r="A4" s="366" t="s">
        <v>318</v>
      </c>
      <c r="B4" s="366" t="s">
        <v>319</v>
      </c>
      <c r="C4" s="367" t="s">
        <v>320</v>
      </c>
      <c r="E4" s="121" t="s">
        <v>249</v>
      </c>
    </row>
    <row r="5" spans="1:5" s="106" customFormat="1" ht="14.25">
      <c r="A5" s="375"/>
      <c r="B5" s="376"/>
      <c r="C5" s="377">
        <v>0</v>
      </c>
      <c r="E5"/>
    </row>
    <row r="6" spans="1:5" s="106" customFormat="1" ht="14.25">
      <c r="A6" s="375"/>
      <c r="B6" s="376"/>
      <c r="C6" s="388">
        <v>0</v>
      </c>
      <c r="E6"/>
    </row>
    <row r="7" spans="1:5" s="106" customFormat="1" ht="14.25">
      <c r="A7" s="375"/>
      <c r="B7" s="378" t="s">
        <v>42</v>
      </c>
      <c r="C7" s="379">
        <f>ROUND(SUM(C5:C6),2)</f>
        <v>0</v>
      </c>
      <c r="E7" s="107" t="s">
        <v>303</v>
      </c>
    </row>
    <row r="8" spans="1:5" s="106" customFormat="1" ht="14.25">
      <c r="A8" s="122"/>
      <c r="B8" s="122"/>
      <c r="C8" s="122"/>
      <c r="E8" s="107"/>
    </row>
    <row r="9" spans="1:3" s="106" customFormat="1" ht="14.25">
      <c r="A9" s="380"/>
      <c r="B9" s="381"/>
      <c r="C9" s="377">
        <v>0</v>
      </c>
    </row>
    <row r="10" spans="1:3" s="106" customFormat="1" ht="14.25">
      <c r="A10" s="380"/>
      <c r="B10" s="382"/>
      <c r="C10" s="388">
        <v>0</v>
      </c>
    </row>
    <row r="11" spans="1:5" s="106" customFormat="1" ht="14.25">
      <c r="A11" s="383"/>
      <c r="B11" s="384" t="s">
        <v>36</v>
      </c>
      <c r="C11" s="385">
        <f>ROUND(SUM(C8:C10),2)</f>
        <v>0</v>
      </c>
      <c r="E11" s="107" t="s">
        <v>303</v>
      </c>
    </row>
    <row r="12" spans="1:3" ht="14.25">
      <c r="A12" s="122"/>
      <c r="B12" s="122"/>
      <c r="C12" s="122"/>
    </row>
    <row r="13" spans="1:5" ht="14.25">
      <c r="A13" s="122"/>
      <c r="B13" s="386" t="s">
        <v>324</v>
      </c>
      <c r="C13" s="387">
        <f>+C11+C7</f>
        <v>0</v>
      </c>
      <c r="E13" s="120" t="s">
        <v>251</v>
      </c>
    </row>
    <row r="14" spans="1:3" s="106" customFormat="1" ht="14.25">
      <c r="A14" s="122"/>
      <c r="B14" s="122"/>
      <c r="C14" s="122"/>
    </row>
    <row r="15" spans="1:5" s="106" customFormat="1" ht="14.25">
      <c r="A15" s="369" t="s">
        <v>322</v>
      </c>
      <c r="B15" s="370"/>
      <c r="C15" s="371"/>
      <c r="E15" s="121" t="s">
        <v>250</v>
      </c>
    </row>
    <row r="16" spans="1:5" s="106" customFormat="1" ht="45" customHeight="1">
      <c r="A16" s="601"/>
      <c r="B16" s="602"/>
      <c r="C16" s="603"/>
      <c r="E16"/>
    </row>
    <row r="17" spans="1:3" ht="14.25">
      <c r="A17" s="368"/>
      <c r="B17" s="368"/>
      <c r="C17" s="368"/>
    </row>
    <row r="18" spans="1:5" s="106" customFormat="1" ht="14.25">
      <c r="A18" s="372" t="s">
        <v>323</v>
      </c>
      <c r="B18" s="373"/>
      <c r="C18" s="374"/>
      <c r="E18" s="121" t="s">
        <v>250</v>
      </c>
    </row>
    <row r="19" spans="1:3" s="106" customFormat="1" ht="45" customHeight="1">
      <c r="A19" s="601"/>
      <c r="B19" s="602"/>
      <c r="C19" s="603"/>
    </row>
  </sheetData>
  <sheetProtection sheet="1" formatCells="0" formatRows="0" insertRows="0" deleteRows="0" sort="0"/>
  <mergeCells count="4">
    <mergeCell ref="A1:B1"/>
    <mergeCell ref="A2:C2"/>
    <mergeCell ref="A16:C16"/>
    <mergeCell ref="A19:C19"/>
  </mergeCells>
  <printOptions horizontalCentered="1"/>
  <pageMargins left="0.25" right="0.25" top="0.25" bottom="0.25" header="0.3" footer="0.3"/>
  <pageSetup fitToHeight="0" fitToWidth="1" horizontalDpi="600" verticalDpi="600" orientation="landscape" r:id="rId1"/>
</worksheet>
</file>

<file path=xl/worksheets/sheet29.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E11" sqref="E11"/>
    </sheetView>
  </sheetViews>
  <sheetFormatPr defaultColWidth="9.140625" defaultRowHeight="15"/>
  <cols>
    <col min="1" max="1" width="37.140625" style="129" customWidth="1"/>
    <col min="2" max="5" width="16.8515625" style="129" customWidth="1"/>
    <col min="6" max="6" width="18.421875" style="129" customWidth="1"/>
    <col min="7" max="7" width="2.7109375" style="129" customWidth="1"/>
    <col min="8" max="16384" width="9.140625" style="129" customWidth="1"/>
  </cols>
  <sheetData>
    <row r="1" spans="1:6" ht="25.5" customHeight="1">
      <c r="A1" s="560" t="s">
        <v>189</v>
      </c>
      <c r="B1" s="560"/>
      <c r="C1" s="560"/>
      <c r="D1" s="560"/>
      <c r="E1" s="560"/>
      <c r="F1" s="220">
        <f>+'Section A'!B2</f>
        <v>0</v>
      </c>
    </row>
    <row r="2" spans="1:6" ht="67.5" customHeight="1">
      <c r="A2" s="561" t="s">
        <v>256</v>
      </c>
      <c r="B2" s="561"/>
      <c r="C2" s="561"/>
      <c r="D2" s="561"/>
      <c r="E2" s="561"/>
      <c r="F2" s="561"/>
    </row>
    <row r="3" spans="1:6" ht="12.75">
      <c r="A3" s="296"/>
      <c r="B3" s="296"/>
      <c r="C3" s="296"/>
      <c r="D3" s="296"/>
      <c r="E3" s="296"/>
      <c r="F3" s="296"/>
    </row>
    <row r="4" spans="1:8" ht="12.75">
      <c r="A4" s="303" t="s">
        <v>65</v>
      </c>
      <c r="B4" s="303" t="s">
        <v>46</v>
      </c>
      <c r="C4" s="303" t="s">
        <v>45</v>
      </c>
      <c r="D4" s="303" t="s">
        <v>34</v>
      </c>
      <c r="E4" s="303" t="s">
        <v>33</v>
      </c>
      <c r="F4" s="303" t="s">
        <v>292</v>
      </c>
      <c r="H4" s="231" t="s">
        <v>249</v>
      </c>
    </row>
    <row r="5" spans="1:8" ht="14.25">
      <c r="A5" s="224" t="s">
        <v>65</v>
      </c>
      <c r="B5" s="323">
        <v>3</v>
      </c>
      <c r="C5" s="323" t="s">
        <v>341</v>
      </c>
      <c r="D5" s="349"/>
      <c r="E5" s="323"/>
      <c r="F5" s="217">
        <f>ROUND(+B5*D5*E5,2)</f>
        <v>0</v>
      </c>
      <c r="H5" s="282"/>
    </row>
    <row r="6" spans="1:8" ht="14.25">
      <c r="A6" s="227" t="s">
        <v>65</v>
      </c>
      <c r="B6" s="323">
        <v>3</v>
      </c>
      <c r="C6" s="323" t="s">
        <v>341</v>
      </c>
      <c r="D6" s="349"/>
      <c r="E6" s="323"/>
      <c r="F6" s="217">
        <f>ROUND(+B6*D6*E6,2)</f>
        <v>0</v>
      </c>
      <c r="H6" s="282"/>
    </row>
    <row r="7" spans="1:8" ht="14.25">
      <c r="A7" s="227" t="s">
        <v>65</v>
      </c>
      <c r="B7" s="323">
        <v>3</v>
      </c>
      <c r="C7" s="323" t="s">
        <v>341</v>
      </c>
      <c r="D7" s="349"/>
      <c r="E7" s="323"/>
      <c r="F7" s="244">
        <f>ROUND(+B7*D7*E7,2)</f>
        <v>0</v>
      </c>
      <c r="H7" s="282"/>
    </row>
    <row r="8" spans="1:8" ht="13.5">
      <c r="A8" s="227"/>
      <c r="B8" s="296"/>
      <c r="C8" s="296"/>
      <c r="D8" s="339"/>
      <c r="E8" s="216" t="s">
        <v>42</v>
      </c>
      <c r="F8" s="217">
        <f>ROUND(SUM(F5:F7),2)</f>
        <v>0</v>
      </c>
      <c r="H8" s="231" t="s">
        <v>308</v>
      </c>
    </row>
    <row r="9" spans="1:6" ht="12.75">
      <c r="A9" s="227"/>
      <c r="B9" s="296"/>
      <c r="C9" s="296"/>
      <c r="D9" s="352"/>
      <c r="E9" s="296"/>
      <c r="F9" s="225"/>
    </row>
    <row r="10" spans="1:6" ht="13.5">
      <c r="A10" s="227" t="s">
        <v>65</v>
      </c>
      <c r="B10" s="323">
        <v>3</v>
      </c>
      <c r="C10" s="323" t="s">
        <v>341</v>
      </c>
      <c r="D10" s="349"/>
      <c r="E10" s="323"/>
      <c r="F10" s="217">
        <f>ROUND(+B10*D10*E10,2)</f>
        <v>0</v>
      </c>
    </row>
    <row r="11" spans="1:6" ht="13.5">
      <c r="A11" s="227" t="s">
        <v>65</v>
      </c>
      <c r="B11" s="323">
        <v>3</v>
      </c>
      <c r="C11" s="323" t="s">
        <v>341</v>
      </c>
      <c r="D11" s="349"/>
      <c r="E11" s="323"/>
      <c r="F11" s="244">
        <f>ROUND(+B11*D11*E11,2)</f>
        <v>0</v>
      </c>
    </row>
    <row r="12" spans="1:8" ht="13.5">
      <c r="A12" s="296"/>
      <c r="B12" s="296"/>
      <c r="C12" s="296"/>
      <c r="D12" s="340"/>
      <c r="E12" s="218" t="s">
        <v>36</v>
      </c>
      <c r="F12" s="217">
        <f>ROUND(SUM(F9:F11),2)</f>
        <v>0</v>
      </c>
      <c r="H12" s="231" t="s">
        <v>308</v>
      </c>
    </row>
    <row r="13" spans="1:6" ht="12.75">
      <c r="A13" s="296"/>
      <c r="B13" s="296"/>
      <c r="C13" s="296"/>
      <c r="D13" s="296"/>
      <c r="E13" s="296"/>
      <c r="F13" s="225"/>
    </row>
    <row r="14" spans="1:8" ht="14.25">
      <c r="A14" s="220"/>
      <c r="B14" s="220"/>
      <c r="C14" s="220"/>
      <c r="D14" s="219"/>
      <c r="E14" s="219" t="s">
        <v>68</v>
      </c>
      <c r="F14" s="217">
        <f>+F12+F8</f>
        <v>0</v>
      </c>
      <c r="H14" s="237" t="s">
        <v>251</v>
      </c>
    </row>
    <row r="15" spans="1:6" ht="12.75">
      <c r="A15" s="296"/>
      <c r="B15" s="296"/>
      <c r="C15" s="296"/>
      <c r="D15" s="296"/>
      <c r="E15" s="296"/>
      <c r="F15" s="296"/>
    </row>
    <row r="16" spans="1:8" ht="14.25">
      <c r="A16" s="238" t="s">
        <v>66</v>
      </c>
      <c r="B16" s="239"/>
      <c r="C16" s="239"/>
      <c r="D16" s="239"/>
      <c r="E16" s="239"/>
      <c r="F16" s="240"/>
      <c r="H16" s="231" t="s">
        <v>250</v>
      </c>
    </row>
    <row r="17" spans="1:16" ht="45" customHeight="1">
      <c r="A17" s="569"/>
      <c r="B17" s="570"/>
      <c r="C17" s="570"/>
      <c r="D17" s="570"/>
      <c r="E17" s="570"/>
      <c r="F17" s="571"/>
      <c r="H17" s="562" t="s">
        <v>315</v>
      </c>
      <c r="I17" s="562"/>
      <c r="J17" s="562"/>
      <c r="K17" s="562"/>
      <c r="L17" s="562"/>
      <c r="M17" s="562"/>
      <c r="N17" s="562"/>
      <c r="O17" s="562"/>
      <c r="P17" s="562"/>
    </row>
    <row r="18" spans="1:8" ht="14.25">
      <c r="A18" s="220"/>
      <c r="B18" s="220"/>
      <c r="C18" s="220"/>
      <c r="D18" s="220"/>
      <c r="E18" s="220"/>
      <c r="F18" s="220"/>
      <c r="H18" s="282"/>
    </row>
    <row r="19" spans="1:8" ht="12.75">
      <c r="A19" s="238" t="s">
        <v>67</v>
      </c>
      <c r="B19" s="241"/>
      <c r="C19" s="241"/>
      <c r="D19" s="241"/>
      <c r="E19" s="241"/>
      <c r="F19" s="242"/>
      <c r="H19" s="231" t="s">
        <v>250</v>
      </c>
    </row>
    <row r="20" spans="1:16" ht="45" customHeight="1">
      <c r="A20" s="569"/>
      <c r="B20" s="570"/>
      <c r="C20" s="570"/>
      <c r="D20" s="570"/>
      <c r="E20" s="570"/>
      <c r="F20" s="571"/>
      <c r="H20" s="562" t="s">
        <v>315</v>
      </c>
      <c r="I20" s="562"/>
      <c r="J20" s="562"/>
      <c r="K20" s="562"/>
      <c r="L20" s="562"/>
      <c r="M20" s="562"/>
      <c r="N20" s="562"/>
      <c r="O20" s="562"/>
      <c r="P20" s="562"/>
    </row>
    <row r="21" spans="1:6" ht="14.25">
      <c r="A21" s="221"/>
      <c r="B21" s="221"/>
      <c r="C21" s="221"/>
      <c r="D21" s="221"/>
      <c r="E21" s="221"/>
      <c r="F21" s="353"/>
    </row>
  </sheetData>
  <sheetProtection sheet="1" objects="1" scenarios="1"/>
  <mergeCells count="6">
    <mergeCell ref="A17:F17"/>
    <mergeCell ref="A20:F20"/>
    <mergeCell ref="A1:E1"/>
    <mergeCell ref="A2:F2"/>
    <mergeCell ref="H17:P17"/>
    <mergeCell ref="H20:P20"/>
  </mergeCells>
  <printOptions horizontalCentered="1"/>
  <pageMargins left="0.25" right="0.25" top="0.25" bottom="0.25" header="0.3" footer="0.3"/>
  <pageSetup blackAndWhite="1"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AD45"/>
  <sheetViews>
    <sheetView zoomScalePageLayoutView="0" workbookViewId="0" topLeftCell="A1">
      <selection activeCell="A1" sqref="A1"/>
    </sheetView>
  </sheetViews>
  <sheetFormatPr defaultColWidth="9.140625" defaultRowHeight="15"/>
  <cols>
    <col min="1" max="1" width="2.7109375" style="126" customWidth="1"/>
    <col min="2" max="2" width="4.140625" style="126" customWidth="1"/>
    <col min="3" max="3" width="3.7109375" style="126" customWidth="1"/>
    <col min="4" max="4" width="4.00390625" style="126" customWidth="1"/>
    <col min="5" max="5" width="15.421875" style="126" customWidth="1"/>
    <col min="6" max="6" width="14.7109375" style="126" customWidth="1"/>
    <col min="7" max="7" width="19.140625" style="126" customWidth="1"/>
    <col min="8" max="8" width="9.57421875" style="126" customWidth="1"/>
    <col min="9" max="9" width="7.00390625" style="126" customWidth="1"/>
    <col min="10" max="10" width="9.57421875" style="126" customWidth="1"/>
    <col min="11" max="11" width="5.140625" style="126" customWidth="1"/>
    <col min="12" max="12" width="3.421875" style="126" customWidth="1"/>
    <col min="13" max="13" width="13.140625" style="126" customWidth="1"/>
    <col min="14" max="14" width="2.57421875" style="126" customWidth="1"/>
    <col min="15" max="15" width="15.7109375" style="126" customWidth="1"/>
    <col min="16" max="16" width="3.00390625" style="126" customWidth="1"/>
    <col min="17" max="17" width="3.421875" style="126" customWidth="1"/>
    <col min="18" max="18" width="2.28125" style="126" customWidth="1"/>
    <col min="19" max="19" width="2.421875" style="126" customWidth="1"/>
    <col min="20" max="20" width="9.140625" style="126" customWidth="1"/>
    <col min="21" max="21" width="16.140625" style="126" customWidth="1"/>
    <col min="22" max="16384" width="9.140625" style="126" customWidth="1"/>
  </cols>
  <sheetData>
    <row r="1" spans="2:16" ht="12.75" customHeight="1">
      <c r="B1" s="126" t="s">
        <v>22</v>
      </c>
      <c r="F1" s="519">
        <f>+'Section A'!B2</f>
        <v>0</v>
      </c>
      <c r="G1" s="519"/>
      <c r="H1" s="519"/>
      <c r="I1" s="519"/>
      <c r="J1" s="519"/>
      <c r="K1" s="519"/>
      <c r="L1" s="519"/>
      <c r="M1" s="126" t="s">
        <v>213</v>
      </c>
      <c r="O1" s="520" t="str">
        <f>+'Section A'!F2</f>
        <v>3073-2554</v>
      </c>
      <c r="P1" s="520"/>
    </row>
    <row r="2" spans="2:10" ht="15" customHeight="1">
      <c r="B2" s="523" t="s">
        <v>207</v>
      </c>
      <c r="C2" s="523"/>
      <c r="D2" s="523"/>
      <c r="E2" s="523"/>
      <c r="F2" s="523"/>
      <c r="G2" s="523"/>
      <c r="H2" s="523"/>
      <c r="I2" s="523"/>
      <c r="J2" s="523"/>
    </row>
    <row r="3" spans="2:17" ht="13.5" customHeight="1">
      <c r="B3" s="123"/>
      <c r="C3" s="524" t="s">
        <v>210</v>
      </c>
      <c r="D3" s="524"/>
      <c r="E3" s="524"/>
      <c r="F3" s="524"/>
      <c r="G3" s="524"/>
      <c r="H3" s="524"/>
      <c r="I3" s="524"/>
      <c r="J3" s="524"/>
      <c r="K3" s="524"/>
      <c r="L3" s="524"/>
      <c r="M3" s="524"/>
      <c r="N3" s="524"/>
      <c r="O3" s="524"/>
      <c r="P3" s="524"/>
      <c r="Q3" s="524"/>
    </row>
    <row r="4" spans="2:17" ht="6.75" customHeight="1">
      <c r="B4" s="123"/>
      <c r="C4" s="123"/>
      <c r="D4" s="123"/>
      <c r="E4" s="123"/>
      <c r="F4" s="123"/>
      <c r="G4" s="123"/>
      <c r="H4" s="123"/>
      <c r="I4" s="123"/>
      <c r="J4" s="123"/>
      <c r="K4" s="123"/>
      <c r="L4" s="123"/>
      <c r="M4" s="123"/>
      <c r="N4" s="123"/>
      <c r="O4" s="123"/>
      <c r="P4" s="123"/>
      <c r="Q4" s="123"/>
    </row>
    <row r="5" spans="2:26" ht="45.75" customHeight="1">
      <c r="B5" s="127" t="s">
        <v>105</v>
      </c>
      <c r="C5" s="184"/>
      <c r="D5" s="128"/>
      <c r="E5" s="497" t="s">
        <v>172</v>
      </c>
      <c r="F5" s="497"/>
      <c r="G5" s="497"/>
      <c r="H5" s="497"/>
      <c r="I5" s="497"/>
      <c r="J5" s="497"/>
      <c r="K5" s="497"/>
      <c r="L5" s="497"/>
      <c r="M5" s="497"/>
      <c r="N5" s="497"/>
      <c r="O5" s="497"/>
      <c r="P5" s="497"/>
      <c r="Q5" s="503"/>
      <c r="R5" s="129"/>
      <c r="T5" s="505" t="s">
        <v>279</v>
      </c>
      <c r="U5" s="505"/>
      <c r="V5" s="505"/>
      <c r="W5" s="505"/>
      <c r="X5" s="505"/>
      <c r="Y5" s="505"/>
      <c r="Z5" s="505"/>
    </row>
    <row r="6" spans="2:30" ht="15" customHeight="1">
      <c r="B6" s="130"/>
      <c r="C6" s="131"/>
      <c r="D6" s="131"/>
      <c r="E6" s="499" t="s">
        <v>114</v>
      </c>
      <c r="F6" s="499"/>
      <c r="G6" s="499"/>
      <c r="H6" s="499"/>
      <c r="I6" s="499"/>
      <c r="J6" s="499"/>
      <c r="K6" s="499"/>
      <c r="L6" s="499"/>
      <c r="M6" s="499"/>
      <c r="N6" s="499"/>
      <c r="O6" s="499"/>
      <c r="P6" s="499"/>
      <c r="Q6" s="504"/>
      <c r="R6" s="129"/>
      <c r="T6" s="132"/>
      <c r="U6" s="129"/>
      <c r="V6" s="129"/>
      <c r="W6" s="129"/>
      <c r="X6" s="129"/>
      <c r="Y6" s="129"/>
      <c r="Z6" s="129"/>
      <c r="AA6" s="129"/>
      <c r="AB6" s="129"/>
      <c r="AC6" s="129"/>
      <c r="AD6" s="129"/>
    </row>
    <row r="7" spans="2:30" ht="6.75" customHeight="1">
      <c r="B7" s="133"/>
      <c r="C7" s="125"/>
      <c r="D7" s="125"/>
      <c r="E7" s="125"/>
      <c r="F7" s="125"/>
      <c r="G7" s="125"/>
      <c r="H7" s="125"/>
      <c r="I7" s="125"/>
      <c r="J7" s="125"/>
      <c r="K7" s="125"/>
      <c r="L7" s="125"/>
      <c r="M7" s="125"/>
      <c r="N7" s="125"/>
      <c r="O7" s="125"/>
      <c r="P7" s="125"/>
      <c r="Q7" s="125"/>
      <c r="R7" s="129"/>
      <c r="T7" s="129"/>
      <c r="U7" s="129"/>
      <c r="V7" s="129"/>
      <c r="W7" s="129"/>
      <c r="X7" s="129"/>
      <c r="Y7" s="129"/>
      <c r="Z7" s="129"/>
      <c r="AA7" s="129"/>
      <c r="AB7" s="129"/>
      <c r="AC7" s="129"/>
      <c r="AD7" s="129"/>
    </row>
    <row r="8" spans="2:30" ht="28.5" customHeight="1">
      <c r="B8" s="516" t="s">
        <v>267</v>
      </c>
      <c r="C8" s="516"/>
      <c r="D8" s="516"/>
      <c r="E8" s="516"/>
      <c r="F8" s="516"/>
      <c r="G8" s="516"/>
      <c r="H8" s="516"/>
      <c r="I8" s="516"/>
      <c r="J8" s="516"/>
      <c r="K8" s="516"/>
      <c r="L8" s="516"/>
      <c r="M8" s="516"/>
      <c r="N8" s="516"/>
      <c r="O8" s="516"/>
      <c r="P8" s="516"/>
      <c r="Q8" s="516"/>
      <c r="R8" s="129"/>
      <c r="T8" s="505" t="s">
        <v>280</v>
      </c>
      <c r="U8" s="505"/>
      <c r="V8" s="505"/>
      <c r="W8" s="505"/>
      <c r="X8" s="505"/>
      <c r="Y8" s="132"/>
      <c r="Z8" s="134"/>
      <c r="AA8" s="134"/>
      <c r="AB8" s="134"/>
      <c r="AC8" s="134"/>
      <c r="AD8" s="134"/>
    </row>
    <row r="9" spans="2:30" ht="18" customHeight="1">
      <c r="B9" s="123"/>
      <c r="C9" s="135" t="s">
        <v>119</v>
      </c>
      <c r="D9" s="516" t="s">
        <v>208</v>
      </c>
      <c r="E9" s="516"/>
      <c r="F9" s="516"/>
      <c r="G9" s="516"/>
      <c r="H9" s="516"/>
      <c r="I9" s="516"/>
      <c r="J9" s="516"/>
      <c r="K9" s="516"/>
      <c r="L9" s="516"/>
      <c r="M9" s="516"/>
      <c r="N9" s="516"/>
      <c r="O9" s="516"/>
      <c r="P9" s="516"/>
      <c r="Q9" s="516"/>
      <c r="R9" s="129"/>
      <c r="T9" s="136"/>
      <c r="U9" s="137"/>
      <c r="V9" s="137"/>
      <c r="W9" s="137"/>
      <c r="X9" s="137"/>
      <c r="Y9" s="137"/>
      <c r="Z9" s="137"/>
      <c r="AA9" s="137"/>
      <c r="AB9" s="137"/>
      <c r="AC9" s="137"/>
      <c r="AD9" s="137"/>
    </row>
    <row r="10" spans="2:30" ht="17.25" customHeight="1">
      <c r="B10" s="123"/>
      <c r="C10" s="135" t="s">
        <v>120</v>
      </c>
      <c r="D10" s="516" t="s">
        <v>122</v>
      </c>
      <c r="E10" s="516"/>
      <c r="F10" s="516"/>
      <c r="G10" s="516"/>
      <c r="H10" s="516"/>
      <c r="I10" s="516"/>
      <c r="J10" s="516"/>
      <c r="K10" s="516"/>
      <c r="L10" s="516"/>
      <c r="M10" s="516"/>
      <c r="N10" s="516"/>
      <c r="O10" s="516"/>
      <c r="P10" s="516"/>
      <c r="Q10" s="516"/>
      <c r="R10" s="129"/>
      <c r="T10" s="138"/>
      <c r="U10" s="139"/>
      <c r="V10" s="139"/>
      <c r="W10" s="139"/>
      <c r="X10" s="139"/>
      <c r="Y10" s="139"/>
      <c r="Z10" s="139"/>
      <c r="AA10" s="139"/>
      <c r="AB10" s="139"/>
      <c r="AC10" s="139"/>
      <c r="AD10" s="139"/>
    </row>
    <row r="11" spans="2:30" ht="14.25" customHeight="1">
      <c r="B11" s="125"/>
      <c r="C11" s="135" t="s">
        <v>121</v>
      </c>
      <c r="D11" s="517" t="s">
        <v>268</v>
      </c>
      <c r="E11" s="517"/>
      <c r="F11" s="517"/>
      <c r="G11" s="517"/>
      <c r="H11" s="517"/>
      <c r="I11" s="517"/>
      <c r="J11" s="517"/>
      <c r="K11" s="517"/>
      <c r="L11" s="517"/>
      <c r="M11" s="517"/>
      <c r="N11" s="517"/>
      <c r="O11" s="517"/>
      <c r="P11" s="517"/>
      <c r="Q11" s="517"/>
      <c r="R11" s="129"/>
      <c r="T11" s="502"/>
      <c r="U11" s="502"/>
      <c r="V11" s="502"/>
      <c r="W11" s="502"/>
      <c r="X11" s="502"/>
      <c r="Y11" s="502"/>
      <c r="Z11" s="129"/>
      <c r="AA11" s="129"/>
      <c r="AB11" s="129"/>
      <c r="AC11" s="129"/>
      <c r="AD11" s="129"/>
    </row>
    <row r="12" spans="2:25" ht="8.25" customHeight="1">
      <c r="B12" s="125"/>
      <c r="C12" s="140"/>
      <c r="D12" s="140"/>
      <c r="E12" s="140"/>
      <c r="F12" s="140"/>
      <c r="G12" s="140"/>
      <c r="H12" s="140"/>
      <c r="I12" s="140"/>
      <c r="J12" s="140"/>
      <c r="K12" s="140"/>
      <c r="L12" s="140"/>
      <c r="M12" s="140"/>
      <c r="N12" s="140"/>
      <c r="O12" s="140"/>
      <c r="P12" s="140"/>
      <c r="Q12" s="125"/>
      <c r="R12" s="129"/>
      <c r="T12" s="141"/>
      <c r="U12" s="141"/>
      <c r="V12" s="141"/>
      <c r="W12" s="141"/>
      <c r="X12" s="141"/>
      <c r="Y12" s="141"/>
    </row>
    <row r="13" spans="2:18" ht="42" customHeight="1">
      <c r="B13" s="142" t="s">
        <v>106</v>
      </c>
      <c r="C13" s="186"/>
      <c r="D13" s="128"/>
      <c r="E13" s="497" t="s">
        <v>124</v>
      </c>
      <c r="F13" s="497"/>
      <c r="G13" s="497"/>
      <c r="H13" s="497"/>
      <c r="I13" s="497"/>
      <c r="J13" s="497"/>
      <c r="K13" s="497"/>
      <c r="L13" s="497"/>
      <c r="M13" s="497"/>
      <c r="N13" s="497"/>
      <c r="O13" s="497"/>
      <c r="P13" s="497"/>
      <c r="Q13" s="503"/>
      <c r="R13" s="129"/>
    </row>
    <row r="14" spans="2:18" ht="13.5" customHeight="1">
      <c r="B14" s="143"/>
      <c r="C14" s="144"/>
      <c r="D14" s="125"/>
      <c r="E14" s="521" t="s">
        <v>113</v>
      </c>
      <c r="F14" s="521"/>
      <c r="G14" s="521"/>
      <c r="H14" s="521"/>
      <c r="I14" s="521"/>
      <c r="J14" s="521"/>
      <c r="K14" s="521"/>
      <c r="L14" s="521"/>
      <c r="M14" s="521"/>
      <c r="N14" s="521"/>
      <c r="O14" s="521"/>
      <c r="P14" s="521"/>
      <c r="Q14" s="522"/>
      <c r="R14" s="129"/>
    </row>
    <row r="15" spans="2:18" ht="48.75" customHeight="1">
      <c r="B15" s="145" t="s">
        <v>107</v>
      </c>
      <c r="C15" s="185"/>
      <c r="D15" s="125"/>
      <c r="E15" s="494" t="s">
        <v>269</v>
      </c>
      <c r="F15" s="494"/>
      <c r="G15" s="494"/>
      <c r="H15" s="494"/>
      <c r="I15" s="494"/>
      <c r="J15" s="494"/>
      <c r="K15" s="494"/>
      <c r="L15" s="494"/>
      <c r="M15" s="494"/>
      <c r="N15" s="494"/>
      <c r="O15" s="494"/>
      <c r="P15" s="494"/>
      <c r="Q15" s="518"/>
      <c r="R15" s="129"/>
    </row>
    <row r="16" spans="2:26" ht="18" customHeight="1">
      <c r="B16" s="146"/>
      <c r="C16" s="131"/>
      <c r="D16" s="131"/>
      <c r="E16" s="499" t="s">
        <v>118</v>
      </c>
      <c r="F16" s="500"/>
      <c r="G16" s="500"/>
      <c r="H16" s="500"/>
      <c r="I16" s="500"/>
      <c r="J16" s="500"/>
      <c r="K16" s="500"/>
      <c r="L16" s="500"/>
      <c r="M16" s="500"/>
      <c r="N16" s="500"/>
      <c r="O16" s="500"/>
      <c r="P16" s="500"/>
      <c r="Q16" s="501"/>
      <c r="R16" s="129"/>
      <c r="U16" s="502"/>
      <c r="V16" s="502"/>
      <c r="W16" s="502"/>
      <c r="X16" s="502"/>
      <c r="Y16" s="502"/>
      <c r="Z16" s="502"/>
    </row>
    <row r="17" spans="2:18" ht="5.25" customHeight="1">
      <c r="B17" s="123"/>
      <c r="C17" s="125"/>
      <c r="D17" s="125"/>
      <c r="E17" s="125"/>
      <c r="F17" s="125"/>
      <c r="G17" s="125"/>
      <c r="H17" s="125"/>
      <c r="I17" s="125"/>
      <c r="J17" s="125"/>
      <c r="K17" s="125"/>
      <c r="L17" s="125"/>
      <c r="M17" s="125"/>
      <c r="N17" s="125"/>
      <c r="O17" s="125"/>
      <c r="P17" s="125"/>
      <c r="Q17" s="125"/>
      <c r="R17" s="129"/>
    </row>
    <row r="18" spans="2:18" ht="37.5" customHeight="1">
      <c r="B18" s="142" t="s">
        <v>108</v>
      </c>
      <c r="C18" s="184"/>
      <c r="D18" s="128"/>
      <c r="E18" s="497" t="s">
        <v>209</v>
      </c>
      <c r="F18" s="497"/>
      <c r="G18" s="497"/>
      <c r="H18" s="497"/>
      <c r="I18" s="497"/>
      <c r="J18" s="497"/>
      <c r="K18" s="497"/>
      <c r="L18" s="497"/>
      <c r="M18" s="497"/>
      <c r="N18" s="497"/>
      <c r="O18" s="497"/>
      <c r="P18" s="497"/>
      <c r="Q18" s="503"/>
      <c r="R18" s="129"/>
    </row>
    <row r="19" spans="2:17" ht="27" customHeight="1">
      <c r="B19" s="146"/>
      <c r="C19" s="131"/>
      <c r="D19" s="131"/>
      <c r="E19" s="499" t="s">
        <v>123</v>
      </c>
      <c r="F19" s="499"/>
      <c r="G19" s="499"/>
      <c r="H19" s="499"/>
      <c r="I19" s="499"/>
      <c r="J19" s="499"/>
      <c r="K19" s="499"/>
      <c r="L19" s="499"/>
      <c r="M19" s="499"/>
      <c r="N19" s="499"/>
      <c r="O19" s="499"/>
      <c r="P19" s="499"/>
      <c r="Q19" s="504"/>
    </row>
    <row r="20" spans="2:17" ht="6" customHeight="1">
      <c r="B20" s="123"/>
      <c r="C20" s="123"/>
      <c r="D20" s="123"/>
      <c r="E20" s="123"/>
      <c r="F20" s="123"/>
      <c r="G20" s="123"/>
      <c r="H20" s="123"/>
      <c r="I20" s="123"/>
      <c r="J20" s="123"/>
      <c r="K20" s="123"/>
      <c r="L20" s="123"/>
      <c r="M20" s="123"/>
      <c r="N20" s="123"/>
      <c r="O20" s="123"/>
      <c r="P20" s="123"/>
      <c r="Q20" s="123"/>
    </row>
    <row r="21" spans="2:17" ht="12.75">
      <c r="B21" s="506" t="s">
        <v>111</v>
      </c>
      <c r="C21" s="509"/>
      <c r="D21" s="128"/>
      <c r="E21" s="147" t="s">
        <v>116</v>
      </c>
      <c r="F21" s="128"/>
      <c r="G21" s="128"/>
      <c r="H21" s="128"/>
      <c r="I21" s="128"/>
      <c r="J21" s="128"/>
      <c r="K21" s="128"/>
      <c r="L21" s="128"/>
      <c r="M21" s="128"/>
      <c r="N21" s="128"/>
      <c r="O21" s="128"/>
      <c r="P21" s="128"/>
      <c r="Q21" s="148"/>
    </row>
    <row r="22" spans="2:17" ht="15" customHeight="1">
      <c r="B22" s="507"/>
      <c r="C22" s="510"/>
      <c r="D22" s="125"/>
      <c r="E22" s="149" t="s">
        <v>110</v>
      </c>
      <c r="F22" s="512" t="s">
        <v>109</v>
      </c>
      <c r="G22" s="512"/>
      <c r="H22" s="512"/>
      <c r="I22" s="512"/>
      <c r="J22" s="512"/>
      <c r="K22" s="512"/>
      <c r="L22" s="512"/>
      <c r="M22" s="512"/>
      <c r="N22" s="512"/>
      <c r="O22" s="512"/>
      <c r="P22" s="512"/>
      <c r="Q22" s="513"/>
    </row>
    <row r="23" spans="2:17" ht="14.25" customHeight="1">
      <c r="B23" s="507"/>
      <c r="C23" s="510"/>
      <c r="D23" s="125"/>
      <c r="E23" s="149" t="s">
        <v>110</v>
      </c>
      <c r="F23" s="514" t="s">
        <v>270</v>
      </c>
      <c r="G23" s="514"/>
      <c r="H23" s="514"/>
      <c r="I23" s="514"/>
      <c r="J23" s="514"/>
      <c r="K23" s="514"/>
      <c r="L23" s="514"/>
      <c r="M23" s="514"/>
      <c r="N23" s="514"/>
      <c r="O23" s="514"/>
      <c r="P23" s="514"/>
      <c r="Q23" s="515"/>
    </row>
    <row r="24" spans="2:17" ht="12.75" customHeight="1">
      <c r="B24" s="508"/>
      <c r="C24" s="511"/>
      <c r="D24" s="131"/>
      <c r="E24" s="150" t="s">
        <v>112</v>
      </c>
      <c r="F24" s="151"/>
      <c r="G24" s="151"/>
      <c r="H24" s="151"/>
      <c r="I24" s="151"/>
      <c r="J24" s="131"/>
      <c r="K24" s="131"/>
      <c r="L24" s="131"/>
      <c r="M24" s="131"/>
      <c r="N24" s="131"/>
      <c r="O24" s="131"/>
      <c r="P24" s="131"/>
      <c r="Q24" s="124"/>
    </row>
    <row r="25" spans="2:17" ht="12.75" customHeight="1">
      <c r="B25" s="149"/>
      <c r="C25" s="152"/>
      <c r="D25" s="125"/>
      <c r="E25" s="153"/>
      <c r="F25" s="144"/>
      <c r="G25" s="144"/>
      <c r="H25" s="144"/>
      <c r="I25" s="144"/>
      <c r="J25" s="125"/>
      <c r="K25" s="125"/>
      <c r="L25" s="125"/>
      <c r="M25" s="125"/>
      <c r="N25" s="125"/>
      <c r="O25" s="125"/>
      <c r="P25" s="125"/>
      <c r="Q25" s="125"/>
    </row>
    <row r="26" spans="2:17" ht="27" customHeight="1">
      <c r="B26" s="154" t="s">
        <v>211</v>
      </c>
      <c r="C26" s="183"/>
      <c r="D26" s="155"/>
      <c r="E26" s="489" t="s">
        <v>271</v>
      </c>
      <c r="F26" s="489"/>
      <c r="G26" s="489"/>
      <c r="H26" s="489"/>
      <c r="I26" s="489"/>
      <c r="J26" s="489"/>
      <c r="K26" s="489"/>
      <c r="L26" s="489"/>
      <c r="M26" s="489"/>
      <c r="N26" s="489"/>
      <c r="O26" s="489"/>
      <c r="P26" s="489"/>
      <c r="Q26" s="490"/>
    </row>
    <row r="27" spans="2:17" ht="33" customHeight="1" thickBot="1">
      <c r="B27" s="123"/>
      <c r="C27" s="123"/>
      <c r="D27" s="123"/>
      <c r="E27" s="123"/>
      <c r="F27" s="123"/>
      <c r="G27" s="123"/>
      <c r="H27" s="123"/>
      <c r="I27" s="123"/>
      <c r="J27" s="123"/>
      <c r="K27" s="123"/>
      <c r="L27" s="123"/>
      <c r="M27" s="123"/>
      <c r="N27" s="123"/>
      <c r="O27" s="123"/>
      <c r="P27" s="123"/>
      <c r="Q27" s="123"/>
    </row>
    <row r="28" spans="2:17" ht="5.25" customHeight="1" thickTop="1">
      <c r="B28" s="123"/>
      <c r="C28" s="123"/>
      <c r="D28" s="123"/>
      <c r="E28" s="123"/>
      <c r="F28" s="123"/>
      <c r="G28" s="156"/>
      <c r="H28" s="157"/>
      <c r="I28" s="157"/>
      <c r="J28" s="157"/>
      <c r="K28" s="157"/>
      <c r="L28" s="157"/>
      <c r="M28" s="157"/>
      <c r="N28" s="157"/>
      <c r="O28" s="157"/>
      <c r="P28" s="157"/>
      <c r="Q28" s="158"/>
    </row>
    <row r="29" spans="2:17" ht="14.25" customHeight="1">
      <c r="B29" s="491" t="s">
        <v>115</v>
      </c>
      <c r="C29" s="491"/>
      <c r="D29" s="491"/>
      <c r="E29" s="491"/>
      <c r="F29" s="492"/>
      <c r="G29" s="493" t="s">
        <v>272</v>
      </c>
      <c r="H29" s="494"/>
      <c r="I29" s="495"/>
      <c r="J29" s="495"/>
      <c r="K29" s="138" t="s">
        <v>262</v>
      </c>
      <c r="L29" s="496"/>
      <c r="M29" s="496"/>
      <c r="N29" s="136"/>
      <c r="O29" s="129" t="s">
        <v>273</v>
      </c>
      <c r="P29" s="138"/>
      <c r="Q29" s="159"/>
    </row>
    <row r="30" spans="2:17" ht="14.25" customHeight="1">
      <c r="B30" s="491"/>
      <c r="C30" s="491"/>
      <c r="D30" s="491"/>
      <c r="E30" s="491"/>
      <c r="F30" s="492"/>
      <c r="G30" s="493" t="s">
        <v>274</v>
      </c>
      <c r="H30" s="494"/>
      <c r="I30" s="494"/>
      <c r="J30" s="495"/>
      <c r="K30" s="495"/>
      <c r="L30" s="495"/>
      <c r="M30" s="495"/>
      <c r="N30" s="495"/>
      <c r="O30" s="495"/>
      <c r="P30" s="495"/>
      <c r="Q30" s="160"/>
    </row>
    <row r="31" spans="2:17" ht="14.25" customHeight="1">
      <c r="B31" s="491"/>
      <c r="C31" s="491"/>
      <c r="D31" s="491"/>
      <c r="E31" s="491"/>
      <c r="F31" s="492"/>
      <c r="G31" s="161" t="s">
        <v>263</v>
      </c>
      <c r="H31" s="162"/>
      <c r="I31" s="141" t="s">
        <v>275</v>
      </c>
      <c r="J31" s="497" t="s">
        <v>276</v>
      </c>
      <c r="K31" s="497"/>
      <c r="L31" s="497"/>
      <c r="M31" s="498"/>
      <c r="N31" s="498"/>
      <c r="O31" s="498"/>
      <c r="P31" s="498"/>
      <c r="Q31" s="160"/>
    </row>
    <row r="32" spans="2:17" ht="5.25" customHeight="1" thickBot="1">
      <c r="B32" s="123"/>
      <c r="C32" s="123"/>
      <c r="D32" s="123"/>
      <c r="E32" s="123"/>
      <c r="F32" s="123"/>
      <c r="G32" s="163"/>
      <c r="H32" s="164"/>
      <c r="I32" s="164"/>
      <c r="J32" s="164"/>
      <c r="K32" s="164"/>
      <c r="L32" s="164"/>
      <c r="M32" s="164"/>
      <c r="N32" s="164"/>
      <c r="O32" s="164"/>
      <c r="P32" s="164"/>
      <c r="Q32" s="165"/>
    </row>
    <row r="33" spans="2:17" ht="13.5" thickTop="1">
      <c r="B33" s="123"/>
      <c r="C33" s="123"/>
      <c r="D33" s="123"/>
      <c r="E33" s="123"/>
      <c r="F33" s="123"/>
      <c r="G33" s="123"/>
      <c r="H33" s="123"/>
      <c r="I33" s="123"/>
      <c r="J33" s="123"/>
      <c r="K33" s="123"/>
      <c r="L33" s="123"/>
      <c r="M33" s="123"/>
      <c r="N33" s="123"/>
      <c r="O33" s="123"/>
      <c r="P33" s="123"/>
      <c r="Q33" s="123"/>
    </row>
    <row r="34" spans="21:25" ht="12.75">
      <c r="U34" s="129"/>
      <c r="V34" s="129"/>
      <c r="W34" s="129"/>
      <c r="X34" s="129"/>
      <c r="Y34" s="129"/>
    </row>
    <row r="35" spans="21:25" ht="12.75">
      <c r="U35" s="129"/>
      <c r="V35" s="129"/>
      <c r="W35" s="129"/>
      <c r="X35" s="129"/>
      <c r="Y35" s="129"/>
    </row>
    <row r="36" spans="21:25" ht="12.75">
      <c r="U36" s="129"/>
      <c r="V36" s="129"/>
      <c r="W36" s="129"/>
      <c r="X36" s="129"/>
      <c r="Y36" s="129"/>
    </row>
    <row r="37" spans="21:25" ht="13.5" customHeight="1">
      <c r="U37" s="129"/>
      <c r="V37" s="129"/>
      <c r="W37" s="129"/>
      <c r="X37" s="129"/>
      <c r="Y37" s="129"/>
    </row>
    <row r="38" spans="21:25" ht="16.5" customHeight="1">
      <c r="U38" s="129"/>
      <c r="V38" s="129"/>
      <c r="W38" s="129"/>
      <c r="X38" s="129"/>
      <c r="Y38" s="129"/>
    </row>
    <row r="39" spans="21:25" ht="12.75">
      <c r="U39" s="488"/>
      <c r="V39" s="488"/>
      <c r="W39" s="488"/>
      <c r="X39" s="488"/>
      <c r="Y39" s="488"/>
    </row>
    <row r="40" spans="21:25" ht="12.75">
      <c r="U40" s="488"/>
      <c r="V40" s="488"/>
      <c r="W40" s="488"/>
      <c r="X40" s="488"/>
      <c r="Y40" s="488"/>
    </row>
    <row r="41" spans="21:25" ht="12.75">
      <c r="U41" s="488"/>
      <c r="V41" s="488"/>
      <c r="W41" s="488"/>
      <c r="X41" s="488"/>
      <c r="Y41" s="488"/>
    </row>
    <row r="42" spans="21:25" ht="12.75">
      <c r="U42" s="129"/>
      <c r="V42" s="129"/>
      <c r="W42" s="129"/>
      <c r="X42" s="129"/>
      <c r="Y42" s="129"/>
    </row>
    <row r="43" spans="21:25" ht="12.75">
      <c r="U43" s="129"/>
      <c r="V43" s="129"/>
      <c r="W43" s="129"/>
      <c r="X43" s="129"/>
      <c r="Y43" s="129"/>
    </row>
    <row r="44" spans="21:25" ht="12.75">
      <c r="U44" s="129"/>
      <c r="V44" s="129"/>
      <c r="W44" s="129"/>
      <c r="X44" s="129"/>
      <c r="Y44" s="129"/>
    </row>
    <row r="45" spans="21:25" ht="12.75">
      <c r="U45" s="129"/>
      <c r="V45" s="129"/>
      <c r="W45" s="129"/>
      <c r="X45" s="129"/>
      <c r="Y45" s="129"/>
    </row>
  </sheetData>
  <sheetProtection/>
  <mergeCells count="36">
    <mergeCell ref="F1:L1"/>
    <mergeCell ref="O1:P1"/>
    <mergeCell ref="T11:Y11"/>
    <mergeCell ref="E13:Q13"/>
    <mergeCell ref="E14:Q14"/>
    <mergeCell ref="B2:J2"/>
    <mergeCell ref="C3:Q3"/>
    <mergeCell ref="E5:Q5"/>
    <mergeCell ref="E6:Q6"/>
    <mergeCell ref="B8:Q8"/>
    <mergeCell ref="T5:Z5"/>
    <mergeCell ref="T8:X8"/>
    <mergeCell ref="B21:B24"/>
    <mergeCell ref="C21:C24"/>
    <mergeCell ref="F22:Q22"/>
    <mergeCell ref="F23:Q23"/>
    <mergeCell ref="D9:Q9"/>
    <mergeCell ref="D10:Q10"/>
    <mergeCell ref="D11:Q11"/>
    <mergeCell ref="E15:Q15"/>
    <mergeCell ref="E16:Q16"/>
    <mergeCell ref="U16:Z16"/>
    <mergeCell ref="E18:Q18"/>
    <mergeCell ref="E19:Q19"/>
    <mergeCell ref="U39:Y39"/>
    <mergeCell ref="U40:Y40"/>
    <mergeCell ref="U41:Y41"/>
    <mergeCell ref="E26:Q26"/>
    <mergeCell ref="B29:F31"/>
    <mergeCell ref="G29:H29"/>
    <mergeCell ref="I29:J29"/>
    <mergeCell ref="L29:M29"/>
    <mergeCell ref="G30:I30"/>
    <mergeCell ref="J30:P30"/>
    <mergeCell ref="J31:L31"/>
    <mergeCell ref="M31:P31"/>
  </mergeCells>
  <printOptions/>
  <pageMargins left="0.7" right="0.7" top="0.75" bottom="0.75" header="0.3" footer="0.3"/>
  <pageSetup blackAndWhite="1" fitToHeight="1" fitToWidth="1" horizontalDpi="600" verticalDpi="600" orientation="landscape" scale="91"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J22" sqref="J22"/>
    </sheetView>
  </sheetViews>
  <sheetFormatPr defaultColWidth="9.140625" defaultRowHeight="15"/>
  <cols>
    <col min="1" max="1" width="39.421875" style="221" customWidth="1"/>
    <col min="2" max="2" width="75.57421875" style="221" customWidth="1"/>
    <col min="3" max="3" width="18.57421875" style="221" customWidth="1"/>
    <col min="4" max="4" width="2.140625" style="221" customWidth="1"/>
    <col min="5" max="16384" width="9.140625" style="221" customWidth="1"/>
  </cols>
  <sheetData>
    <row r="1" spans="1:3" ht="20.25" customHeight="1">
      <c r="A1" s="560" t="s">
        <v>189</v>
      </c>
      <c r="B1" s="560"/>
      <c r="C1" s="220">
        <f>+'Section A'!B2</f>
        <v>0</v>
      </c>
    </row>
    <row r="2" spans="1:3" ht="53.25" customHeight="1">
      <c r="A2" s="593" t="s">
        <v>255</v>
      </c>
      <c r="B2" s="593"/>
      <c r="C2" s="593"/>
    </row>
    <row r="3" spans="1:3" ht="26.25">
      <c r="A3" s="222" t="s">
        <v>21</v>
      </c>
      <c r="B3" s="243" t="s">
        <v>61</v>
      </c>
      <c r="C3" s="222" t="s">
        <v>293</v>
      </c>
    </row>
    <row r="4" spans="1:3" ht="14.25">
      <c r="A4" s="223"/>
      <c r="B4" s="224"/>
      <c r="C4" s="217"/>
    </row>
    <row r="5" spans="1:3" ht="14.25">
      <c r="A5" s="227"/>
      <c r="B5" s="227"/>
      <c r="C5" s="244"/>
    </row>
    <row r="6" spans="1:5" ht="14.25">
      <c r="A6" s="227"/>
      <c r="B6" s="216" t="s">
        <v>42</v>
      </c>
      <c r="C6" s="217">
        <f>ROUND(SUM(C4:C5),2)</f>
        <v>0</v>
      </c>
      <c r="E6" s="231" t="s">
        <v>303</v>
      </c>
    </row>
    <row r="7" spans="1:3" ht="14.25">
      <c r="A7" s="227"/>
      <c r="B7" s="227"/>
      <c r="C7" s="232"/>
    </row>
    <row r="8" spans="1:3" ht="14.25">
      <c r="A8" s="227"/>
      <c r="B8" s="227"/>
      <c r="C8" s="217"/>
    </row>
    <row r="9" spans="1:3" ht="14.25">
      <c r="A9" s="227"/>
      <c r="B9" s="227"/>
      <c r="C9" s="244"/>
    </row>
    <row r="10" spans="1:5" ht="14.25">
      <c r="A10" s="227"/>
      <c r="B10" s="218" t="s">
        <v>36</v>
      </c>
      <c r="C10" s="217">
        <f>ROUND(SUM(C7:C9),2)</f>
        <v>0</v>
      </c>
      <c r="E10" s="231" t="s">
        <v>303</v>
      </c>
    </row>
    <row r="11" spans="1:3" ht="14.25">
      <c r="A11" s="220"/>
      <c r="B11" s="220"/>
      <c r="C11" s="236"/>
    </row>
    <row r="12" spans="1:5" ht="14.25">
      <c r="A12" s="220"/>
      <c r="B12" s="219" t="s">
        <v>71</v>
      </c>
      <c r="C12" s="217">
        <f>+C10+C6</f>
        <v>0</v>
      </c>
      <c r="E12" s="237" t="s">
        <v>251</v>
      </c>
    </row>
    <row r="13" spans="1:3" ht="14.25">
      <c r="A13" s="220"/>
      <c r="B13" s="220"/>
      <c r="C13" s="232"/>
    </row>
    <row r="14" spans="1:5" ht="14.25">
      <c r="A14" s="238" t="s">
        <v>69</v>
      </c>
      <c r="B14" s="239"/>
      <c r="C14" s="240"/>
      <c r="E14" s="231" t="s">
        <v>250</v>
      </c>
    </row>
    <row r="15" spans="1:13" ht="45" customHeight="1">
      <c r="A15" s="569"/>
      <c r="B15" s="570"/>
      <c r="C15" s="571"/>
      <c r="E15" s="562" t="s">
        <v>315</v>
      </c>
      <c r="F15" s="562"/>
      <c r="G15" s="562"/>
      <c r="H15" s="562"/>
      <c r="I15" s="562"/>
      <c r="J15" s="562"/>
      <c r="K15" s="562"/>
      <c r="L15" s="562"/>
      <c r="M15" s="562"/>
    </row>
    <row r="16" spans="1:3" ht="14.25">
      <c r="A16" s="220"/>
      <c r="B16" s="220"/>
      <c r="C16" s="220"/>
    </row>
    <row r="17" spans="1:5" ht="14.25">
      <c r="A17" s="238" t="s">
        <v>70</v>
      </c>
      <c r="B17" s="241"/>
      <c r="C17" s="242"/>
      <c r="E17" s="231" t="s">
        <v>250</v>
      </c>
    </row>
    <row r="18" spans="1:13" ht="45" customHeight="1">
      <c r="A18" s="569"/>
      <c r="B18" s="570"/>
      <c r="C18" s="571"/>
      <c r="E18" s="562" t="s">
        <v>315</v>
      </c>
      <c r="F18" s="562"/>
      <c r="G18" s="562"/>
      <c r="H18" s="562"/>
      <c r="I18" s="562"/>
      <c r="J18" s="562"/>
      <c r="K18" s="562"/>
      <c r="L18" s="562"/>
      <c r="M18" s="562"/>
    </row>
  </sheetData>
  <sheetProtection sheet="1" objects="1" scenarios="1"/>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E6" sqref="E6"/>
    </sheetView>
  </sheetViews>
  <sheetFormatPr defaultColWidth="9.140625" defaultRowHeight="15"/>
  <cols>
    <col min="1" max="1" width="42.28125" style="221" customWidth="1"/>
    <col min="2" max="5" width="16.421875" style="221" customWidth="1"/>
    <col min="6" max="6" width="16.7109375" style="221" customWidth="1"/>
    <col min="7" max="7" width="2.421875" style="221" customWidth="1"/>
    <col min="8" max="16384" width="9.140625" style="221" customWidth="1"/>
  </cols>
  <sheetData>
    <row r="1" spans="1:6" ht="29.25" customHeight="1">
      <c r="A1" s="560" t="s">
        <v>189</v>
      </c>
      <c r="B1" s="560"/>
      <c r="C1" s="560"/>
      <c r="D1" s="560"/>
      <c r="E1" s="560"/>
      <c r="F1" s="220">
        <f>+'Section A'!B2</f>
        <v>0</v>
      </c>
    </row>
    <row r="2" spans="1:6" ht="41.25" customHeight="1">
      <c r="A2" s="561" t="s">
        <v>254</v>
      </c>
      <c r="B2" s="561"/>
      <c r="C2" s="561"/>
      <c r="D2" s="561"/>
      <c r="E2" s="561"/>
      <c r="F2" s="561"/>
    </row>
    <row r="3" spans="1:6" ht="7.5" customHeight="1">
      <c r="A3" s="296"/>
      <c r="B3" s="296"/>
      <c r="C3" s="296"/>
      <c r="D3" s="296"/>
      <c r="E3" s="296"/>
      <c r="F3" s="296"/>
    </row>
    <row r="4" spans="1:6" ht="26.25">
      <c r="A4" s="303" t="s">
        <v>65</v>
      </c>
      <c r="B4" s="303" t="s">
        <v>46</v>
      </c>
      <c r="C4" s="303" t="s">
        <v>45</v>
      </c>
      <c r="D4" s="303" t="s">
        <v>34</v>
      </c>
      <c r="E4" s="303" t="s">
        <v>33</v>
      </c>
      <c r="F4" s="304" t="s">
        <v>294</v>
      </c>
    </row>
    <row r="5" spans="1:6" ht="14.25">
      <c r="A5" s="224" t="s">
        <v>65</v>
      </c>
      <c r="B5" s="323">
        <v>3</v>
      </c>
      <c r="C5" s="323" t="s">
        <v>341</v>
      </c>
      <c r="D5" s="349"/>
      <c r="E5" s="323"/>
      <c r="F5" s="217">
        <f>ROUND(+B5*D5*E5,2)</f>
        <v>0</v>
      </c>
    </row>
    <row r="6" spans="1:6" ht="14.25">
      <c r="A6" s="227" t="s">
        <v>65</v>
      </c>
      <c r="B6" s="323">
        <v>3</v>
      </c>
      <c r="C6" s="323" t="s">
        <v>341</v>
      </c>
      <c r="D6" s="349"/>
      <c r="E6" s="323"/>
      <c r="F6" s="217">
        <f>ROUND(+B6*D6*E6,2)</f>
        <v>0</v>
      </c>
    </row>
    <row r="7" spans="1:6" ht="14.25">
      <c r="A7" s="227" t="s">
        <v>65</v>
      </c>
      <c r="B7" s="323">
        <v>3</v>
      </c>
      <c r="C7" s="323" t="s">
        <v>341</v>
      </c>
      <c r="D7" s="349"/>
      <c r="E7" s="323"/>
      <c r="F7" s="244">
        <f>ROUND(+B7*D7*E7,2)</f>
        <v>0</v>
      </c>
    </row>
    <row r="8" spans="1:8" ht="14.25">
      <c r="A8" s="227"/>
      <c r="B8" s="296"/>
      <c r="C8" s="296"/>
      <c r="D8" s="339"/>
      <c r="E8" s="216" t="s">
        <v>42</v>
      </c>
      <c r="F8" s="217">
        <f>ROUND(SUM(F5:F7),2)</f>
        <v>0</v>
      </c>
      <c r="H8" s="231" t="s">
        <v>308</v>
      </c>
    </row>
    <row r="9" spans="1:6" ht="14.25">
      <c r="A9" s="227"/>
      <c r="B9" s="296"/>
      <c r="C9" s="296"/>
      <c r="D9" s="352"/>
      <c r="E9" s="296"/>
      <c r="F9" s="225"/>
    </row>
    <row r="10" spans="1:6" ht="14.25">
      <c r="A10" s="227" t="s">
        <v>65</v>
      </c>
      <c r="B10" s="323">
        <v>3</v>
      </c>
      <c r="C10" s="323" t="s">
        <v>341</v>
      </c>
      <c r="D10" s="349"/>
      <c r="E10" s="323"/>
      <c r="F10" s="217">
        <f>ROUND(+B10*D10*E10,2)</f>
        <v>0</v>
      </c>
    </row>
    <row r="11" spans="1:6" ht="14.25">
      <c r="A11" s="227" t="s">
        <v>65</v>
      </c>
      <c r="B11" s="323">
        <v>3</v>
      </c>
      <c r="C11" s="323" t="s">
        <v>341</v>
      </c>
      <c r="D11" s="349"/>
      <c r="E11" s="323"/>
      <c r="F11" s="244">
        <f>ROUND(+B11*D11*E11,2)</f>
        <v>0</v>
      </c>
    </row>
    <row r="12" spans="1:8" ht="14.25">
      <c r="A12" s="227"/>
      <c r="B12" s="296"/>
      <c r="C12" s="296"/>
      <c r="D12" s="218"/>
      <c r="E12" s="218" t="s">
        <v>36</v>
      </c>
      <c r="F12" s="217">
        <f>ROUND(SUM(F9:F11),2)</f>
        <v>0</v>
      </c>
      <c r="H12" s="231" t="s">
        <v>308</v>
      </c>
    </row>
    <row r="13" spans="1:6" ht="14.25">
      <c r="A13" s="220"/>
      <c r="B13" s="220"/>
      <c r="C13" s="220"/>
      <c r="D13" s="220"/>
      <c r="E13" s="220"/>
      <c r="F13" s="324"/>
    </row>
    <row r="14" spans="1:8" ht="14.25">
      <c r="A14" s="220"/>
      <c r="B14" s="220"/>
      <c r="C14" s="577" t="s">
        <v>99</v>
      </c>
      <c r="D14" s="577"/>
      <c r="E14" s="577"/>
      <c r="F14" s="217">
        <f>+F12+F8</f>
        <v>0</v>
      </c>
      <c r="H14" s="237" t="s">
        <v>251</v>
      </c>
    </row>
    <row r="15" spans="1:6" ht="14.25">
      <c r="A15" s="354"/>
      <c r="B15" s="355"/>
      <c r="C15" s="355"/>
      <c r="D15" s="355"/>
      <c r="E15" s="355"/>
      <c r="F15" s="356"/>
    </row>
    <row r="16" spans="1:8" ht="14.25">
      <c r="A16" s="238" t="s">
        <v>72</v>
      </c>
      <c r="B16" s="357"/>
      <c r="C16" s="357"/>
      <c r="D16" s="239"/>
      <c r="E16" s="239"/>
      <c r="F16" s="240"/>
      <c r="H16" s="231" t="s">
        <v>250</v>
      </c>
    </row>
    <row r="17" spans="1:16" ht="45" customHeight="1">
      <c r="A17" s="569"/>
      <c r="B17" s="570"/>
      <c r="C17" s="570"/>
      <c r="D17" s="570"/>
      <c r="E17" s="570"/>
      <c r="F17" s="571"/>
      <c r="H17" s="562" t="s">
        <v>315</v>
      </c>
      <c r="I17" s="562"/>
      <c r="J17" s="562"/>
      <c r="K17" s="562"/>
      <c r="L17" s="562"/>
      <c r="M17" s="562"/>
      <c r="N17" s="562"/>
      <c r="O17" s="562"/>
      <c r="P17" s="562"/>
    </row>
    <row r="18" spans="1:6" ht="14.25">
      <c r="A18" s="220"/>
      <c r="B18" s="220"/>
      <c r="C18" s="220"/>
      <c r="D18" s="220"/>
      <c r="E18" s="220"/>
      <c r="F18" s="220"/>
    </row>
    <row r="19" spans="1:8" ht="14.25">
      <c r="A19" s="238" t="s">
        <v>73</v>
      </c>
      <c r="B19" s="241"/>
      <c r="C19" s="241"/>
      <c r="D19" s="241"/>
      <c r="E19" s="241"/>
      <c r="F19" s="242"/>
      <c r="H19" s="231" t="s">
        <v>250</v>
      </c>
    </row>
    <row r="20" spans="1:16" ht="45" customHeight="1">
      <c r="A20" s="569"/>
      <c r="B20" s="570"/>
      <c r="C20" s="570"/>
      <c r="D20" s="570"/>
      <c r="E20" s="570"/>
      <c r="F20" s="571"/>
      <c r="H20" s="562" t="s">
        <v>315</v>
      </c>
      <c r="I20" s="562"/>
      <c r="J20" s="562"/>
      <c r="K20" s="562"/>
      <c r="L20" s="562"/>
      <c r="M20" s="562"/>
      <c r="N20" s="562"/>
      <c r="O20" s="562"/>
      <c r="P20" s="562"/>
    </row>
  </sheetData>
  <sheetProtection sheet="1" objects="1" scenarios="1"/>
  <mergeCells count="7">
    <mergeCell ref="H17:P17"/>
    <mergeCell ref="H20:P20"/>
    <mergeCell ref="A1:E1"/>
    <mergeCell ref="C14:E14"/>
    <mergeCell ref="A2:F2"/>
    <mergeCell ref="A17:F17"/>
    <mergeCell ref="A20:F20"/>
  </mergeCells>
  <printOptions horizontalCentered="1"/>
  <pageMargins left="0.25" right="0.25" top="0.25" bottom="0.25" header="0.3" footer="0.3"/>
  <pageSetup blackAndWhite="1" fitToHeight="0" fitToWidth="1" horizontalDpi="600" verticalDpi="600" orientation="landscape" r:id="rId1"/>
</worksheet>
</file>

<file path=xl/worksheets/sheet32.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D5" sqref="D5:E7"/>
    </sheetView>
  </sheetViews>
  <sheetFormatPr defaultColWidth="9.140625" defaultRowHeight="15"/>
  <cols>
    <col min="1" max="1" width="56.00390625" style="221" customWidth="1"/>
    <col min="2" max="5" width="12.57421875" style="221" customWidth="1"/>
    <col min="6" max="6" width="17.140625" style="221" customWidth="1"/>
    <col min="7" max="7" width="2.421875" style="221" customWidth="1"/>
    <col min="8" max="16384" width="9.140625" style="221" customWidth="1"/>
  </cols>
  <sheetData>
    <row r="1" spans="1:6" ht="24.75" customHeight="1">
      <c r="A1" s="560" t="s">
        <v>189</v>
      </c>
      <c r="B1" s="560"/>
      <c r="C1" s="560"/>
      <c r="D1" s="560"/>
      <c r="E1" s="560"/>
      <c r="F1" s="220">
        <f>+'Section A'!B2</f>
        <v>0</v>
      </c>
    </row>
    <row r="2" spans="1:6" ht="42" customHeight="1">
      <c r="A2" s="561" t="s">
        <v>199</v>
      </c>
      <c r="B2" s="561"/>
      <c r="C2" s="561"/>
      <c r="D2" s="561"/>
      <c r="E2" s="561"/>
      <c r="F2" s="561"/>
    </row>
    <row r="3" spans="1:6" ht="14.25">
      <c r="A3" s="296"/>
      <c r="B3" s="296"/>
      <c r="C3" s="296"/>
      <c r="D3" s="296"/>
      <c r="E3" s="296"/>
      <c r="F3" s="296"/>
    </row>
    <row r="4" spans="1:8" ht="26.25">
      <c r="A4" s="303" t="s">
        <v>65</v>
      </c>
      <c r="B4" s="303" t="s">
        <v>46</v>
      </c>
      <c r="C4" s="303" t="s">
        <v>45</v>
      </c>
      <c r="D4" s="303" t="s">
        <v>34</v>
      </c>
      <c r="E4" s="303" t="s">
        <v>33</v>
      </c>
      <c r="F4" s="304" t="s">
        <v>295</v>
      </c>
      <c r="H4" s="231" t="s">
        <v>249</v>
      </c>
    </row>
    <row r="5" spans="1:8" ht="14.25">
      <c r="A5" s="224" t="s">
        <v>65</v>
      </c>
      <c r="B5" s="323">
        <v>3</v>
      </c>
      <c r="C5" s="323" t="s">
        <v>341</v>
      </c>
      <c r="D5" s="349"/>
      <c r="E5" s="323"/>
      <c r="F5" s="217">
        <f>ROUND(+B5*D5*E5,2)</f>
        <v>0</v>
      </c>
      <c r="H5" s="282"/>
    </row>
    <row r="6" spans="1:8" ht="14.25">
      <c r="A6" s="227" t="s">
        <v>65</v>
      </c>
      <c r="B6" s="323">
        <v>3</v>
      </c>
      <c r="C6" s="323" t="s">
        <v>341</v>
      </c>
      <c r="D6" s="349"/>
      <c r="E6" s="323"/>
      <c r="F6" s="217">
        <f>ROUND(+B6*D6*E6,2)</f>
        <v>0</v>
      </c>
      <c r="H6" s="282"/>
    </row>
    <row r="7" spans="1:8" ht="14.25">
      <c r="A7" s="227" t="s">
        <v>65</v>
      </c>
      <c r="B7" s="323">
        <v>3</v>
      </c>
      <c r="C7" s="323" t="s">
        <v>341</v>
      </c>
      <c r="D7" s="349"/>
      <c r="E7" s="323"/>
      <c r="F7" s="244">
        <f>ROUND(+B7*D7*E7,2)</f>
        <v>0</v>
      </c>
      <c r="H7" s="282"/>
    </row>
    <row r="8" spans="1:8" ht="14.25">
      <c r="A8" s="227"/>
      <c r="B8" s="296"/>
      <c r="C8" s="296"/>
      <c r="D8" s="216"/>
      <c r="E8" s="216" t="s">
        <v>42</v>
      </c>
      <c r="F8" s="217">
        <f>ROUND(SUM(F5:F7),2)</f>
        <v>0</v>
      </c>
      <c r="H8" s="231" t="s">
        <v>308</v>
      </c>
    </row>
    <row r="9" spans="1:6" ht="14.25">
      <c r="A9" s="227"/>
      <c r="B9" s="296"/>
      <c r="C9" s="296"/>
      <c r="D9" s="352"/>
      <c r="E9" s="296"/>
      <c r="F9" s="225"/>
    </row>
    <row r="10" spans="1:6" ht="14.25">
      <c r="A10" s="227" t="s">
        <v>65</v>
      </c>
      <c r="B10" s="323">
        <v>3</v>
      </c>
      <c r="C10" s="323" t="s">
        <v>341</v>
      </c>
      <c r="D10" s="349"/>
      <c r="E10" s="323"/>
      <c r="F10" s="217">
        <f>ROUND(+B10*D10*E10,2)</f>
        <v>0</v>
      </c>
    </row>
    <row r="11" spans="1:6" ht="14.25">
      <c r="A11" s="227" t="s">
        <v>65</v>
      </c>
      <c r="B11" s="323">
        <v>3</v>
      </c>
      <c r="C11" s="323" t="s">
        <v>341</v>
      </c>
      <c r="D11" s="349"/>
      <c r="E11" s="323"/>
      <c r="F11" s="244">
        <f>ROUND(+B11*D11*E11,2)</f>
        <v>0</v>
      </c>
    </row>
    <row r="12" spans="1:8" ht="14.25">
      <c r="A12" s="227"/>
      <c r="B12" s="296"/>
      <c r="C12" s="296"/>
      <c r="D12" s="218"/>
      <c r="E12" s="218" t="s">
        <v>36</v>
      </c>
      <c r="F12" s="217">
        <f>ROUND(SUM(F9:F11),2)</f>
        <v>0</v>
      </c>
      <c r="H12" s="231" t="s">
        <v>308</v>
      </c>
    </row>
    <row r="13" spans="1:6" ht="14.25">
      <c r="A13" s="220"/>
      <c r="B13" s="220"/>
      <c r="C13" s="220"/>
      <c r="D13" s="220"/>
      <c r="E13" s="220"/>
      <c r="F13" s="236"/>
    </row>
    <row r="14" spans="1:8" ht="14.25">
      <c r="A14" s="220"/>
      <c r="B14" s="220"/>
      <c r="C14" s="577" t="s">
        <v>76</v>
      </c>
      <c r="D14" s="577"/>
      <c r="E14" s="577"/>
      <c r="F14" s="217">
        <f>+F12+F8</f>
        <v>0</v>
      </c>
      <c r="H14" s="237" t="s">
        <v>251</v>
      </c>
    </row>
    <row r="15" spans="1:6" ht="14.25">
      <c r="A15" s="296"/>
      <c r="B15" s="296"/>
      <c r="C15" s="296"/>
      <c r="D15" s="296"/>
      <c r="E15" s="296"/>
      <c r="F15" s="225"/>
    </row>
    <row r="16" spans="1:8" ht="14.25">
      <c r="A16" s="238" t="s">
        <v>74</v>
      </c>
      <c r="B16" s="239"/>
      <c r="C16" s="239"/>
      <c r="D16" s="239"/>
      <c r="E16" s="239"/>
      <c r="F16" s="240"/>
      <c r="H16" s="231" t="s">
        <v>250</v>
      </c>
    </row>
    <row r="17" spans="1:16" ht="45" customHeight="1">
      <c r="A17" s="569"/>
      <c r="B17" s="570"/>
      <c r="C17" s="570"/>
      <c r="D17" s="570"/>
      <c r="E17" s="570"/>
      <c r="F17" s="571"/>
      <c r="H17" s="562" t="s">
        <v>315</v>
      </c>
      <c r="I17" s="562"/>
      <c r="J17" s="562"/>
      <c r="K17" s="562"/>
      <c r="L17" s="562"/>
      <c r="M17" s="562"/>
      <c r="N17" s="562"/>
      <c r="O17" s="562"/>
      <c r="P17" s="562"/>
    </row>
    <row r="18" spans="1:8" ht="14.25">
      <c r="A18" s="220"/>
      <c r="B18" s="220"/>
      <c r="C18" s="220"/>
      <c r="D18" s="220"/>
      <c r="E18" s="220"/>
      <c r="F18" s="220"/>
      <c r="H18" s="231"/>
    </row>
    <row r="19" spans="1:8" ht="14.25">
      <c r="A19" s="238" t="s">
        <v>75</v>
      </c>
      <c r="B19" s="241"/>
      <c r="C19" s="241"/>
      <c r="D19" s="241"/>
      <c r="E19" s="241"/>
      <c r="F19" s="242"/>
      <c r="H19" s="231" t="s">
        <v>250</v>
      </c>
    </row>
    <row r="20" spans="1:16" ht="45" customHeight="1">
      <c r="A20" s="569"/>
      <c r="B20" s="570"/>
      <c r="C20" s="570"/>
      <c r="D20" s="570"/>
      <c r="E20" s="570"/>
      <c r="F20" s="571"/>
      <c r="H20" s="562" t="s">
        <v>315</v>
      </c>
      <c r="I20" s="562"/>
      <c r="J20" s="562"/>
      <c r="K20" s="562"/>
      <c r="L20" s="562"/>
      <c r="M20" s="562"/>
      <c r="N20" s="562"/>
      <c r="O20" s="562"/>
      <c r="P20" s="562"/>
    </row>
  </sheetData>
  <sheetProtection sheet="1" objects="1" scenarios="1"/>
  <mergeCells count="7">
    <mergeCell ref="H17:P17"/>
    <mergeCell ref="H20:P20"/>
    <mergeCell ref="A1:E1"/>
    <mergeCell ref="C14:E14"/>
    <mergeCell ref="A2:F2"/>
    <mergeCell ref="A17:F17"/>
    <mergeCell ref="A20:F20"/>
  </mergeCells>
  <printOptions horizontalCentered="1"/>
  <pageMargins left="0.25" right="0.25" top="0.25" bottom="0.25" header="0.3" footer="0.3"/>
  <pageSetup blackAndWhite="1" fitToHeight="0" fitToWidth="1" horizontalDpi="600" verticalDpi="600" orientation="landscape" r:id="rId1"/>
  <ignoredErrors>
    <ignoredError sqref="F5:F7 F11" unlockedFormula="1"/>
  </ignoredErrors>
</worksheet>
</file>

<file path=xl/worksheets/sheet33.xml><?xml version="1.0" encoding="utf-8"?>
<worksheet xmlns="http://schemas.openxmlformats.org/spreadsheetml/2006/main" xmlns:r="http://schemas.openxmlformats.org/officeDocument/2006/relationships">
  <sheetPr>
    <pageSetUpPr fitToPage="1"/>
  </sheetPr>
  <dimension ref="A1:Q19"/>
  <sheetViews>
    <sheetView zoomScalePageLayoutView="0" workbookViewId="0" topLeftCell="A1">
      <selection activeCell="F9" sqref="F9"/>
    </sheetView>
  </sheetViews>
  <sheetFormatPr defaultColWidth="9.140625" defaultRowHeight="15"/>
  <cols>
    <col min="1" max="1" width="31.140625" style="221" customWidth="1"/>
    <col min="2" max="2" width="24.8515625" style="221" customWidth="1"/>
    <col min="3" max="6" width="14.57421875" style="221" customWidth="1"/>
    <col min="7" max="7" width="17.00390625" style="221" customWidth="1"/>
    <col min="8" max="8" width="2.421875" style="221" customWidth="1"/>
    <col min="9" max="16384" width="9.140625" style="221" customWidth="1"/>
  </cols>
  <sheetData>
    <row r="1" spans="1:7" ht="27" customHeight="1">
      <c r="A1" s="560" t="s">
        <v>189</v>
      </c>
      <c r="B1" s="560"/>
      <c r="C1" s="560"/>
      <c r="D1" s="560"/>
      <c r="E1" s="560"/>
      <c r="F1" s="560"/>
      <c r="G1" s="220">
        <f>+'Section A'!B2</f>
        <v>0</v>
      </c>
    </row>
    <row r="2" spans="1:7" ht="54.75" customHeight="1">
      <c r="A2" s="561" t="s">
        <v>192</v>
      </c>
      <c r="B2" s="561"/>
      <c r="C2" s="561"/>
      <c r="D2" s="561"/>
      <c r="E2" s="561"/>
      <c r="F2" s="561"/>
      <c r="G2" s="561"/>
    </row>
    <row r="3" spans="1:7" ht="8.25" customHeight="1">
      <c r="A3" s="296"/>
      <c r="B3" s="296"/>
      <c r="C3" s="296"/>
      <c r="D3" s="296"/>
      <c r="E3" s="296"/>
      <c r="F3" s="296"/>
      <c r="G3" s="296"/>
    </row>
    <row r="4" spans="1:9" ht="26.25">
      <c r="A4" s="303" t="s">
        <v>29</v>
      </c>
      <c r="B4" s="303" t="s">
        <v>30</v>
      </c>
      <c r="C4" s="304" t="s">
        <v>31</v>
      </c>
      <c r="D4" s="304" t="s">
        <v>35</v>
      </c>
      <c r="E4" s="303" t="s">
        <v>32</v>
      </c>
      <c r="F4" s="303" t="s">
        <v>33</v>
      </c>
      <c r="G4" s="304" t="s">
        <v>296</v>
      </c>
      <c r="I4" s="231" t="s">
        <v>249</v>
      </c>
    </row>
    <row r="5" spans="1:9" ht="14.25">
      <c r="A5" s="358"/>
      <c r="B5" s="358"/>
      <c r="C5" s="359"/>
      <c r="D5" s="306" t="s">
        <v>341</v>
      </c>
      <c r="E5" s="312"/>
      <c r="F5" s="306"/>
      <c r="G5" s="281">
        <f>ROUND(+C5*E5*F5,2)</f>
        <v>0</v>
      </c>
      <c r="I5" s="282"/>
    </row>
    <row r="6" spans="1:9" ht="14.25">
      <c r="A6" s="358"/>
      <c r="B6" s="358"/>
      <c r="C6" s="359"/>
      <c r="D6" s="306" t="s">
        <v>341</v>
      </c>
      <c r="E6" s="312"/>
      <c r="F6" s="306"/>
      <c r="G6" s="310">
        <f>ROUND(+C6*E6*F6,2)</f>
        <v>0</v>
      </c>
      <c r="I6" s="282"/>
    </row>
    <row r="7" spans="1:9" ht="14.25">
      <c r="A7" s="358"/>
      <c r="B7" s="358"/>
      <c r="C7" s="360"/>
      <c r="D7" s="306"/>
      <c r="E7" s="312"/>
      <c r="F7" s="280" t="s">
        <v>42</v>
      </c>
      <c r="G7" s="281">
        <f>ROUND(SUM(G5:G6),2)</f>
        <v>0</v>
      </c>
      <c r="I7" s="231" t="s">
        <v>277</v>
      </c>
    </row>
    <row r="8" spans="1:9" ht="14.25">
      <c r="A8" s="361"/>
      <c r="B8" s="361"/>
      <c r="C8" s="225"/>
      <c r="D8" s="315"/>
      <c r="E8" s="316"/>
      <c r="F8" s="315"/>
      <c r="G8" s="362"/>
      <c r="I8" s="231"/>
    </row>
    <row r="9" spans="1:7" ht="14.25">
      <c r="A9" s="345"/>
      <c r="B9" s="345"/>
      <c r="C9" s="359"/>
      <c r="D9" s="306" t="s">
        <v>341</v>
      </c>
      <c r="E9" s="312"/>
      <c r="F9" s="306"/>
      <c r="G9" s="281">
        <f>ROUND(+C9*E9*F9,2)</f>
        <v>0</v>
      </c>
    </row>
    <row r="10" spans="1:7" ht="14.25">
      <c r="A10" s="345"/>
      <c r="B10" s="313"/>
      <c r="C10" s="359"/>
      <c r="D10" s="306" t="s">
        <v>341</v>
      </c>
      <c r="E10" s="312"/>
      <c r="F10" s="306"/>
      <c r="G10" s="310">
        <f>ROUND(+C10*E10*F10,2)</f>
        <v>0</v>
      </c>
    </row>
    <row r="11" spans="1:9" ht="14.25">
      <c r="A11" s="322"/>
      <c r="B11" s="322"/>
      <c r="C11" s="233"/>
      <c r="D11" s="323"/>
      <c r="E11" s="218"/>
      <c r="F11" s="218" t="s">
        <v>36</v>
      </c>
      <c r="G11" s="217">
        <f>ROUND(SUM(G8:G10),2)</f>
        <v>0</v>
      </c>
      <c r="I11" s="231" t="s">
        <v>277</v>
      </c>
    </row>
    <row r="12" spans="1:7" ht="14.25">
      <c r="A12" s="220"/>
      <c r="B12" s="220"/>
      <c r="C12" s="220"/>
      <c r="D12" s="220"/>
      <c r="E12" s="220"/>
      <c r="F12" s="220"/>
      <c r="G12" s="236"/>
    </row>
    <row r="13" spans="1:9" ht="14.25">
      <c r="A13" s="220"/>
      <c r="B13" s="220"/>
      <c r="C13" s="220"/>
      <c r="D13" s="577" t="s">
        <v>77</v>
      </c>
      <c r="E13" s="577"/>
      <c r="F13" s="577"/>
      <c r="G13" s="217">
        <f>+G11+G7</f>
        <v>0</v>
      </c>
      <c r="I13" s="237" t="s">
        <v>251</v>
      </c>
    </row>
    <row r="14" spans="1:7" ht="14.25">
      <c r="A14" s="220"/>
      <c r="B14" s="220"/>
      <c r="C14" s="294"/>
      <c r="D14" s="325"/>
      <c r="E14" s="326"/>
      <c r="F14" s="325"/>
      <c r="G14" s="232"/>
    </row>
    <row r="15" spans="1:9" ht="14.25">
      <c r="A15" s="238" t="s">
        <v>203</v>
      </c>
      <c r="B15" s="239"/>
      <c r="C15" s="239"/>
      <c r="D15" s="239"/>
      <c r="E15" s="239"/>
      <c r="F15" s="239"/>
      <c r="G15" s="240"/>
      <c r="I15" s="231" t="s">
        <v>250</v>
      </c>
    </row>
    <row r="16" spans="1:17" ht="45" customHeight="1">
      <c r="A16" s="569"/>
      <c r="B16" s="570"/>
      <c r="C16" s="570"/>
      <c r="D16" s="570"/>
      <c r="E16" s="570"/>
      <c r="F16" s="570"/>
      <c r="G16" s="571"/>
      <c r="I16" s="562" t="s">
        <v>315</v>
      </c>
      <c r="J16" s="562"/>
      <c r="K16" s="562"/>
      <c r="L16" s="562"/>
      <c r="M16" s="562"/>
      <c r="N16" s="562"/>
      <c r="O16" s="562"/>
      <c r="P16" s="562"/>
      <c r="Q16" s="562"/>
    </row>
    <row r="17" spans="1:7" ht="14.25">
      <c r="A17" s="220"/>
      <c r="B17" s="220"/>
      <c r="C17" s="220"/>
      <c r="D17" s="220"/>
      <c r="E17" s="220"/>
      <c r="F17" s="220"/>
      <c r="G17" s="220"/>
    </row>
    <row r="18" spans="1:9" ht="14.25">
      <c r="A18" s="238" t="s">
        <v>204</v>
      </c>
      <c r="B18" s="298"/>
      <c r="C18" s="241"/>
      <c r="D18" s="241"/>
      <c r="E18" s="241"/>
      <c r="F18" s="241"/>
      <c r="G18" s="242"/>
      <c r="I18" s="231" t="s">
        <v>250</v>
      </c>
    </row>
    <row r="19" spans="1:17" ht="45" customHeight="1">
      <c r="A19" s="569"/>
      <c r="B19" s="570"/>
      <c r="C19" s="570"/>
      <c r="D19" s="570"/>
      <c r="E19" s="570"/>
      <c r="F19" s="570"/>
      <c r="G19" s="571"/>
      <c r="I19" s="562" t="s">
        <v>315</v>
      </c>
      <c r="J19" s="562"/>
      <c r="K19" s="562"/>
      <c r="L19" s="562"/>
      <c r="M19" s="562"/>
      <c r="N19" s="562"/>
      <c r="O19" s="562"/>
      <c r="P19" s="562"/>
      <c r="Q19" s="562"/>
    </row>
  </sheetData>
  <sheetProtection sheet="1" objects="1" scenarios="1"/>
  <mergeCells count="7">
    <mergeCell ref="I16:Q16"/>
    <mergeCell ref="I19:Q19"/>
    <mergeCell ref="A1:F1"/>
    <mergeCell ref="D13:F13"/>
    <mergeCell ref="A2:G2"/>
    <mergeCell ref="A16:G16"/>
    <mergeCell ref="A19:G19"/>
  </mergeCells>
  <printOptions horizontalCentered="1"/>
  <pageMargins left="0.25" right="0.25" top="0.25" bottom="0.25" header="0.3" footer="0.3"/>
  <pageSetup blackAndWhite="1" fitToHeight="0" fitToWidth="1" horizontalDpi="600" verticalDpi="600" orientation="landscape" r:id="rId1"/>
</worksheet>
</file>

<file path=xl/worksheets/sheet34.xml><?xml version="1.0" encoding="utf-8"?>
<worksheet xmlns="http://schemas.openxmlformats.org/spreadsheetml/2006/main" xmlns:r="http://schemas.openxmlformats.org/officeDocument/2006/relationships">
  <sheetPr>
    <pageSetUpPr fitToPage="1"/>
  </sheetPr>
  <dimension ref="A1:P21"/>
  <sheetViews>
    <sheetView zoomScaleSheetLayoutView="100" zoomScalePageLayoutView="0" workbookViewId="0" topLeftCell="A1">
      <selection activeCell="E9" sqref="E9"/>
    </sheetView>
  </sheetViews>
  <sheetFormatPr defaultColWidth="9.140625" defaultRowHeight="15"/>
  <cols>
    <col min="1" max="1" width="55.28125" style="221" customWidth="1"/>
    <col min="2" max="5" width="15.28125" style="221" customWidth="1"/>
    <col min="6" max="6" width="17.00390625" style="221" customWidth="1"/>
    <col min="7" max="7" width="2.7109375" style="221" customWidth="1"/>
    <col min="8" max="16384" width="9.140625" style="221" customWidth="1"/>
  </cols>
  <sheetData>
    <row r="1" spans="1:6" ht="20.25" customHeight="1">
      <c r="A1" s="560" t="s">
        <v>189</v>
      </c>
      <c r="B1" s="560"/>
      <c r="C1" s="560"/>
      <c r="D1" s="560"/>
      <c r="E1" s="560"/>
      <c r="F1" s="220">
        <f>+'Section A'!B2</f>
        <v>0</v>
      </c>
    </row>
    <row r="2" spans="1:6" ht="48" customHeight="1">
      <c r="A2" s="561" t="s">
        <v>253</v>
      </c>
      <c r="B2" s="561"/>
      <c r="C2" s="561"/>
      <c r="D2" s="561"/>
      <c r="E2" s="561"/>
      <c r="F2" s="561"/>
    </row>
    <row r="3" spans="1:6" ht="14.25">
      <c r="A3" s="296"/>
      <c r="B3" s="296"/>
      <c r="C3" s="296"/>
      <c r="D3" s="296"/>
      <c r="E3" s="296"/>
      <c r="F3" s="296"/>
    </row>
    <row r="4" spans="1:8" ht="26.25">
      <c r="A4" s="303" t="s">
        <v>65</v>
      </c>
      <c r="B4" s="303" t="s">
        <v>46</v>
      </c>
      <c r="C4" s="303" t="s">
        <v>45</v>
      </c>
      <c r="D4" s="303" t="s">
        <v>34</v>
      </c>
      <c r="E4" s="303" t="s">
        <v>33</v>
      </c>
      <c r="F4" s="304" t="s">
        <v>297</v>
      </c>
      <c r="H4" s="231" t="s">
        <v>249</v>
      </c>
    </row>
    <row r="5" spans="1:8" ht="14.25">
      <c r="A5" s="224" t="s">
        <v>65</v>
      </c>
      <c r="B5" s="323">
        <v>3</v>
      </c>
      <c r="C5" s="323" t="s">
        <v>341</v>
      </c>
      <c r="D5" s="349"/>
      <c r="E5" s="323"/>
      <c r="F5" s="217">
        <f>ROUND(+B5*D5*E5,2)</f>
        <v>0</v>
      </c>
      <c r="H5" s="282"/>
    </row>
    <row r="6" spans="1:8" ht="14.25">
      <c r="A6" s="348" t="s">
        <v>65</v>
      </c>
      <c r="B6" s="323">
        <v>3</v>
      </c>
      <c r="C6" s="323" t="s">
        <v>341</v>
      </c>
      <c r="D6" s="349"/>
      <c r="E6" s="323"/>
      <c r="F6" s="217">
        <f>ROUND(+B6*D6*E6,2)</f>
        <v>0</v>
      </c>
      <c r="H6" s="282"/>
    </row>
    <row r="7" spans="1:8" ht="14.25">
      <c r="A7" s="348" t="s">
        <v>65</v>
      </c>
      <c r="B7" s="323">
        <v>3</v>
      </c>
      <c r="C7" s="323" t="s">
        <v>341</v>
      </c>
      <c r="D7" s="349"/>
      <c r="E7" s="323"/>
      <c r="F7" s="217">
        <f>ROUND(+B7*D7*E7,2)</f>
        <v>0</v>
      </c>
      <c r="H7" s="282"/>
    </row>
    <row r="8" spans="1:8" ht="14.25">
      <c r="A8" s="348" t="s">
        <v>65</v>
      </c>
      <c r="B8" s="323">
        <v>3</v>
      </c>
      <c r="C8" s="323" t="s">
        <v>341</v>
      </c>
      <c r="D8" s="349"/>
      <c r="E8" s="323"/>
      <c r="F8" s="244">
        <f>ROUND(+B8*D8*E8,2)</f>
        <v>0</v>
      </c>
      <c r="H8" s="282"/>
    </row>
    <row r="9" spans="1:8" ht="14.25">
      <c r="A9" s="348"/>
      <c r="B9" s="296"/>
      <c r="C9" s="296"/>
      <c r="D9" s="352"/>
      <c r="E9" s="280" t="s">
        <v>42</v>
      </c>
      <c r="F9" s="281">
        <f>ROUND(SUM(F5:F8),2)</f>
        <v>0</v>
      </c>
      <c r="H9" s="231" t="s">
        <v>308</v>
      </c>
    </row>
    <row r="10" spans="1:6" ht="14.25">
      <c r="A10" s="348"/>
      <c r="B10" s="296"/>
      <c r="C10" s="296"/>
      <c r="D10" s="352"/>
      <c r="E10" s="296"/>
      <c r="F10" s="363"/>
    </row>
    <row r="11" spans="1:6" ht="14.25">
      <c r="A11" s="348" t="s">
        <v>65</v>
      </c>
      <c r="B11" s="323">
        <v>3</v>
      </c>
      <c r="C11" s="323" t="s">
        <v>341</v>
      </c>
      <c r="D11" s="349"/>
      <c r="E11" s="323"/>
      <c r="F11" s="217">
        <f>ROUND(+B11*D11*E11,2)</f>
        <v>0</v>
      </c>
    </row>
    <row r="12" spans="1:6" ht="14.25">
      <c r="A12" s="348" t="s">
        <v>65</v>
      </c>
      <c r="B12" s="323">
        <v>3</v>
      </c>
      <c r="C12" s="323" t="s">
        <v>341</v>
      </c>
      <c r="D12" s="349"/>
      <c r="E12" s="323"/>
      <c r="F12" s="244">
        <f>ROUND(+B12*D12*E12,2)</f>
        <v>0</v>
      </c>
    </row>
    <row r="13" spans="1:8" ht="14.25">
      <c r="A13" s="348"/>
      <c r="B13" s="296"/>
      <c r="C13" s="296"/>
      <c r="D13" s="218"/>
      <c r="E13" s="218" t="s">
        <v>36</v>
      </c>
      <c r="F13" s="217">
        <f>ROUND(SUM(F10:F12),2)</f>
        <v>0</v>
      </c>
      <c r="H13" s="231" t="s">
        <v>308</v>
      </c>
    </row>
    <row r="14" spans="1:6" ht="14.25">
      <c r="A14" s="220"/>
      <c r="B14" s="220"/>
      <c r="C14" s="220"/>
      <c r="D14" s="220"/>
      <c r="E14" s="220"/>
      <c r="F14" s="236"/>
    </row>
    <row r="15" spans="1:8" ht="14.25">
      <c r="A15" s="220"/>
      <c r="B15" s="220"/>
      <c r="C15" s="577" t="s">
        <v>104</v>
      </c>
      <c r="D15" s="577"/>
      <c r="E15" s="577"/>
      <c r="F15" s="217">
        <f>+F13+F9</f>
        <v>0</v>
      </c>
      <c r="H15" s="237" t="s">
        <v>251</v>
      </c>
    </row>
    <row r="16" spans="1:6" ht="14.25">
      <c r="A16" s="348"/>
      <c r="B16" s="296"/>
      <c r="C16" s="296"/>
      <c r="D16" s="296"/>
      <c r="E16" s="296"/>
      <c r="F16" s="225"/>
    </row>
    <row r="17" spans="1:8" ht="14.25">
      <c r="A17" s="238" t="s">
        <v>102</v>
      </c>
      <c r="B17" s="239"/>
      <c r="C17" s="239"/>
      <c r="D17" s="239"/>
      <c r="E17" s="239"/>
      <c r="F17" s="240"/>
      <c r="H17" s="231" t="s">
        <v>250</v>
      </c>
    </row>
    <row r="18" spans="1:16" ht="45" customHeight="1">
      <c r="A18" s="569"/>
      <c r="B18" s="570"/>
      <c r="C18" s="570"/>
      <c r="D18" s="570"/>
      <c r="E18" s="570"/>
      <c r="F18" s="571"/>
      <c r="H18" s="562" t="s">
        <v>315</v>
      </c>
      <c r="I18" s="562"/>
      <c r="J18" s="562"/>
      <c r="K18" s="562"/>
      <c r="L18" s="562"/>
      <c r="M18" s="562"/>
      <c r="N18" s="562"/>
      <c r="O18" s="562"/>
      <c r="P18" s="562"/>
    </row>
    <row r="19" spans="1:8" ht="14.25">
      <c r="A19" s="220"/>
      <c r="B19" s="220"/>
      <c r="C19" s="220"/>
      <c r="D19" s="220"/>
      <c r="E19" s="220"/>
      <c r="F19" s="220"/>
      <c r="H19" s="364"/>
    </row>
    <row r="20" spans="1:8" ht="14.25">
      <c r="A20" s="238" t="s">
        <v>103</v>
      </c>
      <c r="B20" s="241"/>
      <c r="C20" s="241"/>
      <c r="D20" s="241"/>
      <c r="E20" s="241"/>
      <c r="F20" s="242"/>
      <c r="H20" s="231" t="s">
        <v>250</v>
      </c>
    </row>
    <row r="21" spans="1:16" ht="45" customHeight="1">
      <c r="A21" s="569"/>
      <c r="B21" s="570"/>
      <c r="C21" s="570"/>
      <c r="D21" s="570"/>
      <c r="E21" s="570"/>
      <c r="F21" s="571"/>
      <c r="H21" s="562" t="s">
        <v>315</v>
      </c>
      <c r="I21" s="562"/>
      <c r="J21" s="562"/>
      <c r="K21" s="562"/>
      <c r="L21" s="562"/>
      <c r="M21" s="562"/>
      <c r="N21" s="562"/>
      <c r="O21" s="562"/>
      <c r="P21" s="562"/>
    </row>
  </sheetData>
  <sheetProtection sheet="1" objects="1" scenarios="1"/>
  <mergeCells count="7">
    <mergeCell ref="H18:P18"/>
    <mergeCell ref="H21:P21"/>
    <mergeCell ref="A1:E1"/>
    <mergeCell ref="C15:E15"/>
    <mergeCell ref="A2:F2"/>
    <mergeCell ref="A18:F18"/>
    <mergeCell ref="A21:F21"/>
  </mergeCells>
  <printOptions horizontalCentered="1"/>
  <pageMargins left="0.25" right="0.25" top="0.25" bottom="0.25" header="0.3" footer="0.3"/>
  <pageSetup blackAndWhite="1" fitToHeight="0" fitToWidth="1" horizontalDpi="600" verticalDpi="600" orientation="landscape" r:id="rId1"/>
</worksheet>
</file>

<file path=xl/worksheets/sheet35.xml><?xml version="1.0" encoding="utf-8"?>
<worksheet xmlns="http://schemas.openxmlformats.org/spreadsheetml/2006/main" xmlns:r="http://schemas.openxmlformats.org/officeDocument/2006/relationships">
  <sheetPr>
    <pageSetUpPr fitToPage="1"/>
  </sheetPr>
  <dimension ref="A1:P23"/>
  <sheetViews>
    <sheetView zoomScaleSheetLayoutView="100" zoomScalePageLayoutView="0" workbookViewId="0" topLeftCell="A1">
      <selection activeCell="A5" sqref="A5"/>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612" t="s">
        <v>189</v>
      </c>
      <c r="B1" s="612"/>
      <c r="C1" s="612"/>
      <c r="D1" s="612"/>
      <c r="E1" s="612"/>
      <c r="F1" s="8">
        <f>+'Section A'!B2</f>
        <v>0</v>
      </c>
    </row>
    <row r="2" spans="1:6" ht="42" customHeight="1">
      <c r="A2" s="621" t="s">
        <v>370</v>
      </c>
      <c r="B2" s="621"/>
      <c r="C2" s="621"/>
      <c r="D2" s="621"/>
      <c r="E2" s="621"/>
      <c r="F2" s="621"/>
    </row>
    <row r="3" spans="1:6" ht="14.25">
      <c r="A3" s="13"/>
      <c r="B3" s="13"/>
      <c r="C3" s="13"/>
      <c r="D3" s="13"/>
      <c r="E3" s="13"/>
      <c r="F3" s="13"/>
    </row>
    <row r="4" spans="1:8" ht="14.25">
      <c r="A4" s="192" t="s">
        <v>65</v>
      </c>
      <c r="B4" s="56" t="s">
        <v>46</v>
      </c>
      <c r="C4" s="56" t="s">
        <v>45</v>
      </c>
      <c r="D4" s="56" t="s">
        <v>34</v>
      </c>
      <c r="E4" s="56" t="s">
        <v>33</v>
      </c>
      <c r="F4" s="189" t="s">
        <v>314</v>
      </c>
      <c r="H4" s="121" t="s">
        <v>249</v>
      </c>
    </row>
    <row r="5" spans="1:8" s="97" customFormat="1" ht="14.25">
      <c r="A5" s="195"/>
      <c r="B5" s="95"/>
      <c r="C5" s="95"/>
      <c r="D5" s="110"/>
      <c r="E5" s="95"/>
      <c r="F5" s="96">
        <f>ROUND(+B5*D5*E5,2)</f>
        <v>0</v>
      </c>
      <c r="H5" s="106"/>
    </row>
    <row r="6" spans="1:8" s="97" customFormat="1" ht="14.25">
      <c r="A6" s="212"/>
      <c r="B6" s="95"/>
      <c r="C6" s="95"/>
      <c r="D6" s="110"/>
      <c r="E6" s="95"/>
      <c r="F6" s="96">
        <f>ROUND(+B6*D6*E6,2)</f>
        <v>0</v>
      </c>
      <c r="H6" s="106"/>
    </row>
    <row r="7" spans="1:8" s="97" customFormat="1" ht="14.25">
      <c r="A7" s="212"/>
      <c r="B7" s="95"/>
      <c r="C7" s="95"/>
      <c r="D7" s="110"/>
      <c r="E7" s="95"/>
      <c r="F7" s="96">
        <f>ROUND(+B7*D7*E7,2)</f>
        <v>0</v>
      </c>
      <c r="H7" s="106"/>
    </row>
    <row r="8" spans="1:8" s="97" customFormat="1" ht="14.25">
      <c r="A8" s="212"/>
      <c r="B8" s="95"/>
      <c r="C8" s="95"/>
      <c r="D8" s="110"/>
      <c r="E8" s="95"/>
      <c r="F8" s="116">
        <f>ROUND(+B8*D8*E8,2)</f>
        <v>0</v>
      </c>
      <c r="H8" s="106"/>
    </row>
    <row r="9" spans="1:8" s="97" customFormat="1" ht="14.25">
      <c r="A9" s="194"/>
      <c r="B9" s="92"/>
      <c r="C9" s="92"/>
      <c r="D9" s="117"/>
      <c r="E9" s="176" t="s">
        <v>42</v>
      </c>
      <c r="F9" s="177">
        <f>ROUND(SUM(F5:F8),2)</f>
        <v>0</v>
      </c>
      <c r="H9" s="107" t="s">
        <v>308</v>
      </c>
    </row>
    <row r="10" spans="1:6" s="97" customFormat="1" ht="14.25">
      <c r="A10" s="194"/>
      <c r="B10" s="92"/>
      <c r="C10" s="92"/>
      <c r="D10" s="117"/>
      <c r="E10" s="92"/>
      <c r="F10" s="173"/>
    </row>
    <row r="11" spans="1:6" s="97" customFormat="1" ht="14.25">
      <c r="A11" s="194"/>
      <c r="B11" s="95"/>
      <c r="C11" s="95"/>
      <c r="D11" s="110"/>
      <c r="E11" s="95"/>
      <c r="F11" s="96">
        <f>ROUND(+B11*D11*E11,2)</f>
        <v>0</v>
      </c>
    </row>
    <row r="12" spans="1:6" s="97" customFormat="1" ht="14.25">
      <c r="A12" s="194"/>
      <c r="B12" s="95"/>
      <c r="C12" s="95"/>
      <c r="D12" s="110"/>
      <c r="E12" s="95"/>
      <c r="F12" s="116">
        <f>ROUND(+B12*D12*E12,2)</f>
        <v>0</v>
      </c>
    </row>
    <row r="13" spans="1:8" s="97" customFormat="1" ht="14.25">
      <c r="A13" s="194"/>
      <c r="B13" s="92"/>
      <c r="C13" s="92"/>
      <c r="D13" s="169"/>
      <c r="E13" s="175" t="s">
        <v>36</v>
      </c>
      <c r="F13" s="81">
        <f>ROUND(SUM(F10:F12),2)</f>
        <v>0</v>
      </c>
      <c r="H13" s="107" t="s">
        <v>308</v>
      </c>
    </row>
    <row r="14" ht="14.25">
      <c r="F14" s="87"/>
    </row>
    <row r="15" spans="3:8" ht="14.25">
      <c r="C15" s="614" t="s">
        <v>371</v>
      </c>
      <c r="D15" s="614"/>
      <c r="E15" s="614"/>
      <c r="F15" s="80">
        <f>+F13+F9</f>
        <v>0</v>
      </c>
      <c r="H15" s="120" t="s">
        <v>251</v>
      </c>
    </row>
    <row r="16" spans="1:6" s="97" customFormat="1" ht="14.25">
      <c r="A16" s="197"/>
      <c r="B16" s="92"/>
      <c r="C16" s="92"/>
      <c r="D16" s="92"/>
      <c r="E16" s="92"/>
      <c r="F16" s="113"/>
    </row>
    <row r="17" spans="1:8" s="97" customFormat="1" ht="14.25">
      <c r="A17" s="100" t="s">
        <v>372</v>
      </c>
      <c r="B17" s="101"/>
      <c r="C17" s="101"/>
      <c r="D17" s="101"/>
      <c r="E17" s="101"/>
      <c r="F17" s="102"/>
      <c r="H17" s="121" t="s">
        <v>250</v>
      </c>
    </row>
    <row r="18" spans="1:16" s="97" customFormat="1" ht="45" customHeight="1">
      <c r="A18" s="609"/>
      <c r="B18" s="610"/>
      <c r="C18" s="610"/>
      <c r="D18" s="610"/>
      <c r="E18" s="610"/>
      <c r="F18" s="611"/>
      <c r="H18" s="592" t="s">
        <v>315</v>
      </c>
      <c r="I18" s="592"/>
      <c r="J18" s="592"/>
      <c r="K18" s="592"/>
      <c r="L18" s="592"/>
      <c r="M18" s="592"/>
      <c r="N18" s="592"/>
      <c r="O18" s="592"/>
      <c r="P18" s="592"/>
    </row>
    <row r="19" ht="14.25">
      <c r="H19"/>
    </row>
    <row r="20" spans="1:8" s="97" customFormat="1" ht="14.25">
      <c r="A20" s="100" t="s">
        <v>373</v>
      </c>
      <c r="B20" s="103"/>
      <c r="C20" s="103"/>
      <c r="D20" s="103"/>
      <c r="E20" s="103"/>
      <c r="F20" s="104"/>
      <c r="H20" s="121" t="s">
        <v>250</v>
      </c>
    </row>
    <row r="21" spans="1:16" s="97" customFormat="1" ht="45" customHeight="1">
      <c r="A21" s="609"/>
      <c r="B21" s="610"/>
      <c r="C21" s="610"/>
      <c r="D21" s="610"/>
      <c r="E21" s="610"/>
      <c r="F21" s="611"/>
      <c r="H21" s="592" t="s">
        <v>315</v>
      </c>
      <c r="I21" s="592"/>
      <c r="J21" s="592"/>
      <c r="K21" s="592"/>
      <c r="L21" s="592"/>
      <c r="M21" s="592"/>
      <c r="N21" s="592"/>
      <c r="O21" s="592"/>
      <c r="P21" s="592"/>
    </row>
    <row r="23" ht="14.25">
      <c r="D23" s="21"/>
    </row>
  </sheetData>
  <sheetProtection sheet="1" objects="1" scenarios="1" formatCells="0" formatRows="0" insertRows="0" deleteRows="0" sort="0"/>
  <mergeCells count="7">
    <mergeCell ref="H18:P18"/>
    <mergeCell ref="H21:P21"/>
    <mergeCell ref="A1:E1"/>
    <mergeCell ref="C15:E15"/>
    <mergeCell ref="A2:F2"/>
    <mergeCell ref="A18:F18"/>
    <mergeCell ref="A21:F21"/>
  </mergeCells>
  <printOptions horizontalCentered="1"/>
  <pageMargins left="0.25" right="0.25" top="0.25" bottom="0.25" header="0.3" footer="0.3"/>
  <pageSetup blackAndWhite="1" fitToHeight="0" fitToWidth="1" horizontalDpi="600" verticalDpi="600" orientation="landscape" r:id="rId1"/>
</worksheet>
</file>

<file path=xl/worksheets/sheet36.xml><?xml version="1.0" encoding="utf-8"?>
<worksheet xmlns="http://schemas.openxmlformats.org/spreadsheetml/2006/main" xmlns:r="http://schemas.openxmlformats.org/officeDocument/2006/relationships">
  <sheetPr>
    <pageSetUpPr fitToPage="1"/>
  </sheetPr>
  <dimension ref="A1:N18"/>
  <sheetViews>
    <sheetView zoomScaleSheetLayoutView="100" zoomScalePageLayoutView="0" workbookViewId="0" topLeftCell="A1">
      <selection activeCell="A4" sqref="A4"/>
    </sheetView>
  </sheetViews>
  <sheetFormatPr defaultColWidth="9.140625" defaultRowHeight="15"/>
  <cols>
    <col min="1" max="1" width="76.28125" style="0" customWidth="1"/>
    <col min="2" max="3" width="18.7109375" style="0" customWidth="1"/>
    <col min="4" max="4" width="19.7109375" style="0" customWidth="1"/>
    <col min="5" max="5" width="3.00390625" style="0" customWidth="1"/>
  </cols>
  <sheetData>
    <row r="1" spans="1:4" ht="21.75" customHeight="1">
      <c r="A1" s="612" t="s">
        <v>189</v>
      </c>
      <c r="B1" s="612"/>
      <c r="C1" s="612"/>
      <c r="D1" s="8">
        <f>+'Section A'!B2</f>
        <v>0</v>
      </c>
    </row>
    <row r="2" spans="1:4" ht="54.75" customHeight="1">
      <c r="A2" s="620" t="s">
        <v>261</v>
      </c>
      <c r="B2" s="620"/>
      <c r="C2" s="620"/>
      <c r="D2" s="620"/>
    </row>
    <row r="3" spans="1:4" ht="15" customHeight="1">
      <c r="A3" s="18" t="s">
        <v>65</v>
      </c>
      <c r="B3" s="18" t="s">
        <v>79</v>
      </c>
      <c r="C3" s="18" t="s">
        <v>80</v>
      </c>
      <c r="D3" s="18" t="s">
        <v>298</v>
      </c>
    </row>
    <row r="4" spans="1:4" s="106" customFormat="1" ht="14.25">
      <c r="A4" s="196"/>
      <c r="B4" s="117"/>
      <c r="C4" s="118"/>
      <c r="D4" s="96">
        <f>ROUND(B4*C4,2)</f>
        <v>0</v>
      </c>
    </row>
    <row r="5" spans="1:4" s="106" customFormat="1" ht="14.25">
      <c r="A5" s="193"/>
      <c r="B5" s="117"/>
      <c r="C5" s="118"/>
      <c r="D5" s="116">
        <f>ROUND(B5*C5,2)</f>
        <v>0</v>
      </c>
    </row>
    <row r="6" spans="1:6" s="106" customFormat="1" ht="14.25">
      <c r="A6" s="193"/>
      <c r="B6" s="170"/>
      <c r="C6" s="178" t="s">
        <v>42</v>
      </c>
      <c r="D6" s="81">
        <f>ROUND(SUM(D4:D5),2)</f>
        <v>0</v>
      </c>
      <c r="F6" s="107" t="s">
        <v>299</v>
      </c>
    </row>
    <row r="7" spans="1:4" s="106" customFormat="1" ht="14.25">
      <c r="A7" s="193"/>
      <c r="B7" s="97"/>
      <c r="C7" s="97"/>
      <c r="D7" s="174"/>
    </row>
    <row r="8" spans="1:4" s="106" customFormat="1" ht="14.25">
      <c r="A8" s="193"/>
      <c r="B8" s="117"/>
      <c r="C8" s="118"/>
      <c r="D8" s="96">
        <f>ROUND(B8*C8,2)</f>
        <v>0</v>
      </c>
    </row>
    <row r="9" spans="1:4" s="106" customFormat="1" ht="14.25">
      <c r="A9" s="193"/>
      <c r="B9" s="117"/>
      <c r="C9" s="118"/>
      <c r="D9" s="116">
        <f>ROUND(B9*C9,2)</f>
        <v>0</v>
      </c>
    </row>
    <row r="10" spans="1:6" s="106" customFormat="1" ht="14.25">
      <c r="A10" s="198"/>
      <c r="B10" s="169"/>
      <c r="C10" s="175" t="s">
        <v>36</v>
      </c>
      <c r="D10" s="81">
        <f>ROUND(SUM(D7:D9),2)</f>
        <v>0</v>
      </c>
      <c r="F10" s="107" t="s">
        <v>299</v>
      </c>
    </row>
    <row r="11" spans="1:4" ht="14.25">
      <c r="A11" s="8"/>
      <c r="B11" s="8"/>
      <c r="C11" s="8"/>
      <c r="D11" s="87"/>
    </row>
    <row r="12" spans="1:6" ht="14.25">
      <c r="A12" s="8"/>
      <c r="B12" s="614" t="s">
        <v>101</v>
      </c>
      <c r="C12" s="614"/>
      <c r="D12" s="80">
        <f>+D10+D6</f>
        <v>0</v>
      </c>
      <c r="F12" s="120" t="s">
        <v>251</v>
      </c>
    </row>
    <row r="13" spans="1:4" s="106" customFormat="1" ht="14.25">
      <c r="A13" s="198"/>
      <c r="B13" s="97"/>
      <c r="C13" s="115"/>
      <c r="D13" s="99"/>
    </row>
    <row r="14" spans="1:6" s="106" customFormat="1" ht="14.25">
      <c r="A14" s="100" t="s">
        <v>81</v>
      </c>
      <c r="B14" s="101"/>
      <c r="C14" s="101"/>
      <c r="D14" s="102"/>
      <c r="F14" s="121" t="s">
        <v>250</v>
      </c>
    </row>
    <row r="15" spans="1:14" s="106" customFormat="1" ht="45" customHeight="1">
      <c r="A15" s="622"/>
      <c r="B15" s="623"/>
      <c r="C15" s="623"/>
      <c r="D15" s="624"/>
      <c r="F15" s="592" t="s">
        <v>315</v>
      </c>
      <c r="G15" s="592"/>
      <c r="H15" s="592"/>
      <c r="I15" s="592"/>
      <c r="J15" s="592"/>
      <c r="K15" s="592"/>
      <c r="L15" s="592"/>
      <c r="M15" s="592"/>
      <c r="N15" s="592"/>
    </row>
    <row r="16" spans="1:4" ht="14.25">
      <c r="A16" s="8"/>
      <c r="B16" s="8"/>
      <c r="C16" s="8"/>
      <c r="D16" s="8"/>
    </row>
    <row r="17" spans="1:6" s="106" customFormat="1" ht="14.25">
      <c r="A17" s="100" t="s">
        <v>100</v>
      </c>
      <c r="B17" s="103"/>
      <c r="C17" s="103"/>
      <c r="D17" s="104"/>
      <c r="F17" s="121" t="s">
        <v>250</v>
      </c>
    </row>
    <row r="18" spans="1:14" s="106" customFormat="1" ht="45" customHeight="1">
      <c r="A18" s="609"/>
      <c r="B18" s="610"/>
      <c r="C18" s="610"/>
      <c r="D18" s="611"/>
      <c r="F18" s="592" t="s">
        <v>315</v>
      </c>
      <c r="G18" s="592"/>
      <c r="H18" s="592"/>
      <c r="I18" s="592"/>
      <c r="J18" s="592"/>
      <c r="K18" s="592"/>
      <c r="L18" s="592"/>
      <c r="M18" s="592"/>
      <c r="N18" s="592"/>
    </row>
  </sheetData>
  <sheetProtection sheet="1" objects="1" scenarios="1" formatCells="0" formatRows="0" insertRows="0" deleteRows="0" sort="0"/>
  <mergeCells count="7">
    <mergeCell ref="F15:N15"/>
    <mergeCell ref="F18:N18"/>
    <mergeCell ref="A1:C1"/>
    <mergeCell ref="A2:D2"/>
    <mergeCell ref="B12:C12"/>
    <mergeCell ref="A15:D15"/>
    <mergeCell ref="A18:D18"/>
  </mergeCells>
  <printOptions horizontalCentered="1"/>
  <pageMargins left="0.25" right="0.25" top="0.25" bottom="0.25" header="0.3" footer="0.3"/>
  <pageSetup blackAndWhite="1" fitToHeight="0" fitToWidth="1" horizontalDpi="600" verticalDpi="600"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I38"/>
  <sheetViews>
    <sheetView zoomScaleSheetLayoutView="100" zoomScalePageLayoutView="0" workbookViewId="0" topLeftCell="A1">
      <selection activeCell="A1" sqref="A1:F1"/>
    </sheetView>
  </sheetViews>
  <sheetFormatPr defaultColWidth="9.140625" defaultRowHeight="15"/>
  <cols>
    <col min="1" max="7" width="18.140625" style="8" customWidth="1"/>
    <col min="8" max="8" width="2.28125" style="8" customWidth="1"/>
    <col min="9" max="16384" width="9.140625" style="8" customWidth="1"/>
  </cols>
  <sheetData>
    <row r="1" spans="1:9" ht="20.25" customHeight="1">
      <c r="A1" s="612" t="s">
        <v>189</v>
      </c>
      <c r="B1" s="612"/>
      <c r="C1" s="612"/>
      <c r="D1" s="612"/>
      <c r="E1" s="612"/>
      <c r="F1" s="612"/>
      <c r="G1" s="8">
        <f>+'Section A'!B2</f>
        <v>0</v>
      </c>
      <c r="I1" s="17" t="s">
        <v>259</v>
      </c>
    </row>
    <row r="2" spans="1:9" ht="39" customHeight="1">
      <c r="A2" s="625" t="s">
        <v>252</v>
      </c>
      <c r="B2" s="625"/>
      <c r="C2" s="625"/>
      <c r="D2" s="625"/>
      <c r="E2" s="625"/>
      <c r="F2" s="625"/>
      <c r="G2" s="625"/>
      <c r="H2" s="14"/>
      <c r="I2" s="14"/>
    </row>
    <row r="3" spans="1:9" ht="14.25">
      <c r="A3" s="22" t="s">
        <v>4</v>
      </c>
      <c r="B3" s="23"/>
      <c r="C3" s="23"/>
      <c r="D3" s="24"/>
      <c r="E3" s="25" t="s">
        <v>82</v>
      </c>
      <c r="F3" s="26" t="s">
        <v>83</v>
      </c>
      <c r="G3" s="27" t="s">
        <v>84</v>
      </c>
      <c r="I3" s="13"/>
    </row>
    <row r="4" spans="1:9" ht="21.75" customHeight="1" hidden="1">
      <c r="A4" s="269" t="s">
        <v>85</v>
      </c>
      <c r="B4" s="269"/>
      <c r="C4" s="265"/>
      <c r="D4" s="266"/>
      <c r="E4" s="267">
        <f>+Personnel!G10</f>
        <v>0</v>
      </c>
      <c r="F4" s="268">
        <f>+Personnel!G14</f>
        <v>0</v>
      </c>
      <c r="G4" s="268">
        <f>SUM(E4:F4)</f>
        <v>0</v>
      </c>
      <c r="H4" s="59"/>
      <c r="I4" s="13"/>
    </row>
    <row r="5" spans="1:9" ht="21.75" customHeight="1" hidden="1">
      <c r="A5" s="269" t="s">
        <v>86</v>
      </c>
      <c r="B5" s="269"/>
      <c r="C5" s="265"/>
      <c r="D5" s="266"/>
      <c r="E5" s="267">
        <f>+'Fringe Benefits'!G9</f>
        <v>0</v>
      </c>
      <c r="F5" s="268">
        <f>+'Fringe Benefits'!G13</f>
        <v>0</v>
      </c>
      <c r="G5" s="268">
        <f aca="true" t="shared" si="0" ref="G5:G33">SUM(E5:F5)</f>
        <v>0</v>
      </c>
      <c r="H5" s="59"/>
      <c r="I5" s="13"/>
    </row>
    <row r="6" spans="1:9" ht="21.75" customHeight="1" hidden="1">
      <c r="A6" s="269" t="s">
        <v>87</v>
      </c>
      <c r="B6" s="269"/>
      <c r="C6" s="265"/>
      <c r="D6" s="266"/>
      <c r="E6" s="267">
        <f>+Travel!G9</f>
        <v>0</v>
      </c>
      <c r="F6" s="268">
        <f>+Travel!G13</f>
        <v>0</v>
      </c>
      <c r="G6" s="268">
        <f t="shared" si="0"/>
        <v>0</v>
      </c>
      <c r="H6" s="59"/>
      <c r="I6" s="13"/>
    </row>
    <row r="7" spans="1:9" ht="21.75" customHeight="1" hidden="1">
      <c r="A7" s="269" t="s">
        <v>0</v>
      </c>
      <c r="B7" s="269"/>
      <c r="C7" s="265"/>
      <c r="D7" s="266"/>
      <c r="E7" s="267">
        <f>+'Equipment '!D7</f>
        <v>0</v>
      </c>
      <c r="F7" s="268">
        <f>+'Equipment '!D11</f>
        <v>0</v>
      </c>
      <c r="G7" s="268">
        <f t="shared" si="0"/>
        <v>0</v>
      </c>
      <c r="H7" s="59"/>
      <c r="I7" s="13"/>
    </row>
    <row r="8" spans="1:9" ht="21.75" customHeight="1" hidden="1">
      <c r="A8" s="269" t="s">
        <v>1</v>
      </c>
      <c r="B8" s="269"/>
      <c r="C8" s="265"/>
      <c r="D8" s="266"/>
      <c r="E8" s="267">
        <f>+Supplies!D10</f>
        <v>0</v>
      </c>
      <c r="F8" s="268">
        <f>+Supplies!D14</f>
        <v>0</v>
      </c>
      <c r="G8" s="268">
        <f t="shared" si="0"/>
        <v>0</v>
      </c>
      <c r="H8" s="59"/>
      <c r="I8" s="13"/>
    </row>
    <row r="9" spans="1:9" ht="21.75" customHeight="1" hidden="1">
      <c r="A9" s="269" t="s">
        <v>12</v>
      </c>
      <c r="B9" s="269"/>
      <c r="C9" s="265"/>
      <c r="D9" s="266"/>
      <c r="E9" s="267">
        <f>+'Contractual Services'!C12</f>
        <v>0</v>
      </c>
      <c r="F9" s="268">
        <f>+'Contractual Services'!C16</f>
        <v>0</v>
      </c>
      <c r="G9" s="268">
        <f t="shared" si="0"/>
        <v>0</v>
      </c>
      <c r="H9" s="59"/>
      <c r="I9" s="13"/>
    </row>
    <row r="10" spans="1:9" ht="21.75" customHeight="1" hidden="1">
      <c r="A10" s="269" t="s">
        <v>13</v>
      </c>
      <c r="B10" s="269"/>
      <c r="C10" s="265"/>
      <c r="D10" s="266"/>
      <c r="E10" s="267">
        <f>+Consultant!G6+Consultant!G23</f>
        <v>0</v>
      </c>
      <c r="F10" s="268">
        <f>+Consultant!G10+Consultant!G27</f>
        <v>0</v>
      </c>
      <c r="G10" s="268">
        <f t="shared" si="0"/>
        <v>0</v>
      </c>
      <c r="H10" s="59"/>
      <c r="I10" s="13"/>
    </row>
    <row r="11" spans="1:9" ht="21.75" customHeight="1" hidden="1">
      <c r="A11" s="264" t="s">
        <v>17</v>
      </c>
      <c r="B11" s="264"/>
      <c r="C11" s="265"/>
      <c r="D11" s="266"/>
      <c r="E11" s="267">
        <f>+'Construction '!C6</f>
        <v>0</v>
      </c>
      <c r="F11" s="268">
        <f>+'Construction '!C10</f>
        <v>0</v>
      </c>
      <c r="G11" s="268">
        <f t="shared" si="0"/>
        <v>0</v>
      </c>
      <c r="H11" s="59"/>
      <c r="I11" s="13"/>
    </row>
    <row r="12" spans="1:9" ht="21.75" customHeight="1">
      <c r="A12" s="270" t="s">
        <v>342</v>
      </c>
      <c r="B12" s="270"/>
      <c r="C12" s="271"/>
      <c r="D12" s="122"/>
      <c r="E12" s="272">
        <f>+DesignEngineering!C10</f>
        <v>0</v>
      </c>
      <c r="F12" s="273">
        <f>+DesignEngineering!C14</f>
        <v>0</v>
      </c>
      <c r="G12" s="273">
        <f t="shared" si="0"/>
        <v>0</v>
      </c>
      <c r="H12" s="59"/>
      <c r="I12" s="13"/>
    </row>
    <row r="13" spans="1:9" ht="21.75" customHeight="1">
      <c r="A13" s="270" t="s">
        <v>343</v>
      </c>
      <c r="B13" s="270"/>
      <c r="C13" s="271"/>
      <c r="D13" s="122"/>
      <c r="E13" s="272">
        <f>+BuildingLandPurchase!C10</f>
        <v>0</v>
      </c>
      <c r="F13" s="273">
        <f>+BuildingLandPurchase!C14</f>
        <v>0</v>
      </c>
      <c r="G13" s="273">
        <f t="shared" si="0"/>
        <v>0</v>
      </c>
      <c r="H13" s="59"/>
      <c r="I13" s="13"/>
    </row>
    <row r="14" spans="1:9" ht="21.75" customHeight="1">
      <c r="A14" s="270" t="s">
        <v>344</v>
      </c>
      <c r="B14" s="270"/>
      <c r="C14" s="271"/>
      <c r="D14" s="122"/>
      <c r="E14" s="272">
        <f>+EML!D9</f>
        <v>0</v>
      </c>
      <c r="F14" s="273">
        <f>+EML!D13</f>
        <v>0</v>
      </c>
      <c r="G14" s="273">
        <f t="shared" si="0"/>
        <v>0</v>
      </c>
      <c r="H14" s="59"/>
      <c r="I14" s="13"/>
    </row>
    <row r="15" spans="1:9" ht="21.75" customHeight="1">
      <c r="A15" s="270" t="s">
        <v>345</v>
      </c>
      <c r="B15" s="270"/>
      <c r="C15" s="271"/>
      <c r="D15" s="122"/>
      <c r="E15" s="272">
        <f>+EquipmentConstruction!D7</f>
        <v>0</v>
      </c>
      <c r="F15" s="273">
        <f>+EquipmentConstruction!D11</f>
        <v>0</v>
      </c>
      <c r="G15" s="273">
        <f t="shared" si="0"/>
        <v>0</v>
      </c>
      <c r="H15" s="59"/>
      <c r="I15" s="13"/>
    </row>
    <row r="16" spans="1:9" ht="21.75" customHeight="1">
      <c r="A16" s="270" t="s">
        <v>346</v>
      </c>
      <c r="B16" s="270"/>
      <c r="C16" s="271"/>
      <c r="D16" s="122"/>
      <c r="E16" s="272">
        <f>+WiringElectrical!D10</f>
        <v>0</v>
      </c>
      <c r="F16" s="273">
        <f>+WiringElectrical!D14</f>
        <v>0</v>
      </c>
      <c r="G16" s="273">
        <f t="shared" si="0"/>
        <v>0</v>
      </c>
      <c r="H16" s="59"/>
      <c r="I16" s="13"/>
    </row>
    <row r="17" spans="1:9" ht="21.75" customHeight="1">
      <c r="A17" s="270" t="s">
        <v>347</v>
      </c>
      <c r="B17" s="270"/>
      <c r="C17" s="271"/>
      <c r="D17" s="122"/>
      <c r="E17" s="272">
        <f>+Mechanical!D9</f>
        <v>0</v>
      </c>
      <c r="F17" s="273">
        <f>+Mechanical!D13</f>
        <v>0</v>
      </c>
      <c r="G17" s="273">
        <f t="shared" si="0"/>
        <v>0</v>
      </c>
      <c r="H17" s="59"/>
      <c r="I17" s="13"/>
    </row>
    <row r="18" spans="1:9" ht="21.75" customHeight="1">
      <c r="A18" s="270" t="s">
        <v>348</v>
      </c>
      <c r="B18" s="270"/>
      <c r="C18" s="271"/>
      <c r="D18" s="122"/>
      <c r="E18" s="272">
        <f>+Paving!D6</f>
        <v>0</v>
      </c>
      <c r="F18" s="273">
        <f>+Paving!D10</f>
        <v>0</v>
      </c>
      <c r="G18" s="273">
        <f t="shared" si="0"/>
        <v>0</v>
      </c>
      <c r="H18" s="59"/>
      <c r="I18" s="13"/>
    </row>
    <row r="19" spans="1:9" ht="21.75" customHeight="1">
      <c r="A19" s="270" t="s">
        <v>349</v>
      </c>
      <c r="B19" s="270"/>
      <c r="C19" s="271"/>
      <c r="D19" s="122"/>
      <c r="E19" s="272">
        <f>+Plumbing!D6</f>
        <v>0</v>
      </c>
      <c r="F19" s="273">
        <f>+Plumbing!D10</f>
        <v>0</v>
      </c>
      <c r="G19" s="273">
        <f t="shared" si="0"/>
        <v>0</v>
      </c>
      <c r="H19" s="59"/>
      <c r="I19" s="13"/>
    </row>
    <row r="20" spans="1:9" ht="21.75" customHeight="1">
      <c r="A20" s="270" t="s">
        <v>350</v>
      </c>
      <c r="B20" s="270"/>
      <c r="C20" s="271"/>
      <c r="D20" s="122"/>
      <c r="E20" s="272">
        <f>+ConstructionMgmt!C8</f>
        <v>0</v>
      </c>
      <c r="F20" s="273">
        <f>+ConstructionMgmt!C12</f>
        <v>0</v>
      </c>
      <c r="G20" s="273">
        <f t="shared" si="0"/>
        <v>0</v>
      </c>
      <c r="H20" s="59"/>
      <c r="I20" s="13"/>
    </row>
    <row r="21" spans="1:9" ht="21.75" customHeight="1">
      <c r="A21" s="270" t="s">
        <v>351</v>
      </c>
      <c r="B21" s="270"/>
      <c r="C21" s="271"/>
      <c r="D21" s="122"/>
      <c r="E21" s="272">
        <f>+OtherConstruct!C8</f>
        <v>0</v>
      </c>
      <c r="F21" s="273">
        <f>+OtherConstruct!C12</f>
        <v>0</v>
      </c>
      <c r="G21" s="273">
        <f t="shared" si="0"/>
        <v>0</v>
      </c>
      <c r="H21" s="59"/>
      <c r="I21" s="13"/>
    </row>
    <row r="22" spans="1:9" ht="21.75" customHeight="1">
      <c r="A22" s="270" t="s">
        <v>352</v>
      </c>
      <c r="B22" s="270"/>
      <c r="C22" s="271"/>
      <c r="D22" s="122"/>
      <c r="E22" s="272">
        <f>+Excavation!C8</f>
        <v>0</v>
      </c>
      <c r="F22" s="273">
        <f>+Excavation!C12</f>
        <v>0</v>
      </c>
      <c r="G22" s="273">
        <f t="shared" si="0"/>
        <v>0</v>
      </c>
      <c r="H22" s="59"/>
      <c r="I22" s="13"/>
    </row>
    <row r="23" spans="1:9" ht="21.75" customHeight="1">
      <c r="A23" s="270" t="s">
        <v>353</v>
      </c>
      <c r="B23" s="270"/>
      <c r="C23" s="271"/>
      <c r="D23" s="122"/>
      <c r="E23" s="272">
        <f>+SiteWork!C7</f>
        <v>0</v>
      </c>
      <c r="F23" s="273">
        <f>+SiteWork!C11</f>
        <v>0</v>
      </c>
      <c r="G23" s="273">
        <f t="shared" si="0"/>
        <v>0</v>
      </c>
      <c r="H23" s="59"/>
      <c r="I23" s="13"/>
    </row>
    <row r="24" spans="1:9" ht="21.75" customHeight="1">
      <c r="A24" s="270" t="s">
        <v>354</v>
      </c>
      <c r="B24" s="270"/>
      <c r="C24" s="271"/>
      <c r="D24" s="122"/>
      <c r="E24" s="272">
        <f>+Demolition!C7</f>
        <v>0</v>
      </c>
      <c r="F24" s="273">
        <f>+Demolition!C11</f>
        <v>0</v>
      </c>
      <c r="G24" s="273">
        <f t="shared" si="0"/>
        <v>0</v>
      </c>
      <c r="H24" s="59"/>
      <c r="I24" s="13"/>
    </row>
    <row r="25" spans="1:9" ht="21.75" customHeight="1">
      <c r="A25" s="270" t="s">
        <v>355</v>
      </c>
      <c r="B25" s="270"/>
      <c r="C25" s="271"/>
      <c r="D25" s="122"/>
      <c r="E25" s="272">
        <f>+Contingency!C7</f>
        <v>0</v>
      </c>
      <c r="F25" s="273">
        <f>+Contingency!C11</f>
        <v>0</v>
      </c>
      <c r="G25" s="273">
        <f t="shared" si="0"/>
        <v>0</v>
      </c>
      <c r="H25" s="59"/>
      <c r="I25" s="13"/>
    </row>
    <row r="26" spans="1:9" ht="21.75" customHeight="1" hidden="1">
      <c r="A26" s="269" t="s">
        <v>18</v>
      </c>
      <c r="B26" s="269"/>
      <c r="C26" s="269"/>
      <c r="D26" s="266"/>
      <c r="E26" s="267">
        <f>+'Occupancy '!F8</f>
        <v>0</v>
      </c>
      <c r="F26" s="268">
        <f>+'Occupancy '!F12</f>
        <v>0</v>
      </c>
      <c r="G26" s="268">
        <f t="shared" si="0"/>
        <v>0</v>
      </c>
      <c r="H26" s="59"/>
      <c r="I26" s="13"/>
    </row>
    <row r="27" spans="1:9" ht="21.75" customHeight="1" hidden="1">
      <c r="A27" s="269" t="s">
        <v>88</v>
      </c>
      <c r="B27" s="269"/>
      <c r="C27" s="265"/>
      <c r="D27" s="266"/>
      <c r="E27" s="267">
        <f>+'R &amp; D '!C6</f>
        <v>0</v>
      </c>
      <c r="F27" s="268">
        <f>+'R &amp; D '!C10</f>
        <v>0</v>
      </c>
      <c r="G27" s="268">
        <f t="shared" si="0"/>
        <v>0</v>
      </c>
      <c r="H27" s="59"/>
      <c r="I27" s="13"/>
    </row>
    <row r="28" spans="1:9" ht="21.75" customHeight="1" hidden="1">
      <c r="A28" s="269" t="s">
        <v>89</v>
      </c>
      <c r="B28" s="269"/>
      <c r="C28" s="265"/>
      <c r="D28" s="266"/>
      <c r="E28" s="267">
        <f>+'Telecommunications '!F8</f>
        <v>0</v>
      </c>
      <c r="F28" s="268">
        <f>+'Telecommunications '!F12</f>
        <v>0</v>
      </c>
      <c r="G28" s="268">
        <f t="shared" si="0"/>
        <v>0</v>
      </c>
      <c r="H28" s="60"/>
      <c r="I28" s="13"/>
    </row>
    <row r="29" spans="1:9" ht="21.75" customHeight="1" hidden="1">
      <c r="A29" s="269" t="s">
        <v>90</v>
      </c>
      <c r="B29" s="269"/>
      <c r="C29" s="265"/>
      <c r="D29" s="266"/>
      <c r="E29" s="267">
        <f>+'Training &amp; Education'!F8</f>
        <v>0</v>
      </c>
      <c r="F29" s="268">
        <f>+'Training &amp; Education'!F12</f>
        <v>0</v>
      </c>
      <c r="G29" s="268">
        <f>SUM(E29:F29)</f>
        <v>0</v>
      </c>
      <c r="H29" s="60"/>
      <c r="I29" s="13"/>
    </row>
    <row r="30" spans="1:9" ht="21.75" customHeight="1" hidden="1">
      <c r="A30" s="269" t="s">
        <v>91</v>
      </c>
      <c r="B30" s="269"/>
      <c r="C30" s="265"/>
      <c r="D30" s="266"/>
      <c r="E30" s="267">
        <f>+'Direct Administrative '!G7</f>
        <v>0</v>
      </c>
      <c r="F30" s="268">
        <f>+'Direct Administrative '!G11</f>
        <v>0</v>
      </c>
      <c r="G30" s="268">
        <f>SUM(E30:F30)</f>
        <v>0</v>
      </c>
      <c r="H30" s="60"/>
      <c r="I30" s="13"/>
    </row>
    <row r="31" spans="1:9" ht="21.75" customHeight="1" hidden="1">
      <c r="A31" s="269" t="s">
        <v>92</v>
      </c>
      <c r="B31" s="269"/>
      <c r="C31" s="265"/>
      <c r="D31" s="266"/>
      <c r="E31" s="267">
        <f>+'Miscellaneous (other) Costs '!F9</f>
        <v>0</v>
      </c>
      <c r="F31" s="268">
        <f>+'Miscellaneous (other) Costs '!F13</f>
        <v>0</v>
      </c>
      <c r="G31" s="268">
        <f>SUM(E31:F31)</f>
        <v>0</v>
      </c>
      <c r="H31" s="60"/>
      <c r="I31" s="13"/>
    </row>
    <row r="32" spans="1:9" ht="21.75" customHeight="1">
      <c r="A32" s="58" t="s">
        <v>375</v>
      </c>
      <c r="B32" s="58"/>
      <c r="C32" s="15"/>
      <c r="E32" s="82">
        <f>+Matching!F9</f>
        <v>0</v>
      </c>
      <c r="F32" s="83">
        <f>+Matching!F13</f>
        <v>0</v>
      </c>
      <c r="G32" s="83">
        <f>SUM(E32:F32)</f>
        <v>0</v>
      </c>
      <c r="H32" s="60"/>
      <c r="I32" s="13"/>
    </row>
    <row r="33" spans="1:9" ht="21.75" customHeight="1">
      <c r="A33" s="58" t="s">
        <v>260</v>
      </c>
      <c r="B33" s="58"/>
      <c r="C33" s="15"/>
      <c r="E33" s="190">
        <f>+'Indirect Costs '!D6</f>
        <v>0</v>
      </c>
      <c r="F33" s="191">
        <f>+'Indirect Costs '!D10</f>
        <v>0</v>
      </c>
      <c r="G33" s="191">
        <f t="shared" si="0"/>
        <v>0</v>
      </c>
      <c r="H33" s="60"/>
      <c r="I33" s="13"/>
    </row>
    <row r="34" spans="1:9" ht="21.75" customHeight="1">
      <c r="A34" s="15"/>
      <c r="B34" s="15"/>
      <c r="C34" s="15"/>
      <c r="E34" s="82"/>
      <c r="F34" s="83"/>
      <c r="G34" s="83"/>
      <c r="H34" s="57"/>
      <c r="I34" s="13"/>
    </row>
    <row r="35" spans="1:9" ht="21.75" customHeight="1">
      <c r="A35" s="15"/>
      <c r="B35" s="15"/>
      <c r="C35" s="15"/>
      <c r="E35" s="84"/>
      <c r="F35" s="83"/>
      <c r="G35" s="83"/>
      <c r="H35" s="13"/>
      <c r="I35" s="13"/>
    </row>
    <row r="36" spans="1:9" ht="21.75" customHeight="1">
      <c r="A36" s="58" t="s">
        <v>93</v>
      </c>
      <c r="B36" s="58"/>
      <c r="C36" s="16"/>
      <c r="E36" s="82">
        <f>SUM(E4:E35)</f>
        <v>0</v>
      </c>
      <c r="F36" s="83"/>
      <c r="G36" s="83"/>
      <c r="H36" s="59"/>
      <c r="I36" s="171">
        <f>+E36-'Section A'!E41</f>
        <v>0</v>
      </c>
    </row>
    <row r="37" spans="1:9" ht="21.75" customHeight="1">
      <c r="A37" s="58" t="s">
        <v>181</v>
      </c>
      <c r="B37" s="58"/>
      <c r="C37" s="58"/>
      <c r="E37" s="82"/>
      <c r="F37" s="83">
        <f>SUM(F4:F36)</f>
        <v>0</v>
      </c>
      <c r="G37" s="83"/>
      <c r="H37" s="61"/>
      <c r="I37" s="171">
        <f>+F37-'Section B'!C45</f>
        <v>0</v>
      </c>
    </row>
    <row r="38" spans="1:9" ht="21.75" customHeight="1">
      <c r="A38" s="22" t="s">
        <v>5</v>
      </c>
      <c r="B38" s="23"/>
      <c r="C38" s="23"/>
      <c r="D38" s="28"/>
      <c r="E38" s="85"/>
      <c r="F38" s="85"/>
      <c r="G38" s="86">
        <f>SUM(G4:G37)</f>
        <v>0</v>
      </c>
      <c r="H38" s="55"/>
      <c r="I38" s="172">
        <f>+G38-E36-F37</f>
        <v>0</v>
      </c>
    </row>
  </sheetData>
  <sheetProtection sheet="1" objects="1" scenarios="1"/>
  <mergeCells count="2">
    <mergeCell ref="A2:G2"/>
    <mergeCell ref="A1:F1"/>
  </mergeCells>
  <printOptions horizontalCentered="1"/>
  <pageMargins left="0.25" right="0.25" top="0.25" bottom="0.25" header="0.3" footer="0.3"/>
  <pageSetup blackAndWhite="1" fitToHeight="0" fitToWidth="1" horizontalDpi="600" verticalDpi="600"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631" t="s">
        <v>173</v>
      </c>
      <c r="B1" s="545"/>
      <c r="C1" s="546"/>
      <c r="D1" s="544" t="s">
        <v>217</v>
      </c>
      <c r="E1" s="545"/>
      <c r="F1" s="546"/>
      <c r="G1" s="547" t="s">
        <v>247</v>
      </c>
      <c r="H1" s="548"/>
      <c r="I1" s="549"/>
    </row>
    <row r="2" spans="1:9" s="210" customFormat="1" ht="49.5" customHeight="1" thickBot="1" thickTop="1">
      <c r="A2" s="547" t="str">
        <f>"Organization Name: "&amp;'Section A'!B2</f>
        <v>Organization Name: </v>
      </c>
      <c r="B2" s="548"/>
      <c r="C2" s="548"/>
      <c r="D2" s="552" t="str">
        <f>"CSFA Description: "&amp;'Section A'!D3</f>
        <v>CSFA Description: Federal Match Grant Program</v>
      </c>
      <c r="E2" s="553"/>
      <c r="F2" s="554"/>
      <c r="G2" s="547" t="str">
        <f>"NOFO # "&amp;'Section A'!F2</f>
        <v>NOFO # 3073-2554</v>
      </c>
      <c r="H2" s="548"/>
      <c r="I2" s="549"/>
    </row>
    <row r="3" spans="1:9" ht="15" thickBot="1" thickTop="1">
      <c r="A3" s="550" t="str">
        <f>"CSFA # "&amp;'Section A'!B3</f>
        <v>CSFA # 420-35-3073</v>
      </c>
      <c r="B3" s="551"/>
      <c r="C3" s="551"/>
      <c r="D3" s="538" t="str">
        <f>"UEI #"&amp;'Section A'!D2</f>
        <v>UEI #</v>
      </c>
      <c r="E3" s="539"/>
      <c r="F3" s="540"/>
      <c r="G3" s="547" t="str">
        <f>"Fiscal Year: "&amp;'Section A'!F3</f>
        <v>Fiscal Year: 2023</v>
      </c>
      <c r="H3" s="548"/>
      <c r="I3" s="549"/>
    </row>
    <row r="4" spans="1:9" ht="15" thickBot="1" thickTop="1">
      <c r="A4" s="119" t="s">
        <v>243</v>
      </c>
      <c r="B4" s="119" t="str">
        <f>+'Section A'!F4</f>
        <v>23-324###</v>
      </c>
      <c r="C4" s="7"/>
      <c r="D4" s="7"/>
      <c r="E4" s="7"/>
      <c r="F4" s="7"/>
      <c r="G4" s="7"/>
      <c r="H4" s="7"/>
      <c r="I4" s="7"/>
    </row>
    <row r="5" spans="1:9" ht="15" thickTop="1">
      <c r="A5" s="49"/>
      <c r="B5" s="49"/>
      <c r="C5" s="49"/>
      <c r="D5" s="7"/>
      <c r="E5" s="7"/>
      <c r="F5" s="7"/>
      <c r="G5" s="7"/>
      <c r="H5" s="7"/>
      <c r="I5" s="7"/>
    </row>
    <row r="6" spans="1:9" ht="14.25">
      <c r="A6" s="36"/>
      <c r="B6" s="7"/>
      <c r="C6" s="7"/>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29.25" customHeight="1">
      <c r="A9" s="627" t="s">
        <v>178</v>
      </c>
      <c r="B9" s="627"/>
      <c r="C9" s="627"/>
      <c r="D9" s="626" t="s">
        <v>175</v>
      </c>
      <c r="E9" s="626"/>
      <c r="F9" s="37" t="s">
        <v>174</v>
      </c>
      <c r="G9" s="626" t="s">
        <v>176</v>
      </c>
      <c r="H9" s="626"/>
      <c r="I9" s="37" t="s">
        <v>174</v>
      </c>
    </row>
    <row r="10" spans="1:9" ht="14.25">
      <c r="A10" s="628">
        <f>+'Narrative Summary '!E36</f>
        <v>0</v>
      </c>
      <c r="B10" s="629"/>
      <c r="C10" s="38"/>
      <c r="D10" s="38"/>
      <c r="E10" s="38"/>
      <c r="F10" s="201"/>
      <c r="G10" s="38"/>
      <c r="H10" s="38"/>
      <c r="I10" s="201"/>
    </row>
    <row r="11" spans="1:9" ht="14.25">
      <c r="A11" s="38"/>
      <c r="B11" s="38"/>
      <c r="C11" s="38"/>
      <c r="D11" s="38"/>
      <c r="E11" s="38"/>
      <c r="F11" s="38"/>
      <c r="G11" s="38"/>
      <c r="H11" s="38"/>
      <c r="I11" s="38"/>
    </row>
    <row r="12" spans="1:9" ht="14.25">
      <c r="A12" s="38"/>
      <c r="B12" s="38"/>
      <c r="C12" s="38"/>
      <c r="D12" s="38"/>
      <c r="E12" s="38"/>
      <c r="F12" s="38"/>
      <c r="G12" s="38"/>
      <c r="H12" s="38"/>
      <c r="I12" s="38"/>
    </row>
    <row r="13" spans="1:9" ht="14.25">
      <c r="A13" s="38"/>
      <c r="B13" s="38"/>
      <c r="C13" s="38"/>
      <c r="D13" s="38"/>
      <c r="E13" s="38"/>
      <c r="F13" s="38"/>
      <c r="G13" s="38"/>
      <c r="H13" s="38"/>
      <c r="I13" s="38"/>
    </row>
    <row r="14" spans="1:9" ht="14.25">
      <c r="A14" s="38"/>
      <c r="B14" s="38"/>
      <c r="C14" s="38"/>
      <c r="D14" s="38"/>
      <c r="E14" s="38"/>
      <c r="F14" s="38"/>
      <c r="G14" s="38"/>
      <c r="H14" s="38"/>
      <c r="I14" s="38"/>
    </row>
    <row r="15" spans="1:9" ht="14.25">
      <c r="A15" s="38"/>
      <c r="B15" s="38"/>
      <c r="C15" s="38"/>
      <c r="D15" s="38"/>
      <c r="E15" s="38"/>
      <c r="F15" s="38"/>
      <c r="G15" s="38"/>
      <c r="H15" s="38"/>
      <c r="I15" s="38"/>
    </row>
    <row r="16" spans="1:9" ht="35.25" customHeight="1">
      <c r="A16" s="627" t="s">
        <v>177</v>
      </c>
      <c r="B16" s="627"/>
      <c r="C16" s="627"/>
      <c r="D16" s="626" t="s">
        <v>175</v>
      </c>
      <c r="E16" s="626"/>
      <c r="F16" s="37" t="s">
        <v>174</v>
      </c>
      <c r="G16" s="626" t="s">
        <v>176</v>
      </c>
      <c r="H16" s="626"/>
      <c r="I16" s="37" t="s">
        <v>174</v>
      </c>
    </row>
    <row r="17" spans="1:9" ht="18.75" customHeight="1">
      <c r="A17" s="7"/>
      <c r="B17" s="7"/>
      <c r="C17" s="7"/>
      <c r="D17" s="7"/>
      <c r="E17" s="7"/>
      <c r="F17" s="7"/>
      <c r="G17" s="7"/>
      <c r="H17" s="7"/>
      <c r="I17" s="7"/>
    </row>
    <row r="18" spans="10:14" ht="14.25">
      <c r="J18" s="31"/>
      <c r="K18" s="31"/>
      <c r="L18" s="31"/>
      <c r="M18" s="31"/>
      <c r="N18" s="31"/>
    </row>
    <row r="19" spans="10:14" ht="5.25" customHeight="1">
      <c r="J19" s="31"/>
      <c r="K19" s="31"/>
      <c r="L19" s="31"/>
      <c r="M19" s="31"/>
      <c r="N19" s="31"/>
    </row>
    <row r="20" spans="10:14" ht="58.5" customHeight="1">
      <c r="J20" s="30"/>
      <c r="K20" s="30"/>
      <c r="L20" s="30"/>
      <c r="M20" s="30"/>
      <c r="N20" s="30"/>
    </row>
    <row r="21" spans="1:9" ht="14.25">
      <c r="A21" s="7"/>
      <c r="B21" s="7"/>
      <c r="C21" s="7"/>
      <c r="D21" s="7"/>
      <c r="E21" s="7"/>
      <c r="F21" s="7"/>
      <c r="G21" s="7"/>
      <c r="H21" s="7"/>
      <c r="I21" s="7"/>
    </row>
    <row r="22" spans="1:9" ht="14.25">
      <c r="A22" s="33" t="s">
        <v>150</v>
      </c>
      <c r="B22" s="31"/>
      <c r="C22" s="31"/>
      <c r="D22" s="31"/>
      <c r="E22" s="31"/>
      <c r="F22" s="31"/>
      <c r="G22" s="31"/>
      <c r="H22" s="31"/>
      <c r="I22" s="31"/>
    </row>
    <row r="23" spans="1:9" ht="7.5" customHeight="1">
      <c r="A23" s="32"/>
      <c r="B23" s="31"/>
      <c r="C23" s="31"/>
      <c r="D23" s="31"/>
      <c r="E23" s="31"/>
      <c r="F23" s="31"/>
      <c r="G23" s="31"/>
      <c r="H23" s="31"/>
      <c r="I23" s="31"/>
    </row>
    <row r="24" spans="1:9" ht="49.5" customHeight="1">
      <c r="A24" s="630" t="s">
        <v>153</v>
      </c>
      <c r="B24" s="630"/>
      <c r="C24" s="630"/>
      <c r="D24" s="630"/>
      <c r="E24" s="630"/>
      <c r="F24" s="630"/>
      <c r="G24" s="630"/>
      <c r="H24" s="630"/>
      <c r="I24" s="630"/>
    </row>
    <row r="25" spans="1:9" ht="14.25">
      <c r="A25" s="7"/>
      <c r="B25" s="7"/>
      <c r="C25" s="7"/>
      <c r="D25" s="7"/>
      <c r="E25" s="7"/>
      <c r="F25" s="7"/>
      <c r="G25" s="7"/>
      <c r="H25" s="7"/>
      <c r="I25" s="7"/>
    </row>
    <row r="26" spans="1:9" ht="14.25">
      <c r="A26" s="7"/>
      <c r="B26" s="7"/>
      <c r="C26" s="7"/>
      <c r="D26" s="7"/>
      <c r="E26" s="7"/>
      <c r="F26" s="7"/>
      <c r="G26" s="7"/>
      <c r="H26" s="7"/>
      <c r="I26" s="7"/>
    </row>
    <row r="27" spans="1:9" ht="14.25">
      <c r="A27" s="7"/>
      <c r="B27" s="7"/>
      <c r="C27" s="7"/>
      <c r="D27" s="7"/>
      <c r="E27" s="7"/>
      <c r="F27" s="7"/>
      <c r="G27" s="7"/>
      <c r="H27" s="7"/>
      <c r="I27" s="7"/>
    </row>
    <row r="28" spans="1:9" ht="14.25">
      <c r="A28" s="7"/>
      <c r="B28" s="7"/>
      <c r="C28" s="7"/>
      <c r="D28" s="7"/>
      <c r="E28" s="7"/>
      <c r="F28" s="7"/>
      <c r="G28" s="7"/>
      <c r="H28" s="7"/>
      <c r="I28" s="7"/>
    </row>
    <row r="29" spans="1:9" ht="14.25">
      <c r="A29" s="7"/>
      <c r="B29" s="7"/>
      <c r="C29" s="7"/>
      <c r="D29" s="7"/>
      <c r="E29" s="7"/>
      <c r="F29" s="7"/>
      <c r="G29" s="7"/>
      <c r="H29" s="7"/>
      <c r="I29" s="7"/>
    </row>
    <row r="30" spans="1:9" ht="14.25">
      <c r="A30" s="7"/>
      <c r="B30" s="7"/>
      <c r="C30" s="7"/>
      <c r="D30" s="7"/>
      <c r="E30" s="7"/>
      <c r="F30" s="7"/>
      <c r="G30" s="7"/>
      <c r="H30" s="7"/>
      <c r="I30" s="7"/>
    </row>
  </sheetData>
  <sheetProtection/>
  <mergeCells count="17">
    <mergeCell ref="A10:B10"/>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blackAndWhite="1" fitToHeight="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D45"/>
  <sheetViews>
    <sheetView zoomScalePageLayoutView="0" workbookViewId="0" topLeftCell="A1">
      <selection activeCell="A5" sqref="A5:B5"/>
    </sheetView>
  </sheetViews>
  <sheetFormatPr defaultColWidth="9.140625" defaultRowHeight="15"/>
  <cols>
    <col min="1" max="3" width="44.57421875" style="0" customWidth="1"/>
    <col min="4" max="4" width="7.8515625" style="0" customWidth="1"/>
    <col min="5" max="6" width="9.140625" style="0" customWidth="1"/>
  </cols>
  <sheetData>
    <row r="1" spans="1:4" ht="19.5" customHeight="1">
      <c r="A1" s="73" t="str">
        <f>+'Section A'!A1</f>
        <v>STATE OF ILLINOIS </v>
      </c>
      <c r="B1" s="71" t="str">
        <f>+'Section A'!B1</f>
        <v>UNIFORM GRANT BUDGET TEMPLATE</v>
      </c>
      <c r="C1" s="72" t="str">
        <f>+'Section A'!E1</f>
        <v>Commerce &amp; Economic Opportunity</v>
      </c>
      <c r="D1" s="79" t="s">
        <v>265</v>
      </c>
    </row>
    <row r="2" spans="1:3" ht="39.75" customHeight="1">
      <c r="A2" s="213" t="str">
        <f>"Organization Name: "&amp;'Section A'!B2</f>
        <v>Organization Name: </v>
      </c>
      <c r="B2" s="73" t="str">
        <f>"NOFO # "&amp;'Section A'!F2</f>
        <v>NOFO # 3073-2554</v>
      </c>
      <c r="C2" s="73" t="str">
        <f>"Fiscal Year "&amp;'Section A'!F3</f>
        <v>Fiscal Year 2023</v>
      </c>
    </row>
    <row r="3" spans="1:3" ht="19.5" customHeight="1">
      <c r="A3" s="527" t="s">
        <v>231</v>
      </c>
      <c r="B3" s="528"/>
      <c r="C3" s="78" t="str">
        <f>"Grant Number: "&amp;'Section A'!F4</f>
        <v>Grant Number: 23-324###</v>
      </c>
    </row>
    <row r="4" spans="1:3" ht="19.5" customHeight="1">
      <c r="A4" s="75" t="s">
        <v>28</v>
      </c>
      <c r="B4" s="76"/>
      <c r="C4" s="77" t="s">
        <v>224</v>
      </c>
    </row>
    <row r="5" spans="1:3" ht="15" customHeight="1">
      <c r="A5" s="529" t="s">
        <v>233</v>
      </c>
      <c r="B5" s="530"/>
      <c r="C5" s="90"/>
    </row>
    <row r="6" spans="1:3" ht="15" customHeight="1">
      <c r="A6" s="533" t="s">
        <v>26</v>
      </c>
      <c r="B6" s="534"/>
      <c r="C6" s="188">
        <v>0</v>
      </c>
    </row>
    <row r="7" spans="1:3" ht="15" customHeight="1">
      <c r="A7" s="533" t="s">
        <v>27</v>
      </c>
      <c r="B7" s="534"/>
      <c r="C7" s="188">
        <v>0</v>
      </c>
    </row>
    <row r="8" spans="1:3" ht="15" customHeight="1">
      <c r="A8" s="535" t="s">
        <v>24</v>
      </c>
      <c r="B8" s="536"/>
      <c r="C8" s="188">
        <v>0</v>
      </c>
    </row>
    <row r="9" spans="1:3" ht="19.5" customHeight="1" thickBot="1">
      <c r="A9" s="531" t="s">
        <v>232</v>
      </c>
      <c r="B9" s="532"/>
      <c r="C9" s="91">
        <f>(C6+C7+C8)</f>
        <v>0</v>
      </c>
    </row>
    <row r="10" spans="1:4" ht="19.5" customHeight="1" thickBot="1">
      <c r="A10" s="453" t="s">
        <v>235</v>
      </c>
      <c r="B10" s="455"/>
      <c r="C10" s="457"/>
      <c r="D10" s="79" t="s">
        <v>258</v>
      </c>
    </row>
    <row r="11" spans="1:3" ht="28.5" customHeight="1">
      <c r="A11" s="75" t="s">
        <v>221</v>
      </c>
      <c r="B11" s="75" t="s">
        <v>223</v>
      </c>
      <c r="C11" s="77" t="s">
        <v>225</v>
      </c>
    </row>
    <row r="12" spans="1:3" ht="16.5" customHeight="1" hidden="1">
      <c r="A12" s="274" t="s">
        <v>14</v>
      </c>
      <c r="B12" s="279">
        <v>200.43</v>
      </c>
      <c r="C12" s="275">
        <f>+Personnel!G14</f>
        <v>0</v>
      </c>
    </row>
    <row r="13" spans="1:3" ht="16.5" customHeight="1" hidden="1">
      <c r="A13" s="274" t="s">
        <v>15</v>
      </c>
      <c r="B13" s="263">
        <v>200.431</v>
      </c>
      <c r="C13" s="275">
        <f>+'Fringe Benefits'!G13</f>
        <v>0</v>
      </c>
    </row>
    <row r="14" spans="1:3" ht="16.5" customHeight="1" hidden="1">
      <c r="A14" s="274" t="s">
        <v>16</v>
      </c>
      <c r="B14" s="263">
        <v>200.474</v>
      </c>
      <c r="C14" s="275">
        <f>+Travel!G13</f>
        <v>0</v>
      </c>
    </row>
    <row r="15" spans="1:3" ht="16.5" customHeight="1" hidden="1">
      <c r="A15" s="274" t="s">
        <v>0</v>
      </c>
      <c r="B15" s="263">
        <v>200.439</v>
      </c>
      <c r="C15" s="275">
        <f>+'Equipment '!D11</f>
        <v>0</v>
      </c>
    </row>
    <row r="16" spans="1:3" ht="16.5" customHeight="1" hidden="1">
      <c r="A16" s="274" t="s">
        <v>1</v>
      </c>
      <c r="B16" s="263">
        <v>200.94</v>
      </c>
      <c r="C16" s="275">
        <f>+Supplies!D14</f>
        <v>0</v>
      </c>
    </row>
    <row r="17" spans="1:3" ht="16.5" customHeight="1" hidden="1">
      <c r="A17" s="274" t="s">
        <v>228</v>
      </c>
      <c r="B17" s="263" t="s">
        <v>227</v>
      </c>
      <c r="C17" s="275">
        <f>+'Contractual Services'!C16</f>
        <v>0</v>
      </c>
    </row>
    <row r="18" spans="1:3" ht="16.5" customHeight="1" hidden="1">
      <c r="A18" s="274" t="s">
        <v>13</v>
      </c>
      <c r="B18" s="263">
        <v>200.459</v>
      </c>
      <c r="C18" s="275">
        <f>+Consultant!G10+Consultant!G27</f>
        <v>0</v>
      </c>
    </row>
    <row r="19" spans="1:3" ht="16.5" customHeight="1" hidden="1">
      <c r="A19" s="274" t="s">
        <v>17</v>
      </c>
      <c r="B19" s="262"/>
      <c r="C19" s="275">
        <f>+'Construction '!C10</f>
        <v>0</v>
      </c>
    </row>
    <row r="20" spans="1:3" ht="16.5" customHeight="1">
      <c r="A20" s="276" t="s">
        <v>356</v>
      </c>
      <c r="B20" s="277"/>
      <c r="C20" s="278">
        <f>+DesignEngineering!C14</f>
        <v>0</v>
      </c>
    </row>
    <row r="21" spans="1:3" ht="16.5" customHeight="1">
      <c r="A21" s="276" t="s">
        <v>357</v>
      </c>
      <c r="B21" s="277"/>
      <c r="C21" s="278">
        <f>+BuildingLandPurchase!C14</f>
        <v>0</v>
      </c>
    </row>
    <row r="22" spans="1:3" ht="16.5" customHeight="1">
      <c r="A22" s="276" t="s">
        <v>358</v>
      </c>
      <c r="B22" s="277"/>
      <c r="C22" s="278">
        <f>+EML!D13</f>
        <v>0</v>
      </c>
    </row>
    <row r="23" spans="1:3" ht="16.5" customHeight="1">
      <c r="A23" s="276" t="s">
        <v>359</v>
      </c>
      <c r="B23" s="277"/>
      <c r="C23" s="278">
        <f>+EquipmentConstruction!D11</f>
        <v>0</v>
      </c>
    </row>
    <row r="24" spans="1:3" ht="16.5" customHeight="1">
      <c r="A24" s="276" t="s">
        <v>360</v>
      </c>
      <c r="B24" s="277"/>
      <c r="C24" s="278">
        <f>+WiringElectrical!D14</f>
        <v>0</v>
      </c>
    </row>
    <row r="25" spans="1:3" ht="16.5" customHeight="1">
      <c r="A25" s="276" t="s">
        <v>361</v>
      </c>
      <c r="B25" s="277"/>
      <c r="C25" s="278">
        <f>+Mechanical!D13</f>
        <v>0</v>
      </c>
    </row>
    <row r="26" spans="1:3" ht="16.5" customHeight="1">
      <c r="A26" s="276" t="s">
        <v>362</v>
      </c>
      <c r="B26" s="277"/>
      <c r="C26" s="278">
        <f>+Paving!D10</f>
        <v>0</v>
      </c>
    </row>
    <row r="27" spans="1:3" ht="16.5" customHeight="1">
      <c r="A27" s="276" t="s">
        <v>363</v>
      </c>
      <c r="B27" s="277"/>
      <c r="C27" s="278">
        <f>+Plumbing!D10</f>
        <v>0</v>
      </c>
    </row>
    <row r="28" spans="1:3" ht="16.5" customHeight="1">
      <c r="A28" s="276" t="s">
        <v>364</v>
      </c>
      <c r="B28" s="277"/>
      <c r="C28" s="278">
        <f>+ConstructionMgmt!C12</f>
        <v>0</v>
      </c>
    </row>
    <row r="29" spans="1:3" ht="16.5" customHeight="1">
      <c r="A29" s="276" t="s">
        <v>365</v>
      </c>
      <c r="B29" s="277"/>
      <c r="C29" s="278">
        <f>+OtherConstruct!C12</f>
        <v>0</v>
      </c>
    </row>
    <row r="30" spans="1:3" ht="16.5" customHeight="1">
      <c r="A30" s="276" t="s">
        <v>366</v>
      </c>
      <c r="B30" s="277"/>
      <c r="C30" s="278">
        <f>+Excavation!C12</f>
        <v>0</v>
      </c>
    </row>
    <row r="31" spans="1:3" ht="16.5" customHeight="1">
      <c r="A31" s="276" t="s">
        <v>367</v>
      </c>
      <c r="B31" s="277"/>
      <c r="C31" s="278">
        <f>+SiteWork!C11</f>
        <v>0</v>
      </c>
    </row>
    <row r="32" spans="1:3" ht="16.5" customHeight="1">
      <c r="A32" s="276" t="s">
        <v>368</v>
      </c>
      <c r="B32" s="277"/>
      <c r="C32" s="278">
        <f>+Demolition!C11</f>
        <v>0</v>
      </c>
    </row>
    <row r="33" spans="1:3" ht="16.5" customHeight="1">
      <c r="A33" s="276" t="s">
        <v>369</v>
      </c>
      <c r="B33" s="277"/>
      <c r="C33" s="278">
        <f>+Contingency!C11</f>
        <v>0</v>
      </c>
    </row>
    <row r="34" spans="1:3" ht="16.5" customHeight="1" hidden="1">
      <c r="A34" s="274" t="s">
        <v>18</v>
      </c>
      <c r="B34" s="263">
        <v>200.465</v>
      </c>
      <c r="C34" s="275">
        <f>+'Occupancy '!F12</f>
        <v>0</v>
      </c>
    </row>
    <row r="35" spans="1:3" ht="16.5" customHeight="1" hidden="1">
      <c r="A35" s="274" t="s">
        <v>19</v>
      </c>
      <c r="B35" s="263">
        <v>200.87</v>
      </c>
      <c r="C35" s="275">
        <f>+'R &amp; D '!C10</f>
        <v>0</v>
      </c>
    </row>
    <row r="36" spans="1:3" ht="16.5" customHeight="1" hidden="1">
      <c r="A36" s="274" t="s">
        <v>89</v>
      </c>
      <c r="B36" s="263"/>
      <c r="C36" s="275">
        <f>+'Telecommunications '!F12</f>
        <v>0</v>
      </c>
    </row>
    <row r="37" spans="1:3" ht="16.5" customHeight="1" hidden="1">
      <c r="A37" s="274" t="s">
        <v>20</v>
      </c>
      <c r="B37" s="263">
        <v>200.472</v>
      </c>
      <c r="C37" s="275">
        <f>+'Training &amp; Education'!F12</f>
        <v>0</v>
      </c>
    </row>
    <row r="38" spans="1:3" ht="16.5" customHeight="1" hidden="1">
      <c r="A38" s="274" t="s">
        <v>94</v>
      </c>
      <c r="B38" s="263" t="s">
        <v>226</v>
      </c>
      <c r="C38" s="275">
        <f>+'Direct Administrative '!G11</f>
        <v>0</v>
      </c>
    </row>
    <row r="39" spans="1:3" ht="16.5" customHeight="1" hidden="1">
      <c r="A39" s="274" t="s">
        <v>180</v>
      </c>
      <c r="B39" s="263"/>
      <c r="C39" s="275">
        <f>+'Miscellaneous (other) Costs '!F13</f>
        <v>0</v>
      </c>
    </row>
    <row r="40" spans="1:3" ht="16.5" customHeight="1">
      <c r="A40" s="63" t="s">
        <v>374</v>
      </c>
      <c r="B40" s="64"/>
      <c r="C40" s="67">
        <f>+Matching!F13</f>
        <v>0</v>
      </c>
    </row>
    <row r="41" spans="1:3" ht="16.5" customHeight="1" hidden="1">
      <c r="A41" s="432" t="s">
        <v>229</v>
      </c>
      <c r="B41" s="263"/>
      <c r="C41" s="275">
        <v>0</v>
      </c>
    </row>
    <row r="42" spans="1:3" ht="16.5" customHeight="1">
      <c r="A42" s="63" t="s">
        <v>206</v>
      </c>
      <c r="B42" s="65">
        <v>200.413</v>
      </c>
      <c r="C42" s="67">
        <f>SUM(C12:C41)</f>
        <v>0</v>
      </c>
    </row>
    <row r="43" spans="1:3" ht="16.5" customHeight="1">
      <c r="A43" s="88" t="s">
        <v>95</v>
      </c>
      <c r="B43" s="89">
        <v>200.414</v>
      </c>
      <c r="C43" s="67">
        <f>+'Indirect Costs '!D10</f>
        <v>0</v>
      </c>
    </row>
    <row r="44" spans="1:3" ht="34.5" customHeight="1">
      <c r="A44" s="525" t="s">
        <v>25</v>
      </c>
      <c r="B44" s="526"/>
      <c r="C44" s="68"/>
    </row>
    <row r="45" spans="1:3" ht="22.5" customHeight="1">
      <c r="A45" s="70" t="s">
        <v>234</v>
      </c>
      <c r="B45" s="69"/>
      <c r="C45" s="74">
        <f>(C42+C43)</f>
        <v>0</v>
      </c>
    </row>
    <row r="46" ht="17.25" customHeight="1"/>
    <row r="47" ht="17.25" customHeight="1"/>
    <row r="48" ht="17.25" customHeight="1"/>
    <row r="50" ht="15" customHeight="1"/>
    <row r="51" ht="22.5" customHeight="1"/>
  </sheetData>
  <sheetProtection sheet="1" objects="1" scenarios="1"/>
  <mergeCells count="8">
    <mergeCell ref="A44:B44"/>
    <mergeCell ref="A3:B3"/>
    <mergeCell ref="A10:C10"/>
    <mergeCell ref="A5:B5"/>
    <mergeCell ref="A9:B9"/>
    <mergeCell ref="A7:B7"/>
    <mergeCell ref="A8:B8"/>
    <mergeCell ref="A6:B6"/>
  </mergeCells>
  <printOptions/>
  <pageMargins left="0.25" right="0.25" top="0.25" bottom="0.25" header="0.3" footer="0.3"/>
  <pageSetup blackAndWhite="1" fitToHeight="0"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G29" sqref="G29"/>
    </sheetView>
  </sheetViews>
  <sheetFormatPr defaultColWidth="9.140625" defaultRowHeight="15"/>
  <cols>
    <col min="1" max="9" width="14.28125" style="0" customWidth="1"/>
  </cols>
  <sheetData>
    <row r="1" spans="1:9" ht="39.75" customHeight="1" thickBot="1" thickTop="1">
      <c r="A1" s="544" t="s">
        <v>23</v>
      </c>
      <c r="B1" s="545"/>
      <c r="C1" s="546"/>
      <c r="D1" s="544" t="s">
        <v>216</v>
      </c>
      <c r="E1" s="545"/>
      <c r="F1" s="546"/>
      <c r="G1" s="547" t="str">
        <f>"AGENCY: "&amp;'Section B'!C1</f>
        <v>AGENCY: Commerce &amp; Economic Opportunity</v>
      </c>
      <c r="H1" s="548"/>
      <c r="I1" s="549"/>
    </row>
    <row r="2" spans="1:9" s="210" customFormat="1" ht="33" customHeight="1" thickBot="1" thickTop="1">
      <c r="A2" s="547" t="str">
        <f>"Organization Name: "&amp;'Section A'!B2</f>
        <v>Organization Name: </v>
      </c>
      <c r="B2" s="548"/>
      <c r="C2" s="548"/>
      <c r="D2" s="552" t="str">
        <f>"CSFA Description: "&amp;'Section A'!D3</f>
        <v>CSFA Description: Federal Match Grant Program</v>
      </c>
      <c r="E2" s="553"/>
      <c r="F2" s="554"/>
      <c r="G2" s="547" t="str">
        <f>"NOFO # "&amp;'Section A'!F2</f>
        <v>NOFO # 3073-2554</v>
      </c>
      <c r="H2" s="548"/>
      <c r="I2" s="549"/>
    </row>
    <row r="3" spans="1:9" ht="16.5" customHeight="1" thickBot="1" thickTop="1">
      <c r="A3" s="550" t="str">
        <f>"CSFA #: "&amp;'Section A'!B3</f>
        <v>CSFA #: 420-35-3073</v>
      </c>
      <c r="B3" s="551"/>
      <c r="C3" s="551"/>
      <c r="D3" s="538" t="str">
        <f>"UEI # "&amp;'Section A'!D2</f>
        <v>UEI # </v>
      </c>
      <c r="E3" s="539"/>
      <c r="F3" s="540"/>
      <c r="G3" s="547" t="str">
        <f>"Fiscal Year(s): "&amp;'Section A'!F3</f>
        <v>Fiscal Year(s): 2023</v>
      </c>
      <c r="H3" s="548"/>
      <c r="I3" s="549"/>
    </row>
    <row r="4" ht="15" thickTop="1"/>
    <row r="5" spans="1:2" ht="14.25">
      <c r="A5" s="51" t="s">
        <v>179</v>
      </c>
      <c r="B5" s="50"/>
    </row>
    <row r="6" spans="1:9" ht="36" customHeight="1">
      <c r="A6" s="543" t="s">
        <v>188</v>
      </c>
      <c r="B6" s="543"/>
      <c r="C6" s="543"/>
      <c r="D6" s="543"/>
      <c r="E6" s="543"/>
      <c r="F6" s="543"/>
      <c r="G6" s="543"/>
      <c r="H6" s="543"/>
      <c r="I6" s="543"/>
    </row>
    <row r="7" spans="1:9" ht="14.25">
      <c r="A7" s="9"/>
      <c r="B7" s="10"/>
      <c r="C7" s="10"/>
      <c r="D7" s="10"/>
      <c r="E7" s="10"/>
      <c r="F7" s="10"/>
      <c r="G7" s="10"/>
      <c r="H7" s="10"/>
      <c r="I7" s="10"/>
    </row>
    <row r="8" spans="1:9" ht="14.25">
      <c r="A8" s="9"/>
      <c r="B8" s="10"/>
      <c r="C8" s="10"/>
      <c r="D8" s="10"/>
      <c r="E8" s="10"/>
      <c r="F8" s="10"/>
      <c r="G8" s="10"/>
      <c r="H8" s="10"/>
      <c r="I8" s="10"/>
    </row>
    <row r="9" spans="1:9" ht="14.25">
      <c r="A9" s="9"/>
      <c r="B9" s="10"/>
      <c r="C9" s="10"/>
      <c r="D9" s="10"/>
      <c r="E9" s="10"/>
      <c r="F9" s="10"/>
      <c r="G9" s="10"/>
      <c r="H9" s="10"/>
      <c r="I9" s="10"/>
    </row>
    <row r="10" spans="1:9" ht="14.25">
      <c r="A10" s="537"/>
      <c r="B10" s="537"/>
      <c r="C10" s="537"/>
      <c r="D10" s="10"/>
      <c r="E10" s="537"/>
      <c r="F10" s="537"/>
      <c r="G10" s="537"/>
      <c r="H10" s="10"/>
      <c r="I10" s="10"/>
    </row>
    <row r="11" spans="1:9" ht="14.25">
      <c r="A11" s="9" t="s">
        <v>6</v>
      </c>
      <c r="B11" s="10"/>
      <c r="C11" s="10"/>
      <c r="D11" s="10"/>
      <c r="E11" s="9" t="s">
        <v>6</v>
      </c>
      <c r="F11" s="10"/>
      <c r="G11" s="10"/>
      <c r="H11" s="10"/>
      <c r="I11" s="10"/>
    </row>
    <row r="12" spans="1:9" ht="14.25">
      <c r="A12" s="9"/>
      <c r="B12" s="10"/>
      <c r="C12" s="10"/>
      <c r="D12" s="10"/>
      <c r="E12" s="9"/>
      <c r="F12" s="10"/>
      <c r="G12" s="10"/>
      <c r="H12" s="10"/>
      <c r="I12" s="10"/>
    </row>
    <row r="13" spans="1:9" ht="14.25">
      <c r="A13" s="541"/>
      <c r="B13" s="541"/>
      <c r="C13" s="541"/>
      <c r="D13" s="10"/>
      <c r="E13" s="541"/>
      <c r="F13" s="541"/>
      <c r="G13" s="541"/>
      <c r="H13" s="10"/>
      <c r="I13" s="10"/>
    </row>
    <row r="14" spans="1:9" ht="14.25">
      <c r="A14" s="9" t="s">
        <v>7</v>
      </c>
      <c r="B14" s="10"/>
      <c r="C14" s="10"/>
      <c r="D14" s="10"/>
      <c r="E14" s="9" t="s">
        <v>7</v>
      </c>
      <c r="F14" s="10"/>
      <c r="G14" s="10"/>
      <c r="H14" s="10"/>
      <c r="I14" s="10"/>
    </row>
    <row r="15" spans="1:9" ht="14.25">
      <c r="A15" s="9"/>
      <c r="B15" s="10"/>
      <c r="C15" s="10"/>
      <c r="D15" s="10"/>
      <c r="E15" s="9"/>
      <c r="F15" s="10"/>
      <c r="G15" s="10"/>
      <c r="H15" s="10"/>
      <c r="I15" s="10"/>
    </row>
    <row r="16" spans="1:9" ht="14.25">
      <c r="A16" s="537"/>
      <c r="B16" s="537"/>
      <c r="C16" s="537"/>
      <c r="D16" s="10"/>
      <c r="E16" s="537"/>
      <c r="F16" s="537"/>
      <c r="G16" s="537"/>
      <c r="H16" s="10"/>
      <c r="I16" s="10"/>
    </row>
    <row r="17" spans="1:9" ht="14.25">
      <c r="A17" s="9" t="s">
        <v>8</v>
      </c>
      <c r="B17" s="10"/>
      <c r="C17" s="10"/>
      <c r="D17" s="10"/>
      <c r="E17" s="9" t="s">
        <v>8</v>
      </c>
      <c r="F17" s="10"/>
      <c r="G17" s="10"/>
      <c r="H17" s="10"/>
      <c r="I17" s="10"/>
    </row>
    <row r="18" spans="1:9" ht="14.25">
      <c r="A18" s="9"/>
      <c r="B18" s="10"/>
      <c r="C18" s="10"/>
      <c r="D18" s="10"/>
      <c r="E18" s="9"/>
      <c r="F18" s="10"/>
      <c r="G18" s="10"/>
      <c r="H18" s="10"/>
      <c r="I18" s="10"/>
    </row>
    <row r="19" spans="1:9" ht="14.25">
      <c r="A19" s="537"/>
      <c r="B19" s="537"/>
      <c r="C19" s="537"/>
      <c r="D19" s="10"/>
      <c r="E19" s="537"/>
      <c r="F19" s="537"/>
      <c r="G19" s="537"/>
      <c r="H19" s="10"/>
      <c r="I19" s="10"/>
    </row>
    <row r="20" spans="1:9" ht="14.25">
      <c r="A20" s="9" t="s">
        <v>9</v>
      </c>
      <c r="B20" s="10"/>
      <c r="C20" s="10"/>
      <c r="D20" s="10"/>
      <c r="E20" s="9" t="s">
        <v>9</v>
      </c>
      <c r="F20" s="10"/>
      <c r="G20" s="10"/>
      <c r="H20" s="10"/>
      <c r="I20" s="10"/>
    </row>
    <row r="21" spans="1:9" ht="14.25">
      <c r="A21" s="9" t="s">
        <v>185</v>
      </c>
      <c r="B21" s="10"/>
      <c r="C21" s="10"/>
      <c r="D21" s="10"/>
      <c r="E21" s="9" t="s">
        <v>186</v>
      </c>
      <c r="F21" s="10"/>
      <c r="G21" s="10"/>
      <c r="H21" s="10"/>
      <c r="I21" s="10"/>
    </row>
    <row r="22" spans="1:9" ht="28.5" customHeight="1">
      <c r="A22" s="537"/>
      <c r="B22" s="537"/>
      <c r="C22" s="537"/>
      <c r="D22" s="10"/>
      <c r="E22" s="537"/>
      <c r="F22" s="537"/>
      <c r="G22" s="537"/>
      <c r="H22" s="10"/>
      <c r="I22" s="10"/>
    </row>
    <row r="23" spans="1:9" ht="14.25">
      <c r="A23" s="9" t="s">
        <v>10</v>
      </c>
      <c r="B23" s="10"/>
      <c r="C23" s="10"/>
      <c r="D23" s="10"/>
      <c r="E23" s="9" t="s">
        <v>10</v>
      </c>
      <c r="F23" s="10"/>
      <c r="G23" s="10"/>
      <c r="H23" s="10"/>
      <c r="I23" s="10"/>
    </row>
    <row r="24" spans="1:9" ht="14.25">
      <c r="A24" s="10"/>
      <c r="B24" s="10"/>
      <c r="C24" s="10"/>
      <c r="D24" s="10"/>
      <c r="E24" s="10"/>
      <c r="F24" s="10"/>
      <c r="G24" s="10"/>
      <c r="H24" s="10"/>
      <c r="I24" s="10"/>
    </row>
    <row r="27" spans="1:7" ht="42.75" customHeight="1">
      <c r="A27" s="542" t="s">
        <v>187</v>
      </c>
      <c r="B27" s="542"/>
      <c r="C27" s="542"/>
      <c r="D27" s="542"/>
      <c r="E27" s="542"/>
      <c r="F27" s="542"/>
      <c r="G27" s="542"/>
    </row>
  </sheetData>
  <sheetProtection/>
  <mergeCells count="21">
    <mergeCell ref="D2:F2"/>
    <mergeCell ref="E16:G16"/>
    <mergeCell ref="A27:G27"/>
    <mergeCell ref="A6:I6"/>
    <mergeCell ref="A1:C1"/>
    <mergeCell ref="G1:I1"/>
    <mergeCell ref="G2:I2"/>
    <mergeCell ref="G3:I3"/>
    <mergeCell ref="D1:F1"/>
    <mergeCell ref="A2:C2"/>
    <mergeCell ref="A3:C3"/>
    <mergeCell ref="A19:C19"/>
    <mergeCell ref="E19:G19"/>
    <mergeCell ref="A22:C22"/>
    <mergeCell ref="E22:G22"/>
    <mergeCell ref="D3:F3"/>
    <mergeCell ref="A10:C10"/>
    <mergeCell ref="E10:G10"/>
    <mergeCell ref="A13:C13"/>
    <mergeCell ref="E13:G13"/>
    <mergeCell ref="A16:C16"/>
  </mergeCells>
  <printOptions horizontalCentered="1"/>
  <pageMargins left="0.25" right="0.25" top="0.25" bottom="0.25" header="0.3" footer="0.3"/>
  <pageSetup blackAndWhite="1"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4.25">
      <c r="A1" s="555"/>
      <c r="B1" s="555"/>
      <c r="C1" s="555"/>
      <c r="D1" s="555"/>
      <c r="E1" s="555"/>
      <c r="F1" s="555"/>
      <c r="G1" s="555"/>
    </row>
    <row r="2" spans="1:7" ht="14.25">
      <c r="A2" s="556"/>
      <c r="B2" s="556"/>
      <c r="C2" s="556"/>
      <c r="D2" s="556"/>
      <c r="E2" s="556"/>
      <c r="F2" s="556"/>
      <c r="G2" s="556"/>
    </row>
    <row r="3" spans="1:2" ht="14.25">
      <c r="A3" s="2"/>
      <c r="B3" s="1"/>
    </row>
    <row r="4" spans="1:7" ht="14.25">
      <c r="A4" s="4"/>
      <c r="B4" s="1"/>
      <c r="C4" s="1"/>
      <c r="D4" s="1"/>
      <c r="E4" s="1"/>
      <c r="F4" s="1"/>
      <c r="G4" s="1"/>
    </row>
    <row r="5" spans="1:2" ht="14.25">
      <c r="A5" s="4"/>
      <c r="B5" s="1"/>
    </row>
    <row r="6" spans="1:2" ht="14.25">
      <c r="A6" s="4"/>
      <c r="B6" s="1"/>
    </row>
    <row r="7" spans="1:2" ht="14.25">
      <c r="A7" s="5"/>
      <c r="B7" s="1"/>
    </row>
    <row r="8" spans="1:2" ht="14.25">
      <c r="A8" s="5"/>
      <c r="B8" s="1"/>
    </row>
    <row r="9" spans="1:2" ht="14.25">
      <c r="A9" s="5"/>
      <c r="B9" s="3"/>
    </row>
    <row r="10" ht="14.25">
      <c r="B10" s="3"/>
    </row>
  </sheetData>
  <sheetProtection/>
  <mergeCells count="2">
    <mergeCell ref="A1:G1"/>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zoomScalePageLayoutView="0" workbookViewId="0" topLeftCell="A1">
      <selection activeCell="A1" sqref="A1:IV16384"/>
    </sheetView>
  </sheetViews>
  <sheetFormatPr defaultColWidth="9.140625" defaultRowHeight="15"/>
  <cols>
    <col min="1" max="1" width="35.28125" style="282" customWidth="1"/>
    <col min="2" max="2" width="25.00390625" style="282" customWidth="1"/>
    <col min="3" max="6" width="12.57421875" style="282" customWidth="1"/>
    <col min="7" max="7" width="15.28125" style="282" customWidth="1"/>
    <col min="8" max="8" width="2.28125" style="282" customWidth="1"/>
    <col min="9" max="16384" width="9.140625" style="282" customWidth="1"/>
  </cols>
  <sheetData>
    <row r="1" spans="1:15" ht="25.5" customHeight="1">
      <c r="A1" s="560" t="s">
        <v>189</v>
      </c>
      <c r="B1" s="560"/>
      <c r="C1" s="560"/>
      <c r="D1" s="560"/>
      <c r="E1" s="560"/>
      <c r="F1" s="560"/>
      <c r="G1" s="220">
        <f>+'Section A'!B2</f>
        <v>0</v>
      </c>
      <c r="H1" s="299"/>
      <c r="I1" s="299"/>
      <c r="J1" s="299"/>
      <c r="K1" s="299"/>
      <c r="L1" s="299"/>
      <c r="M1" s="299"/>
      <c r="N1" s="299"/>
      <c r="O1" s="299"/>
    </row>
    <row r="2" spans="1:10" ht="67.5" customHeight="1">
      <c r="A2" s="561" t="s">
        <v>191</v>
      </c>
      <c r="B2" s="561"/>
      <c r="C2" s="561"/>
      <c r="D2" s="561"/>
      <c r="E2" s="561"/>
      <c r="F2" s="561"/>
      <c r="G2" s="561"/>
      <c r="H2" s="300"/>
      <c r="I2" s="300"/>
      <c r="J2" s="221"/>
    </row>
    <row r="3" spans="1:10" ht="6.75" customHeight="1">
      <c r="A3" s="301"/>
      <c r="B3" s="301"/>
      <c r="C3" s="301"/>
      <c r="D3" s="301"/>
      <c r="E3" s="301"/>
      <c r="F3" s="301"/>
      <c r="G3" s="301"/>
      <c r="H3" s="300"/>
      <c r="I3" s="300"/>
      <c r="J3" s="221"/>
    </row>
    <row r="4" spans="1:9" ht="6.75" customHeight="1">
      <c r="A4" s="296"/>
      <c r="B4" s="296"/>
      <c r="C4" s="296"/>
      <c r="D4" s="296"/>
      <c r="E4" s="296"/>
      <c r="F4" s="296"/>
      <c r="G4" s="302"/>
      <c r="H4" s="129"/>
      <c r="I4" s="126"/>
    </row>
    <row r="5" spans="1:9" ht="23.25">
      <c r="A5" s="303" t="s">
        <v>29</v>
      </c>
      <c r="B5" s="303" t="s">
        <v>309</v>
      </c>
      <c r="C5" s="304" t="s">
        <v>31</v>
      </c>
      <c r="D5" s="304" t="s">
        <v>35</v>
      </c>
      <c r="E5" s="303" t="s">
        <v>32</v>
      </c>
      <c r="F5" s="303" t="s">
        <v>33</v>
      </c>
      <c r="G5" s="303" t="s">
        <v>282</v>
      </c>
      <c r="H5" s="129"/>
      <c r="I5" s="237" t="s">
        <v>249</v>
      </c>
    </row>
    <row r="6" spans="1:9" ht="14.25">
      <c r="A6" s="305"/>
      <c r="B6" s="305"/>
      <c r="C6" s="287"/>
      <c r="D6" s="306"/>
      <c r="E6" s="307"/>
      <c r="F6" s="306"/>
      <c r="G6" s="281">
        <f>ROUND(C6*E6*F6,2)</f>
        <v>0</v>
      </c>
      <c r="H6" s="129"/>
      <c r="I6" s="126"/>
    </row>
    <row r="7" spans="1:9" ht="14.25">
      <c r="A7" s="305"/>
      <c r="B7" s="305"/>
      <c r="C7" s="287"/>
      <c r="D7" s="306"/>
      <c r="E7" s="307"/>
      <c r="F7" s="306"/>
      <c r="G7" s="281">
        <f>ROUND(C7*E7*F7,2)</f>
        <v>0</v>
      </c>
      <c r="H7" s="308"/>
      <c r="I7" s="309"/>
    </row>
    <row r="8" spans="1:9" ht="14.25">
      <c r="A8" s="305"/>
      <c r="B8" s="305"/>
      <c r="C8" s="287"/>
      <c r="D8" s="306"/>
      <c r="E8" s="307"/>
      <c r="F8" s="306"/>
      <c r="G8" s="281">
        <f>ROUND(C8*E8*F8,2)</f>
        <v>0</v>
      </c>
      <c r="H8" s="308"/>
      <c r="I8" s="231"/>
    </row>
    <row r="9" spans="1:11" ht="14.25">
      <c r="A9" s="305"/>
      <c r="B9" s="305"/>
      <c r="C9" s="287"/>
      <c r="D9" s="306"/>
      <c r="E9" s="307"/>
      <c r="F9" s="306"/>
      <c r="G9" s="310">
        <f>ROUND(C9*E9*F9,2)</f>
        <v>0</v>
      </c>
      <c r="H9" s="308"/>
      <c r="I9" s="231"/>
      <c r="K9" s="221"/>
    </row>
    <row r="10" spans="1:9" ht="14.25">
      <c r="A10" s="305"/>
      <c r="B10" s="305"/>
      <c r="C10" s="311"/>
      <c r="D10" s="306"/>
      <c r="E10" s="312"/>
      <c r="F10" s="280" t="s">
        <v>42</v>
      </c>
      <c r="G10" s="281">
        <f>ROUND(SUM(G6:G9),2)</f>
        <v>0</v>
      </c>
      <c r="H10" s="308"/>
      <c r="I10" s="231" t="s">
        <v>277</v>
      </c>
    </row>
    <row r="11" spans="1:9" ht="14.25">
      <c r="A11" s="313"/>
      <c r="B11" s="313"/>
      <c r="C11" s="314"/>
      <c r="D11" s="315"/>
      <c r="E11" s="316"/>
      <c r="F11" s="315"/>
      <c r="G11" s="317"/>
      <c r="H11" s="318"/>
      <c r="I11" s="319"/>
    </row>
    <row r="12" spans="1:9" ht="14.25">
      <c r="A12" s="313"/>
      <c r="B12" s="313"/>
      <c r="C12" s="287"/>
      <c r="D12" s="306"/>
      <c r="E12" s="307"/>
      <c r="F12" s="306"/>
      <c r="G12" s="217">
        <f>ROUND(C12*E12*F12,2)</f>
        <v>0</v>
      </c>
      <c r="H12" s="318"/>
      <c r="I12" s="319"/>
    </row>
    <row r="13" spans="1:8" ht="14.25">
      <c r="A13" s="320"/>
      <c r="B13" s="321"/>
      <c r="C13" s="287"/>
      <c r="D13" s="306"/>
      <c r="E13" s="307"/>
      <c r="F13" s="306"/>
      <c r="G13" s="244">
        <f>ROUND(C13*E13*F13,2)</f>
        <v>0</v>
      </c>
      <c r="H13" s="221"/>
    </row>
    <row r="14" spans="1:9" ht="14.25">
      <c r="A14" s="322"/>
      <c r="B14" s="322"/>
      <c r="C14" s="291"/>
      <c r="D14" s="323"/>
      <c r="E14" s="218"/>
      <c r="F14" s="218" t="s">
        <v>36</v>
      </c>
      <c r="G14" s="217">
        <f>ROUND(SUM(G11:G13),2)</f>
        <v>0</v>
      </c>
      <c r="H14" s="221"/>
      <c r="I14" s="231" t="s">
        <v>277</v>
      </c>
    </row>
    <row r="15" spans="1:12" ht="14.25">
      <c r="A15" s="220"/>
      <c r="B15" s="220"/>
      <c r="C15" s="220"/>
      <c r="D15" s="220"/>
      <c r="E15" s="220"/>
      <c r="F15" s="220"/>
      <c r="G15" s="324"/>
      <c r="H15" s="221"/>
      <c r="K15" s="221"/>
      <c r="L15" s="221"/>
    </row>
    <row r="16" spans="1:9" ht="14.25">
      <c r="A16" s="220"/>
      <c r="B16" s="220"/>
      <c r="C16" s="220"/>
      <c r="D16" s="220"/>
      <c r="E16" s="219"/>
      <c r="F16" s="219" t="s">
        <v>37</v>
      </c>
      <c r="G16" s="217">
        <f>+G14+G10</f>
        <v>0</v>
      </c>
      <c r="H16" s="221"/>
      <c r="I16" s="237" t="s">
        <v>251</v>
      </c>
    </row>
    <row r="17" spans="1:8" ht="14.25">
      <c r="A17" s="220"/>
      <c r="B17" s="220"/>
      <c r="C17" s="294"/>
      <c r="D17" s="325"/>
      <c r="E17" s="326"/>
      <c r="F17" s="325"/>
      <c r="G17" s="294"/>
      <c r="H17" s="221"/>
    </row>
    <row r="18" spans="1:9" ht="14.25">
      <c r="A18" s="238" t="s">
        <v>38</v>
      </c>
      <c r="B18" s="239"/>
      <c r="C18" s="239"/>
      <c r="D18" s="239"/>
      <c r="E18" s="239"/>
      <c r="F18" s="239"/>
      <c r="G18" s="240"/>
      <c r="H18" s="221"/>
      <c r="I18" s="231" t="s">
        <v>250</v>
      </c>
    </row>
    <row r="19" spans="1:18" ht="45" customHeight="1">
      <c r="A19" s="557"/>
      <c r="B19" s="558"/>
      <c r="C19" s="558"/>
      <c r="D19" s="558"/>
      <c r="E19" s="558"/>
      <c r="F19" s="558"/>
      <c r="G19" s="559"/>
      <c r="H19" s="221"/>
      <c r="I19" s="562" t="s">
        <v>315</v>
      </c>
      <c r="J19" s="562"/>
      <c r="K19" s="562"/>
      <c r="L19" s="562"/>
      <c r="M19" s="562"/>
      <c r="N19" s="562"/>
      <c r="O19" s="562"/>
      <c r="P19" s="562"/>
      <c r="Q19" s="562"/>
      <c r="R19" s="562"/>
    </row>
    <row r="20" spans="1:12" ht="14.25">
      <c r="A20" s="220"/>
      <c r="B20" s="220"/>
      <c r="C20" s="220"/>
      <c r="D20" s="220"/>
      <c r="E20" s="220"/>
      <c r="F20" s="220"/>
      <c r="G20" s="220"/>
      <c r="H20" s="221"/>
      <c r="K20" s="221"/>
      <c r="L20" s="221"/>
    </row>
    <row r="21" spans="1:12" ht="14.25">
      <c r="A21" s="238" t="s">
        <v>39</v>
      </c>
      <c r="B21" s="298"/>
      <c r="C21" s="241"/>
      <c r="D21" s="241"/>
      <c r="E21" s="241"/>
      <c r="F21" s="241"/>
      <c r="G21" s="242"/>
      <c r="H21" s="221"/>
      <c r="I21" s="231" t="s">
        <v>250</v>
      </c>
      <c r="K21" s="221"/>
      <c r="L21" s="221"/>
    </row>
    <row r="22" spans="1:18" ht="45" customHeight="1">
      <c r="A22" s="557"/>
      <c r="B22" s="558"/>
      <c r="C22" s="558"/>
      <c r="D22" s="558"/>
      <c r="E22" s="558"/>
      <c r="F22" s="558"/>
      <c r="G22" s="559"/>
      <c r="H22" s="221"/>
      <c r="I22" s="562" t="s">
        <v>315</v>
      </c>
      <c r="J22" s="562"/>
      <c r="K22" s="562"/>
      <c r="L22" s="562"/>
      <c r="M22" s="562"/>
      <c r="N22" s="562"/>
      <c r="O22" s="562"/>
      <c r="P22" s="562"/>
      <c r="Q22" s="562"/>
      <c r="R22" s="562"/>
    </row>
    <row r="23" spans="1:8" ht="14.25">
      <c r="A23" s="221"/>
      <c r="B23" s="221"/>
      <c r="C23" s="221"/>
      <c r="D23" s="221"/>
      <c r="E23" s="221"/>
      <c r="F23" s="221"/>
      <c r="G23" s="221"/>
      <c r="H23" s="221"/>
    </row>
    <row r="24" spans="1:8" ht="13.5" customHeight="1">
      <c r="A24" s="221"/>
      <c r="B24" s="221"/>
      <c r="C24" s="221"/>
      <c r="D24" s="221"/>
      <c r="E24" s="327"/>
      <c r="F24" s="327"/>
      <c r="G24" s="328"/>
      <c r="H24" s="221"/>
    </row>
    <row r="25" spans="1:8" ht="14.25">
      <c r="A25" s="221"/>
      <c r="B25" s="221"/>
      <c r="C25" s="221"/>
      <c r="D25" s="221"/>
      <c r="E25" s="221"/>
      <c r="F25" s="221"/>
      <c r="G25" s="221"/>
      <c r="H25" s="221"/>
    </row>
  </sheetData>
  <sheetProtection sheet="1" objects="1" scenarios="1"/>
  <mergeCells count="6">
    <mergeCell ref="A19:G19"/>
    <mergeCell ref="A22:G22"/>
    <mergeCell ref="A1:F1"/>
    <mergeCell ref="A2:G2"/>
    <mergeCell ref="I22:R22"/>
    <mergeCell ref="I19:R19"/>
  </mergeCells>
  <printOptions horizontalCentered="1"/>
  <pageMargins left="0.25" right="0.25" top="0.25" bottom="0.25" header="0.3" footer="0.3"/>
  <pageSetup blackAndWhite="1" fitToHeight="0"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R207"/>
  <sheetViews>
    <sheetView zoomScalePageLayoutView="0" workbookViewId="0" topLeftCell="A1">
      <selection activeCell="A1" sqref="A1:IV16384"/>
    </sheetView>
  </sheetViews>
  <sheetFormatPr defaultColWidth="9.140625" defaultRowHeight="15"/>
  <cols>
    <col min="1" max="1" width="47.00390625" style="282" customWidth="1"/>
    <col min="2" max="2" width="2.7109375" style="282" customWidth="1"/>
    <col min="3" max="3" width="14.00390625" style="282" customWidth="1"/>
    <col min="4" max="4" width="13.421875" style="282" customWidth="1"/>
    <col min="5" max="6" width="15.8515625" style="282" customWidth="1"/>
    <col min="7" max="7" width="18.57421875" style="282" customWidth="1"/>
    <col min="8" max="8" width="3.28125" style="282" customWidth="1"/>
    <col min="9" max="17" width="9.140625" style="282" customWidth="1"/>
    <col min="18" max="18" width="8.7109375" style="282" customWidth="1"/>
    <col min="19" max="16384" width="9.140625" style="282" customWidth="1"/>
  </cols>
  <sheetData>
    <row r="1" spans="1:9" ht="26.25" customHeight="1">
      <c r="A1" s="560" t="s">
        <v>189</v>
      </c>
      <c r="B1" s="560"/>
      <c r="C1" s="560"/>
      <c r="D1" s="560"/>
      <c r="E1" s="560"/>
      <c r="F1" s="560"/>
      <c r="G1" s="220">
        <f>+'Section A'!B2</f>
        <v>0</v>
      </c>
      <c r="H1" s="221"/>
      <c r="I1" s="221"/>
    </row>
    <row r="2" spans="1:9" ht="61.5" customHeight="1">
      <c r="A2" s="566" t="s">
        <v>193</v>
      </c>
      <c r="B2" s="566"/>
      <c r="C2" s="566"/>
      <c r="D2" s="566"/>
      <c r="E2" s="566"/>
      <c r="F2" s="566"/>
      <c r="G2" s="566"/>
      <c r="H2" s="283"/>
      <c r="I2" s="283"/>
    </row>
    <row r="3" spans="1:9" ht="14.25">
      <c r="A3" s="284"/>
      <c r="B3" s="284"/>
      <c r="C3" s="284"/>
      <c r="D3" s="284"/>
      <c r="E3" s="284"/>
      <c r="F3" s="284"/>
      <c r="G3" s="284"/>
      <c r="H3" s="283"/>
      <c r="I3" s="283"/>
    </row>
    <row r="4" spans="1:16" ht="14.25">
      <c r="A4" s="567" t="s">
        <v>29</v>
      </c>
      <c r="B4" s="567"/>
      <c r="C4" s="568" t="s">
        <v>309</v>
      </c>
      <c r="D4" s="568"/>
      <c r="E4" s="285" t="s">
        <v>40</v>
      </c>
      <c r="F4" s="285" t="s">
        <v>41</v>
      </c>
      <c r="G4" s="286" t="s">
        <v>283</v>
      </c>
      <c r="H4" s="129"/>
      <c r="I4" s="129"/>
      <c r="J4" s="221"/>
      <c r="K4" s="221"/>
      <c r="L4" s="221"/>
      <c r="M4" s="221"/>
      <c r="N4" s="221"/>
      <c r="O4" s="221"/>
      <c r="P4" s="221"/>
    </row>
    <row r="5" spans="1:16" ht="14.25">
      <c r="A5" s="565"/>
      <c r="B5" s="565"/>
      <c r="C5" s="565"/>
      <c r="D5" s="565"/>
      <c r="E5" s="287"/>
      <c r="F5" s="288"/>
      <c r="G5" s="217">
        <f>ROUND(E5*F5,2)</f>
        <v>0</v>
      </c>
      <c r="H5" s="129"/>
      <c r="I5" s="129"/>
      <c r="J5" s="221"/>
      <c r="K5" s="221"/>
      <c r="L5" s="221"/>
      <c r="M5" s="221"/>
      <c r="N5" s="221"/>
      <c r="O5" s="221"/>
      <c r="P5" s="221"/>
    </row>
    <row r="6" spans="1:16" ht="14.25">
      <c r="A6" s="564"/>
      <c r="B6" s="564"/>
      <c r="C6" s="564"/>
      <c r="D6" s="564"/>
      <c r="E6" s="287"/>
      <c r="F6" s="288"/>
      <c r="G6" s="217">
        <f>ROUND(E6*F6,2)</f>
        <v>0</v>
      </c>
      <c r="H6" s="129"/>
      <c r="I6" s="289"/>
      <c r="J6" s="221"/>
      <c r="K6" s="221"/>
      <c r="L6" s="221"/>
      <c r="M6" s="221"/>
      <c r="N6" s="221"/>
      <c r="O6" s="221"/>
      <c r="P6" s="221"/>
    </row>
    <row r="7" spans="1:16" ht="14.25">
      <c r="A7" s="564"/>
      <c r="B7" s="564"/>
      <c r="C7" s="564"/>
      <c r="D7" s="564"/>
      <c r="E7" s="287"/>
      <c r="F7" s="288"/>
      <c r="G7" s="217">
        <f>ROUND(E7*F7,2)</f>
        <v>0</v>
      </c>
      <c r="H7" s="129"/>
      <c r="I7" s="290"/>
      <c r="J7" s="221"/>
      <c r="K7" s="221"/>
      <c r="L7" s="221"/>
      <c r="M7" s="221"/>
      <c r="N7" s="221"/>
      <c r="O7" s="221"/>
      <c r="P7" s="221"/>
    </row>
    <row r="8" spans="1:16" ht="14.25">
      <c r="A8" s="564"/>
      <c r="B8" s="564"/>
      <c r="C8" s="564"/>
      <c r="D8" s="564"/>
      <c r="E8" s="287"/>
      <c r="F8" s="288"/>
      <c r="G8" s="244">
        <f>ROUND(E8*F8,2)</f>
        <v>0</v>
      </c>
      <c r="H8" s="129"/>
      <c r="I8" s="129"/>
      <c r="J8" s="221"/>
      <c r="K8" s="221"/>
      <c r="L8" s="221"/>
      <c r="M8" s="221"/>
      <c r="N8" s="221"/>
      <c r="O8" s="221"/>
      <c r="P8" s="221"/>
    </row>
    <row r="9" spans="1:16" ht="14.25">
      <c r="A9" s="564"/>
      <c r="B9" s="564"/>
      <c r="C9" s="564"/>
      <c r="D9" s="564"/>
      <c r="E9" s="291"/>
      <c r="F9" s="216" t="s">
        <v>248</v>
      </c>
      <c r="G9" s="217">
        <f>ROUND(SUM(G5:G8),2)</f>
        <v>0</v>
      </c>
      <c r="H9" s="292"/>
      <c r="I9" s="231" t="s">
        <v>277</v>
      </c>
      <c r="J9" s="289"/>
      <c r="K9" s="221"/>
      <c r="L9" s="221"/>
      <c r="M9" s="221"/>
      <c r="N9" s="221"/>
      <c r="O9" s="221"/>
      <c r="P9" s="221"/>
    </row>
    <row r="10" spans="1:16" ht="14.25">
      <c r="A10" s="564"/>
      <c r="B10" s="564"/>
      <c r="C10" s="564"/>
      <c r="D10" s="564"/>
      <c r="E10" s="220"/>
      <c r="F10" s="220"/>
      <c r="G10" s="232"/>
      <c r="H10" s="221"/>
      <c r="I10" s="290"/>
      <c r="J10" s="221"/>
      <c r="K10" s="221"/>
      <c r="L10" s="221"/>
      <c r="M10" s="221"/>
      <c r="N10" s="221"/>
      <c r="O10" s="221"/>
      <c r="P10" s="221"/>
    </row>
    <row r="11" spans="1:16" ht="14.25">
      <c r="A11" s="564"/>
      <c r="B11" s="564"/>
      <c r="C11" s="564"/>
      <c r="D11" s="564"/>
      <c r="E11" s="287"/>
      <c r="F11" s="288"/>
      <c r="G11" s="217">
        <f>ROUND(E11*F11,2)</f>
        <v>0</v>
      </c>
      <c r="H11" s="221"/>
      <c r="I11" s="290"/>
      <c r="J11" s="221"/>
      <c r="K11" s="221"/>
      <c r="L11" s="221"/>
      <c r="M11" s="221"/>
      <c r="N11" s="221"/>
      <c r="O11" s="221"/>
      <c r="P11" s="221"/>
    </row>
    <row r="12" spans="1:16" ht="14.25">
      <c r="A12" s="564"/>
      <c r="B12" s="564"/>
      <c r="C12" s="564"/>
      <c r="D12" s="564"/>
      <c r="E12" s="287"/>
      <c r="F12" s="288"/>
      <c r="G12" s="244">
        <f>ROUND(E12*F12,2)</f>
        <v>0</v>
      </c>
      <c r="H12" s="221"/>
      <c r="I12" s="290"/>
      <c r="J12" s="221"/>
      <c r="K12" s="221"/>
      <c r="L12" s="221"/>
      <c r="M12" s="221"/>
      <c r="N12" s="221"/>
      <c r="O12" s="221"/>
      <c r="P12" s="221"/>
    </row>
    <row r="13" spans="1:16" ht="14.25">
      <c r="A13" s="563"/>
      <c r="B13" s="563"/>
      <c r="C13" s="564"/>
      <c r="D13" s="564"/>
      <c r="E13" s="218"/>
      <c r="F13" s="218" t="s">
        <v>278</v>
      </c>
      <c r="G13" s="217">
        <f>ROUND(SUM(G10:G12),2)</f>
        <v>0</v>
      </c>
      <c r="H13" s="221"/>
      <c r="I13" s="231" t="s">
        <v>277</v>
      </c>
      <c r="J13" s="221"/>
      <c r="K13" s="221"/>
      <c r="L13" s="221"/>
      <c r="M13" s="221"/>
      <c r="N13" s="221"/>
      <c r="O13" s="221"/>
      <c r="P13" s="221"/>
    </row>
    <row r="14" spans="1:8" ht="14.25">
      <c r="A14" s="220"/>
      <c r="B14" s="220"/>
      <c r="C14" s="220"/>
      <c r="D14" s="220"/>
      <c r="E14" s="220"/>
      <c r="F14" s="220"/>
      <c r="G14" s="236"/>
      <c r="H14" s="221"/>
    </row>
    <row r="15" spans="1:9" ht="14.25">
      <c r="A15" s="220"/>
      <c r="B15" s="220"/>
      <c r="C15" s="220"/>
      <c r="D15" s="220"/>
      <c r="E15" s="219"/>
      <c r="F15" s="219" t="s">
        <v>220</v>
      </c>
      <c r="G15" s="217">
        <f>+G13+G9</f>
        <v>0</v>
      </c>
      <c r="H15" s="221"/>
      <c r="I15" s="237" t="s">
        <v>251</v>
      </c>
    </row>
    <row r="16" spans="1:8" ht="14.25">
      <c r="A16" s="220"/>
      <c r="B16" s="220"/>
      <c r="C16" s="293"/>
      <c r="D16" s="293"/>
      <c r="E16" s="294"/>
      <c r="F16" s="295"/>
      <c r="G16" s="296"/>
      <c r="H16" s="221"/>
    </row>
    <row r="17" spans="1:9" ht="14.25">
      <c r="A17" s="297" t="s">
        <v>218</v>
      </c>
      <c r="B17" s="239"/>
      <c r="C17" s="239"/>
      <c r="D17" s="239"/>
      <c r="E17" s="239"/>
      <c r="F17" s="239"/>
      <c r="G17" s="240"/>
      <c r="H17" s="221"/>
      <c r="I17" s="231" t="s">
        <v>250</v>
      </c>
    </row>
    <row r="18" spans="1:18" ht="45" customHeight="1">
      <c r="A18" s="557"/>
      <c r="B18" s="558"/>
      <c r="C18" s="558"/>
      <c r="D18" s="558"/>
      <c r="E18" s="558"/>
      <c r="F18" s="558"/>
      <c r="G18" s="559"/>
      <c r="H18" s="221"/>
      <c r="I18" s="562" t="s">
        <v>315</v>
      </c>
      <c r="J18" s="562"/>
      <c r="K18" s="562"/>
      <c r="L18" s="562"/>
      <c r="M18" s="562"/>
      <c r="N18" s="562"/>
      <c r="O18" s="562"/>
      <c r="P18" s="562"/>
      <c r="Q18" s="562"/>
      <c r="R18" s="562"/>
    </row>
    <row r="19" spans="1:8" ht="14.25">
      <c r="A19" s="220"/>
      <c r="B19" s="220"/>
      <c r="C19" s="220"/>
      <c r="D19" s="220"/>
      <c r="E19" s="220"/>
      <c r="F19" s="220"/>
      <c r="G19" s="220"/>
      <c r="H19" s="221"/>
    </row>
    <row r="20" spans="1:11" ht="14.25">
      <c r="A20" s="238" t="s">
        <v>219</v>
      </c>
      <c r="B20" s="298"/>
      <c r="C20" s="241"/>
      <c r="D20" s="241"/>
      <c r="E20" s="241"/>
      <c r="F20" s="241"/>
      <c r="G20" s="242"/>
      <c r="H20" s="221"/>
      <c r="I20" s="231" t="s">
        <v>250</v>
      </c>
      <c r="K20" s="221"/>
    </row>
    <row r="21" spans="1:18" ht="45" customHeight="1">
      <c r="A21" s="557"/>
      <c r="B21" s="558"/>
      <c r="C21" s="558"/>
      <c r="D21" s="558"/>
      <c r="E21" s="558"/>
      <c r="F21" s="558"/>
      <c r="G21" s="559"/>
      <c r="H21" s="221"/>
      <c r="I21" s="562" t="s">
        <v>315</v>
      </c>
      <c r="J21" s="562"/>
      <c r="K21" s="562"/>
      <c r="L21" s="562"/>
      <c r="M21" s="562"/>
      <c r="N21" s="562"/>
      <c r="O21" s="562"/>
      <c r="P21" s="562"/>
      <c r="Q21" s="562"/>
      <c r="R21" s="562"/>
    </row>
    <row r="22" spans="1:8" ht="14.25">
      <c r="A22" s="221"/>
      <c r="B22" s="221"/>
      <c r="C22" s="221"/>
      <c r="D22" s="221"/>
      <c r="E22" s="221"/>
      <c r="F22" s="221"/>
      <c r="G22" s="221"/>
      <c r="H22" s="221"/>
    </row>
    <row r="23" spans="1:7" ht="14.25">
      <c r="A23" s="221"/>
      <c r="B23" s="221"/>
      <c r="C23" s="221"/>
      <c r="D23" s="221"/>
      <c r="E23" s="221"/>
      <c r="F23" s="221"/>
      <c r="G23" s="221"/>
    </row>
    <row r="24" spans="1:7" ht="14.25">
      <c r="A24" s="221"/>
      <c r="B24" s="221"/>
      <c r="C24" s="221"/>
      <c r="D24" s="221"/>
      <c r="E24" s="221"/>
      <c r="F24" s="221"/>
      <c r="G24" s="221"/>
    </row>
    <row r="25" spans="1:7" ht="14.25">
      <c r="A25" s="221"/>
      <c r="B25" s="221"/>
      <c r="C25" s="221"/>
      <c r="D25" s="221"/>
      <c r="E25" s="221"/>
      <c r="F25" s="221"/>
      <c r="G25" s="221"/>
    </row>
    <row r="26" spans="1:7" ht="14.25">
      <c r="A26" s="221"/>
      <c r="B26" s="221"/>
      <c r="C26" s="221"/>
      <c r="D26" s="221"/>
      <c r="E26" s="221"/>
      <c r="F26" s="221"/>
      <c r="G26" s="221"/>
    </row>
    <row r="27" spans="1:7" ht="14.25">
      <c r="A27" s="221"/>
      <c r="B27" s="221"/>
      <c r="C27" s="221"/>
      <c r="D27" s="221"/>
      <c r="E27" s="221"/>
      <c r="F27" s="221"/>
      <c r="G27" s="221"/>
    </row>
    <row r="28" spans="1:7" ht="14.25">
      <c r="A28" s="221"/>
      <c r="B28" s="221"/>
      <c r="C28" s="221"/>
      <c r="D28" s="221"/>
      <c r="E28" s="221"/>
      <c r="F28" s="221"/>
      <c r="G28" s="221"/>
    </row>
    <row r="29" spans="1:7" ht="14.25">
      <c r="A29" s="221"/>
      <c r="B29" s="221"/>
      <c r="C29" s="221"/>
      <c r="D29" s="221"/>
      <c r="E29" s="221"/>
      <c r="F29" s="221"/>
      <c r="G29" s="221"/>
    </row>
    <row r="30" spans="1:7" ht="14.25">
      <c r="A30" s="221"/>
      <c r="B30" s="221"/>
      <c r="C30" s="221"/>
      <c r="D30" s="221"/>
      <c r="E30" s="221"/>
      <c r="F30" s="221"/>
      <c r="G30" s="221"/>
    </row>
    <row r="31" spans="1:7" ht="14.25">
      <c r="A31" s="221"/>
      <c r="B31" s="221"/>
      <c r="C31" s="221"/>
      <c r="D31" s="221"/>
      <c r="E31" s="221"/>
      <c r="F31" s="221"/>
      <c r="G31" s="221"/>
    </row>
    <row r="32" spans="1:7" ht="14.25">
      <c r="A32" s="221"/>
      <c r="B32" s="221"/>
      <c r="C32" s="221"/>
      <c r="D32" s="221"/>
      <c r="E32" s="221"/>
      <c r="F32" s="221"/>
      <c r="G32" s="221"/>
    </row>
    <row r="33" spans="1:7" ht="14.25">
      <c r="A33" s="221"/>
      <c r="B33" s="221"/>
      <c r="C33" s="221"/>
      <c r="D33" s="221"/>
      <c r="E33" s="221"/>
      <c r="F33" s="221"/>
      <c r="G33" s="221"/>
    </row>
    <row r="34" spans="1:7" ht="14.25">
      <c r="A34" s="221"/>
      <c r="B34" s="221"/>
      <c r="C34" s="221"/>
      <c r="D34" s="221"/>
      <c r="E34" s="221"/>
      <c r="F34" s="221"/>
      <c r="G34" s="221"/>
    </row>
    <row r="35" spans="1:7" ht="14.25">
      <c r="A35" s="221"/>
      <c r="B35" s="221"/>
      <c r="C35" s="221"/>
      <c r="D35" s="221"/>
      <c r="E35" s="221"/>
      <c r="F35" s="221"/>
      <c r="G35" s="221"/>
    </row>
    <row r="36" spans="1:7" ht="14.25">
      <c r="A36" s="221"/>
      <c r="B36" s="221"/>
      <c r="C36" s="221"/>
      <c r="D36" s="221"/>
      <c r="E36" s="221"/>
      <c r="F36" s="221"/>
      <c r="G36" s="221"/>
    </row>
    <row r="37" spans="1:7" ht="14.25">
      <c r="A37" s="221"/>
      <c r="B37" s="221"/>
      <c r="C37" s="221"/>
      <c r="D37" s="221"/>
      <c r="E37" s="221"/>
      <c r="F37" s="221"/>
      <c r="G37" s="221"/>
    </row>
    <row r="38" spans="1:7" ht="14.25">
      <c r="A38" s="221"/>
      <c r="B38" s="221"/>
      <c r="C38" s="221"/>
      <c r="D38" s="221"/>
      <c r="E38" s="221"/>
      <c r="F38" s="221"/>
      <c r="G38" s="221"/>
    </row>
    <row r="39" spans="1:7" ht="14.25">
      <c r="A39" s="221"/>
      <c r="B39" s="221"/>
      <c r="C39" s="221"/>
      <c r="D39" s="221"/>
      <c r="E39" s="221"/>
      <c r="F39" s="221"/>
      <c r="G39" s="221"/>
    </row>
    <row r="40" spans="1:7" ht="14.25">
      <c r="A40" s="221"/>
      <c r="B40" s="221"/>
      <c r="C40" s="221"/>
      <c r="D40" s="221"/>
      <c r="E40" s="221"/>
      <c r="F40" s="221"/>
      <c r="G40" s="221"/>
    </row>
    <row r="41" spans="1:7" ht="14.25">
      <c r="A41" s="221"/>
      <c r="B41" s="221"/>
      <c r="C41" s="221"/>
      <c r="D41" s="221"/>
      <c r="E41" s="221"/>
      <c r="F41" s="221"/>
      <c r="G41" s="221"/>
    </row>
    <row r="42" spans="1:7" ht="14.25">
      <c r="A42" s="221"/>
      <c r="B42" s="221"/>
      <c r="C42" s="221"/>
      <c r="D42" s="221"/>
      <c r="E42" s="221"/>
      <c r="F42" s="221"/>
      <c r="G42" s="221"/>
    </row>
    <row r="43" spans="1:7" ht="14.25">
      <c r="A43" s="221"/>
      <c r="B43" s="221"/>
      <c r="C43" s="221"/>
      <c r="D43" s="221"/>
      <c r="E43" s="221"/>
      <c r="F43" s="221"/>
      <c r="G43" s="221"/>
    </row>
    <row r="44" spans="1:7" ht="14.25">
      <c r="A44" s="221"/>
      <c r="B44" s="221"/>
      <c r="C44" s="221"/>
      <c r="D44" s="221"/>
      <c r="E44" s="221"/>
      <c r="F44" s="221"/>
      <c r="G44" s="221"/>
    </row>
    <row r="45" spans="1:7" ht="14.25">
      <c r="A45" s="221"/>
      <c r="B45" s="221"/>
      <c r="C45" s="221"/>
      <c r="D45" s="221"/>
      <c r="E45" s="221"/>
      <c r="F45" s="221"/>
      <c r="G45" s="221"/>
    </row>
    <row r="46" spans="1:7" ht="14.25">
      <c r="A46" s="221"/>
      <c r="B46" s="221"/>
      <c r="C46" s="221"/>
      <c r="D46" s="221"/>
      <c r="E46" s="221"/>
      <c r="F46" s="221"/>
      <c r="G46" s="221"/>
    </row>
    <row r="47" spans="1:7" ht="14.25">
      <c r="A47" s="221"/>
      <c r="B47" s="221"/>
      <c r="C47" s="221"/>
      <c r="D47" s="221"/>
      <c r="E47" s="221"/>
      <c r="F47" s="221"/>
      <c r="G47" s="221"/>
    </row>
    <row r="48" spans="1:7" ht="14.25">
      <c r="A48" s="221"/>
      <c r="B48" s="221"/>
      <c r="C48" s="221"/>
      <c r="D48" s="221"/>
      <c r="E48" s="221"/>
      <c r="F48" s="221"/>
      <c r="G48" s="221"/>
    </row>
    <row r="49" spans="1:7" ht="14.25">
      <c r="A49" s="221"/>
      <c r="B49" s="221"/>
      <c r="C49" s="221"/>
      <c r="D49" s="221"/>
      <c r="E49" s="221"/>
      <c r="F49" s="221"/>
      <c r="G49" s="221"/>
    </row>
    <row r="50" spans="1:7" ht="14.25">
      <c r="A50" s="221"/>
      <c r="B50" s="221"/>
      <c r="C50" s="221"/>
      <c r="D50" s="221"/>
      <c r="E50" s="221"/>
      <c r="F50" s="221"/>
      <c r="G50" s="221"/>
    </row>
    <row r="51" spans="1:7" ht="14.25">
      <c r="A51" s="221"/>
      <c r="B51" s="221"/>
      <c r="C51" s="221"/>
      <c r="D51" s="221"/>
      <c r="E51" s="221"/>
      <c r="F51" s="221"/>
      <c r="G51" s="221"/>
    </row>
    <row r="52" spans="1:7" ht="14.25">
      <c r="A52" s="221"/>
      <c r="B52" s="221"/>
      <c r="C52" s="221"/>
      <c r="D52" s="221"/>
      <c r="E52" s="221"/>
      <c r="F52" s="221"/>
      <c r="G52" s="221"/>
    </row>
    <row r="53" spans="1:7" ht="14.25">
      <c r="A53" s="221"/>
      <c r="B53" s="221"/>
      <c r="C53" s="221"/>
      <c r="D53" s="221"/>
      <c r="E53" s="221"/>
      <c r="F53" s="221"/>
      <c r="G53" s="221"/>
    </row>
    <row r="54" spans="1:7" ht="14.25">
      <c r="A54" s="221"/>
      <c r="B54" s="221"/>
      <c r="C54" s="221"/>
      <c r="D54" s="221"/>
      <c r="E54" s="221"/>
      <c r="F54" s="221"/>
      <c r="G54" s="221"/>
    </row>
    <row r="55" spans="1:7" ht="14.25">
      <c r="A55" s="221"/>
      <c r="B55" s="221"/>
      <c r="C55" s="221"/>
      <c r="D55" s="221"/>
      <c r="E55" s="221"/>
      <c r="F55" s="221"/>
      <c r="G55" s="221"/>
    </row>
    <row r="56" spans="1:7" ht="14.25">
      <c r="A56" s="221"/>
      <c r="B56" s="221"/>
      <c r="C56" s="221"/>
      <c r="D56" s="221"/>
      <c r="E56" s="221"/>
      <c r="F56" s="221"/>
      <c r="G56" s="221"/>
    </row>
    <row r="57" spans="1:7" ht="14.25">
      <c r="A57" s="221"/>
      <c r="B57" s="221"/>
      <c r="C57" s="221"/>
      <c r="D57" s="221"/>
      <c r="E57" s="221"/>
      <c r="F57" s="221"/>
      <c r="G57" s="221"/>
    </row>
    <row r="58" spans="1:7" ht="14.25">
      <c r="A58" s="221"/>
      <c r="B58" s="221"/>
      <c r="C58" s="221"/>
      <c r="D58" s="221"/>
      <c r="E58" s="221"/>
      <c r="F58" s="221"/>
      <c r="G58" s="221"/>
    </row>
    <row r="59" spans="1:7" ht="14.25">
      <c r="A59" s="221"/>
      <c r="B59" s="221"/>
      <c r="C59" s="221"/>
      <c r="D59" s="221"/>
      <c r="E59" s="221"/>
      <c r="F59" s="221"/>
      <c r="G59" s="221"/>
    </row>
    <row r="60" spans="1:7" ht="14.25">
      <c r="A60" s="221"/>
      <c r="B60" s="221"/>
      <c r="C60" s="221"/>
      <c r="D60" s="221"/>
      <c r="E60" s="221"/>
      <c r="F60" s="221"/>
      <c r="G60" s="221"/>
    </row>
    <row r="61" spans="1:7" ht="14.25">
      <c r="A61" s="221"/>
      <c r="B61" s="221"/>
      <c r="C61" s="221"/>
      <c r="D61" s="221"/>
      <c r="E61" s="221"/>
      <c r="F61" s="221"/>
      <c r="G61" s="221"/>
    </row>
    <row r="62" spans="1:7" ht="14.25">
      <c r="A62" s="221"/>
      <c r="B62" s="221"/>
      <c r="C62" s="221"/>
      <c r="D62" s="221"/>
      <c r="E62" s="221"/>
      <c r="F62" s="221"/>
      <c r="G62" s="221"/>
    </row>
    <row r="63" spans="1:7" ht="14.25">
      <c r="A63" s="221"/>
      <c r="B63" s="221"/>
      <c r="C63" s="221"/>
      <c r="D63" s="221"/>
      <c r="E63" s="221"/>
      <c r="F63" s="221"/>
      <c r="G63" s="221"/>
    </row>
    <row r="64" spans="1:7" ht="14.25">
      <c r="A64" s="221"/>
      <c r="B64" s="221"/>
      <c r="C64" s="221"/>
      <c r="D64" s="221"/>
      <c r="E64" s="221"/>
      <c r="F64" s="221"/>
      <c r="G64" s="221"/>
    </row>
    <row r="65" spans="1:7" ht="14.25">
      <c r="A65" s="221"/>
      <c r="B65" s="221"/>
      <c r="C65" s="221"/>
      <c r="D65" s="221"/>
      <c r="E65" s="221"/>
      <c r="F65" s="221"/>
      <c r="G65" s="221"/>
    </row>
    <row r="66" spans="1:7" ht="14.25">
      <c r="A66" s="221"/>
      <c r="B66" s="221"/>
      <c r="C66" s="221"/>
      <c r="D66" s="221"/>
      <c r="E66" s="221"/>
      <c r="F66" s="221"/>
      <c r="G66" s="221"/>
    </row>
    <row r="67" spans="1:7" ht="14.25">
      <c r="A67" s="221"/>
      <c r="B67" s="221"/>
      <c r="C67" s="221"/>
      <c r="D67" s="221"/>
      <c r="E67" s="221"/>
      <c r="F67" s="221"/>
      <c r="G67" s="221"/>
    </row>
    <row r="68" spans="1:7" ht="14.25">
      <c r="A68" s="221"/>
      <c r="B68" s="221"/>
      <c r="C68" s="221"/>
      <c r="D68" s="221"/>
      <c r="E68" s="221"/>
      <c r="F68" s="221"/>
      <c r="G68" s="221"/>
    </row>
    <row r="69" spans="1:7" ht="14.25">
      <c r="A69" s="221"/>
      <c r="B69" s="221"/>
      <c r="C69" s="221"/>
      <c r="D69" s="221"/>
      <c r="E69" s="221"/>
      <c r="F69" s="221"/>
      <c r="G69" s="221"/>
    </row>
    <row r="70" spans="1:7" ht="14.25">
      <c r="A70" s="221"/>
      <c r="B70" s="221"/>
      <c r="C70" s="221"/>
      <c r="D70" s="221"/>
      <c r="E70" s="221"/>
      <c r="F70" s="221"/>
      <c r="G70" s="221"/>
    </row>
    <row r="71" spans="1:7" ht="14.25">
      <c r="A71" s="221"/>
      <c r="B71" s="221"/>
      <c r="C71" s="221"/>
      <c r="D71" s="221"/>
      <c r="E71" s="221"/>
      <c r="F71" s="221"/>
      <c r="G71" s="221"/>
    </row>
    <row r="72" spans="1:7" ht="14.25">
      <c r="A72" s="221"/>
      <c r="B72" s="221"/>
      <c r="C72" s="221"/>
      <c r="D72" s="221"/>
      <c r="E72" s="221"/>
      <c r="F72" s="221"/>
      <c r="G72" s="221"/>
    </row>
    <row r="73" spans="1:7" ht="14.25">
      <c r="A73" s="221"/>
      <c r="B73" s="221"/>
      <c r="C73" s="221"/>
      <c r="D73" s="221"/>
      <c r="E73" s="221"/>
      <c r="F73" s="221"/>
      <c r="G73" s="221"/>
    </row>
    <row r="74" spans="1:7" ht="14.25">
      <c r="A74" s="221"/>
      <c r="B74" s="221"/>
      <c r="C74" s="221"/>
      <c r="D74" s="221"/>
      <c r="E74" s="221"/>
      <c r="F74" s="221"/>
      <c r="G74" s="221"/>
    </row>
    <row r="75" spans="1:7" ht="14.25">
      <c r="A75" s="221"/>
      <c r="B75" s="221"/>
      <c r="C75" s="221"/>
      <c r="D75" s="221"/>
      <c r="E75" s="221"/>
      <c r="F75" s="221"/>
      <c r="G75" s="221"/>
    </row>
    <row r="76" spans="1:7" ht="14.25">
      <c r="A76" s="221"/>
      <c r="B76" s="221"/>
      <c r="C76" s="221"/>
      <c r="D76" s="221"/>
      <c r="E76" s="221"/>
      <c r="F76" s="221"/>
      <c r="G76" s="221"/>
    </row>
    <row r="77" spans="1:7" ht="14.25">
      <c r="A77" s="221"/>
      <c r="B77" s="221"/>
      <c r="C77" s="221"/>
      <c r="D77" s="221"/>
      <c r="E77" s="221"/>
      <c r="F77" s="221"/>
      <c r="G77" s="221"/>
    </row>
    <row r="78" spans="1:7" ht="14.25">
      <c r="A78" s="221"/>
      <c r="B78" s="221"/>
      <c r="C78" s="221"/>
      <c r="D78" s="221"/>
      <c r="E78" s="221"/>
      <c r="F78" s="221"/>
      <c r="G78" s="221"/>
    </row>
    <row r="79" spans="1:7" ht="14.25">
      <c r="A79" s="221"/>
      <c r="B79" s="221"/>
      <c r="C79" s="221"/>
      <c r="D79" s="221"/>
      <c r="E79" s="221"/>
      <c r="F79" s="221"/>
      <c r="G79" s="221"/>
    </row>
    <row r="80" spans="1:7" ht="14.25">
      <c r="A80" s="221"/>
      <c r="B80" s="221"/>
      <c r="C80" s="221"/>
      <c r="D80" s="221"/>
      <c r="E80" s="221"/>
      <c r="F80" s="221"/>
      <c r="G80" s="221"/>
    </row>
    <row r="81" spans="1:7" ht="14.25">
      <c r="A81" s="221"/>
      <c r="B81" s="221"/>
      <c r="C81" s="221"/>
      <c r="D81" s="221"/>
      <c r="E81" s="221"/>
      <c r="F81" s="221"/>
      <c r="G81" s="221"/>
    </row>
    <row r="82" spans="1:7" ht="14.25">
      <c r="A82" s="221"/>
      <c r="B82" s="221"/>
      <c r="C82" s="221"/>
      <c r="D82" s="221"/>
      <c r="E82" s="221"/>
      <c r="F82" s="221"/>
      <c r="G82" s="221"/>
    </row>
    <row r="83" spans="1:7" ht="14.25">
      <c r="A83" s="221"/>
      <c r="B83" s="221"/>
      <c r="C83" s="221"/>
      <c r="D83" s="221"/>
      <c r="E83" s="221"/>
      <c r="F83" s="221"/>
      <c r="G83" s="221"/>
    </row>
    <row r="84" spans="1:7" ht="14.25">
      <c r="A84" s="221"/>
      <c r="B84" s="221"/>
      <c r="C84" s="221"/>
      <c r="D84" s="221"/>
      <c r="E84" s="221"/>
      <c r="F84" s="221"/>
      <c r="G84" s="221"/>
    </row>
    <row r="85" spans="1:7" ht="14.25">
      <c r="A85" s="221"/>
      <c r="B85" s="221"/>
      <c r="C85" s="221"/>
      <c r="D85" s="221"/>
      <c r="E85" s="221"/>
      <c r="F85" s="221"/>
      <c r="G85" s="221"/>
    </row>
    <row r="86" spans="1:7" ht="14.25">
      <c r="A86" s="221"/>
      <c r="B86" s="221"/>
      <c r="C86" s="221"/>
      <c r="D86" s="221"/>
      <c r="E86" s="221"/>
      <c r="F86" s="221"/>
      <c r="G86" s="221"/>
    </row>
    <row r="87" spans="1:7" ht="14.25">
      <c r="A87" s="221"/>
      <c r="B87" s="221"/>
      <c r="C87" s="221"/>
      <c r="D87" s="221"/>
      <c r="E87" s="221"/>
      <c r="F87" s="221"/>
      <c r="G87" s="221"/>
    </row>
    <row r="88" spans="1:7" ht="14.25">
      <c r="A88" s="221"/>
      <c r="B88" s="221"/>
      <c r="C88" s="221"/>
      <c r="D88" s="221"/>
      <c r="E88" s="221"/>
      <c r="F88" s="221"/>
      <c r="G88" s="221"/>
    </row>
    <row r="89" spans="1:7" ht="14.25">
      <c r="A89" s="221"/>
      <c r="B89" s="221"/>
      <c r="C89" s="221"/>
      <c r="D89" s="221"/>
      <c r="E89" s="221"/>
      <c r="F89" s="221"/>
      <c r="G89" s="221"/>
    </row>
    <row r="90" spans="1:7" ht="14.25">
      <c r="A90" s="221"/>
      <c r="B90" s="221"/>
      <c r="C90" s="221"/>
      <c r="D90" s="221"/>
      <c r="E90" s="221"/>
      <c r="F90" s="221"/>
      <c r="G90" s="221"/>
    </row>
    <row r="91" spans="1:7" ht="14.25">
      <c r="A91" s="221"/>
      <c r="B91" s="221"/>
      <c r="C91" s="221"/>
      <c r="D91" s="221"/>
      <c r="E91" s="221"/>
      <c r="F91" s="221"/>
      <c r="G91" s="221"/>
    </row>
    <row r="92" spans="1:7" ht="14.25">
      <c r="A92" s="221"/>
      <c r="B92" s="221"/>
      <c r="C92" s="221"/>
      <c r="D92" s="221"/>
      <c r="E92" s="221"/>
      <c r="F92" s="221"/>
      <c r="G92" s="221"/>
    </row>
    <row r="93" spans="1:7" ht="14.25">
      <c r="A93" s="221"/>
      <c r="B93" s="221"/>
      <c r="C93" s="221"/>
      <c r="D93" s="221"/>
      <c r="E93" s="221"/>
      <c r="F93" s="221"/>
      <c r="G93" s="221"/>
    </row>
    <row r="94" spans="1:7" ht="14.25">
      <c r="A94" s="221"/>
      <c r="B94" s="221"/>
      <c r="C94" s="221"/>
      <c r="D94" s="221"/>
      <c r="E94" s="221"/>
      <c r="F94" s="221"/>
      <c r="G94" s="221"/>
    </row>
    <row r="95" spans="1:7" ht="14.25">
      <c r="A95" s="221"/>
      <c r="B95" s="221"/>
      <c r="C95" s="221"/>
      <c r="D95" s="221"/>
      <c r="E95" s="221"/>
      <c r="F95" s="221"/>
      <c r="G95" s="221"/>
    </row>
    <row r="96" spans="1:7" ht="14.25">
      <c r="A96" s="221"/>
      <c r="B96" s="221"/>
      <c r="C96" s="221"/>
      <c r="D96" s="221"/>
      <c r="E96" s="221"/>
      <c r="F96" s="221"/>
      <c r="G96" s="221"/>
    </row>
    <row r="97" spans="1:7" ht="14.25">
      <c r="A97" s="221"/>
      <c r="B97" s="221"/>
      <c r="C97" s="221"/>
      <c r="D97" s="221"/>
      <c r="E97" s="221"/>
      <c r="F97" s="221"/>
      <c r="G97" s="221"/>
    </row>
    <row r="98" spans="1:7" ht="14.25">
      <c r="A98" s="221"/>
      <c r="B98" s="221"/>
      <c r="C98" s="221"/>
      <c r="D98" s="221"/>
      <c r="E98" s="221"/>
      <c r="F98" s="221"/>
      <c r="G98" s="221"/>
    </row>
    <row r="99" spans="1:7" ht="14.25">
      <c r="A99" s="221"/>
      <c r="B99" s="221"/>
      <c r="C99" s="221"/>
      <c r="D99" s="221"/>
      <c r="E99" s="221"/>
      <c r="F99" s="221"/>
      <c r="G99" s="221"/>
    </row>
    <row r="100" spans="1:7" ht="14.25">
      <c r="A100" s="221"/>
      <c r="B100" s="221"/>
      <c r="C100" s="221"/>
      <c r="D100" s="221"/>
      <c r="E100" s="221"/>
      <c r="F100" s="221"/>
      <c r="G100" s="221"/>
    </row>
    <row r="101" spans="1:7" ht="14.25">
      <c r="A101" s="221"/>
      <c r="B101" s="221"/>
      <c r="C101" s="221"/>
      <c r="D101" s="221"/>
      <c r="E101" s="221"/>
      <c r="F101" s="221"/>
      <c r="G101" s="221"/>
    </row>
    <row r="102" spans="1:7" ht="14.25">
      <c r="A102" s="221"/>
      <c r="B102" s="221"/>
      <c r="C102" s="221"/>
      <c r="D102" s="221"/>
      <c r="E102" s="221"/>
      <c r="F102" s="221"/>
      <c r="G102" s="221"/>
    </row>
    <row r="103" spans="1:7" ht="14.25">
      <c r="A103" s="221"/>
      <c r="B103" s="221"/>
      <c r="C103" s="221"/>
      <c r="D103" s="221"/>
      <c r="E103" s="221"/>
      <c r="F103" s="221"/>
      <c r="G103" s="221"/>
    </row>
    <row r="104" spans="1:7" ht="14.25">
      <c r="A104" s="221"/>
      <c r="B104" s="221"/>
      <c r="C104" s="221"/>
      <c r="D104" s="221"/>
      <c r="E104" s="221"/>
      <c r="F104" s="221"/>
      <c r="G104" s="221"/>
    </row>
    <row r="105" spans="1:7" ht="14.25">
      <c r="A105" s="221"/>
      <c r="B105" s="221"/>
      <c r="C105" s="221"/>
      <c r="D105" s="221"/>
      <c r="E105" s="221"/>
      <c r="F105" s="221"/>
      <c r="G105" s="221"/>
    </row>
    <row r="106" spans="1:7" ht="14.25">
      <c r="A106" s="221"/>
      <c r="B106" s="221"/>
      <c r="C106" s="221"/>
      <c r="D106" s="221"/>
      <c r="E106" s="221"/>
      <c r="F106" s="221"/>
      <c r="G106" s="221"/>
    </row>
    <row r="107" spans="1:7" ht="14.25">
      <c r="A107" s="221"/>
      <c r="B107" s="221"/>
      <c r="C107" s="221"/>
      <c r="D107" s="221"/>
      <c r="E107" s="221"/>
      <c r="F107" s="221"/>
      <c r="G107" s="221"/>
    </row>
    <row r="108" spans="1:7" ht="14.25">
      <c r="A108" s="221"/>
      <c r="B108" s="221"/>
      <c r="C108" s="221"/>
      <c r="D108" s="221"/>
      <c r="E108" s="221"/>
      <c r="F108" s="221"/>
      <c r="G108" s="221"/>
    </row>
    <row r="109" spans="1:7" ht="14.25">
      <c r="A109" s="221"/>
      <c r="B109" s="221"/>
      <c r="C109" s="221"/>
      <c r="D109" s="221"/>
      <c r="E109" s="221"/>
      <c r="F109" s="221"/>
      <c r="G109" s="221"/>
    </row>
    <row r="110" spans="1:7" ht="14.25">
      <c r="A110" s="221"/>
      <c r="B110" s="221"/>
      <c r="C110" s="221"/>
      <c r="D110" s="221"/>
      <c r="E110" s="221"/>
      <c r="F110" s="221"/>
      <c r="G110" s="221"/>
    </row>
    <row r="111" spans="1:7" ht="14.25">
      <c r="A111" s="221"/>
      <c r="B111" s="221"/>
      <c r="C111" s="221"/>
      <c r="D111" s="221"/>
      <c r="E111" s="221"/>
      <c r="F111" s="221"/>
      <c r="G111" s="221"/>
    </row>
    <row r="112" spans="1:7" ht="14.25">
      <c r="A112" s="221"/>
      <c r="B112" s="221"/>
      <c r="C112" s="221"/>
      <c r="D112" s="221"/>
      <c r="E112" s="221"/>
      <c r="F112" s="221"/>
      <c r="G112" s="221"/>
    </row>
    <row r="113" spans="1:7" ht="14.25">
      <c r="A113" s="221"/>
      <c r="B113" s="221"/>
      <c r="C113" s="221"/>
      <c r="D113" s="221"/>
      <c r="E113" s="221"/>
      <c r="F113" s="221"/>
      <c r="G113" s="221"/>
    </row>
    <row r="114" spans="1:7" ht="14.25">
      <c r="A114" s="221"/>
      <c r="B114" s="221"/>
      <c r="C114" s="221"/>
      <c r="D114" s="221"/>
      <c r="E114" s="221"/>
      <c r="F114" s="221"/>
      <c r="G114" s="221"/>
    </row>
    <row r="115" spans="1:7" ht="14.25">
      <c r="A115" s="221"/>
      <c r="B115" s="221"/>
      <c r="C115" s="221"/>
      <c r="D115" s="221"/>
      <c r="E115" s="221"/>
      <c r="F115" s="221"/>
      <c r="G115" s="221"/>
    </row>
    <row r="116" spans="1:7" ht="14.25">
      <c r="A116" s="221"/>
      <c r="B116" s="221"/>
      <c r="C116" s="221"/>
      <c r="D116" s="221"/>
      <c r="E116" s="221"/>
      <c r="F116" s="221"/>
      <c r="G116" s="221"/>
    </row>
    <row r="117" spans="1:7" ht="14.25">
      <c r="A117" s="221"/>
      <c r="B117" s="221"/>
      <c r="C117" s="221"/>
      <c r="D117" s="221"/>
      <c r="E117" s="221"/>
      <c r="F117" s="221"/>
      <c r="G117" s="221"/>
    </row>
    <row r="118" spans="1:7" ht="14.25">
      <c r="A118" s="221"/>
      <c r="B118" s="221"/>
      <c r="C118" s="221"/>
      <c r="D118" s="221"/>
      <c r="E118" s="221"/>
      <c r="F118" s="221"/>
      <c r="G118" s="221"/>
    </row>
    <row r="119" spans="1:7" ht="14.25">
      <c r="A119" s="221"/>
      <c r="B119" s="221"/>
      <c r="C119" s="221"/>
      <c r="D119" s="221"/>
      <c r="E119" s="221"/>
      <c r="F119" s="221"/>
      <c r="G119" s="221"/>
    </row>
    <row r="120" spans="1:7" ht="14.25">
      <c r="A120" s="221"/>
      <c r="B120" s="221"/>
      <c r="C120" s="221"/>
      <c r="D120" s="221"/>
      <c r="E120" s="221"/>
      <c r="F120" s="221"/>
      <c r="G120" s="221"/>
    </row>
    <row r="121" spans="1:7" ht="14.25">
      <c r="A121" s="221"/>
      <c r="B121" s="221"/>
      <c r="C121" s="221"/>
      <c r="D121" s="221"/>
      <c r="E121" s="221"/>
      <c r="F121" s="221"/>
      <c r="G121" s="221"/>
    </row>
    <row r="122" spans="1:7" ht="14.25">
      <c r="A122" s="221"/>
      <c r="B122" s="221"/>
      <c r="C122" s="221"/>
      <c r="D122" s="221"/>
      <c r="E122" s="221"/>
      <c r="F122" s="221"/>
      <c r="G122" s="221"/>
    </row>
    <row r="123" spans="1:7" ht="14.25">
      <c r="A123" s="221"/>
      <c r="B123" s="221"/>
      <c r="C123" s="221"/>
      <c r="D123" s="221"/>
      <c r="E123" s="221"/>
      <c r="F123" s="221"/>
      <c r="G123" s="221"/>
    </row>
    <row r="124" spans="1:7" ht="14.25">
      <c r="A124" s="221"/>
      <c r="B124" s="221"/>
      <c r="C124" s="221"/>
      <c r="D124" s="221"/>
      <c r="E124" s="221"/>
      <c r="F124" s="221"/>
      <c r="G124" s="221"/>
    </row>
    <row r="125" spans="1:7" ht="14.25">
      <c r="A125" s="221"/>
      <c r="B125" s="221"/>
      <c r="C125" s="221"/>
      <c r="D125" s="221"/>
      <c r="E125" s="221"/>
      <c r="F125" s="221"/>
      <c r="G125" s="221"/>
    </row>
    <row r="126" spans="1:7" ht="14.25">
      <c r="A126" s="221"/>
      <c r="B126" s="221"/>
      <c r="C126" s="221"/>
      <c r="D126" s="221"/>
      <c r="E126" s="221"/>
      <c r="F126" s="221"/>
      <c r="G126" s="221"/>
    </row>
    <row r="127" spans="1:7" ht="14.25">
      <c r="A127" s="221"/>
      <c r="B127" s="221"/>
      <c r="C127" s="221"/>
      <c r="D127" s="221"/>
      <c r="E127" s="221"/>
      <c r="F127" s="221"/>
      <c r="G127" s="221"/>
    </row>
    <row r="128" spans="1:7" ht="14.25">
      <c r="A128" s="221"/>
      <c r="B128" s="221"/>
      <c r="C128" s="221"/>
      <c r="D128" s="221"/>
      <c r="E128" s="221"/>
      <c r="F128" s="221"/>
      <c r="G128" s="221"/>
    </row>
    <row r="129" spans="1:7" ht="14.25">
      <c r="A129" s="221"/>
      <c r="B129" s="221"/>
      <c r="C129" s="221"/>
      <c r="D129" s="221"/>
      <c r="E129" s="221"/>
      <c r="F129" s="221"/>
      <c r="G129" s="221"/>
    </row>
    <row r="130" spans="1:7" ht="14.25">
      <c r="A130" s="221"/>
      <c r="B130" s="221"/>
      <c r="C130" s="221"/>
      <c r="D130" s="221"/>
      <c r="E130" s="221"/>
      <c r="F130" s="221"/>
      <c r="G130" s="221"/>
    </row>
    <row r="131" spans="1:7" ht="14.25">
      <c r="A131" s="221"/>
      <c r="B131" s="221"/>
      <c r="C131" s="221"/>
      <c r="D131" s="221"/>
      <c r="E131" s="221"/>
      <c r="F131" s="221"/>
      <c r="G131" s="221"/>
    </row>
    <row r="132" spans="1:7" ht="14.25">
      <c r="A132" s="221"/>
      <c r="B132" s="221"/>
      <c r="C132" s="221"/>
      <c r="D132" s="221"/>
      <c r="E132" s="221"/>
      <c r="F132" s="221"/>
      <c r="G132" s="221"/>
    </row>
    <row r="133" spans="1:7" ht="14.25">
      <c r="A133" s="221"/>
      <c r="B133" s="221"/>
      <c r="C133" s="221"/>
      <c r="D133" s="221"/>
      <c r="E133" s="221"/>
      <c r="F133" s="221"/>
      <c r="G133" s="221"/>
    </row>
    <row r="134" spans="1:7" ht="14.25">
      <c r="A134" s="221"/>
      <c r="B134" s="221"/>
      <c r="C134" s="221"/>
      <c r="D134" s="221"/>
      <c r="E134" s="221"/>
      <c r="F134" s="221"/>
      <c r="G134" s="221"/>
    </row>
    <row r="135" spans="1:7" ht="14.25">
      <c r="A135" s="221"/>
      <c r="B135" s="221"/>
      <c r="C135" s="221"/>
      <c r="D135" s="221"/>
      <c r="E135" s="221"/>
      <c r="F135" s="221"/>
      <c r="G135" s="221"/>
    </row>
    <row r="136" spans="1:7" ht="14.25">
      <c r="A136" s="221"/>
      <c r="B136" s="221"/>
      <c r="C136" s="221"/>
      <c r="D136" s="221"/>
      <c r="E136" s="221"/>
      <c r="F136" s="221"/>
      <c r="G136" s="221"/>
    </row>
    <row r="137" spans="1:7" ht="14.25">
      <c r="A137" s="221"/>
      <c r="B137" s="221"/>
      <c r="C137" s="221"/>
      <c r="D137" s="221"/>
      <c r="E137" s="221"/>
      <c r="F137" s="221"/>
      <c r="G137" s="221"/>
    </row>
    <row r="138" spans="1:7" ht="14.25">
      <c r="A138" s="221"/>
      <c r="B138" s="221"/>
      <c r="C138" s="221"/>
      <c r="D138" s="221"/>
      <c r="E138" s="221"/>
      <c r="F138" s="221"/>
      <c r="G138" s="221"/>
    </row>
    <row r="139" spans="1:7" ht="14.25">
      <c r="A139" s="221"/>
      <c r="B139" s="221"/>
      <c r="C139" s="221"/>
      <c r="D139" s="221"/>
      <c r="E139" s="221"/>
      <c r="F139" s="221"/>
      <c r="G139" s="221"/>
    </row>
    <row r="140" spans="1:7" ht="14.25">
      <c r="A140" s="221"/>
      <c r="B140" s="221"/>
      <c r="C140" s="221"/>
      <c r="D140" s="221"/>
      <c r="E140" s="221"/>
      <c r="F140" s="221"/>
      <c r="G140" s="221"/>
    </row>
    <row r="141" spans="1:7" ht="14.25">
      <c r="A141" s="221"/>
      <c r="B141" s="221"/>
      <c r="C141" s="221"/>
      <c r="D141" s="221"/>
      <c r="E141" s="221"/>
      <c r="F141" s="221"/>
      <c r="G141" s="221"/>
    </row>
    <row r="142" spans="1:7" ht="14.25">
      <c r="A142" s="221"/>
      <c r="B142" s="221"/>
      <c r="C142" s="221"/>
      <c r="D142" s="221"/>
      <c r="E142" s="221"/>
      <c r="F142" s="221"/>
      <c r="G142" s="221"/>
    </row>
    <row r="143" spans="1:7" ht="14.25">
      <c r="A143" s="221"/>
      <c r="B143" s="221"/>
      <c r="C143" s="221"/>
      <c r="D143" s="221"/>
      <c r="E143" s="221"/>
      <c r="F143" s="221"/>
      <c r="G143" s="221"/>
    </row>
    <row r="144" spans="1:7" ht="14.25">
      <c r="A144" s="221"/>
      <c r="B144" s="221"/>
      <c r="C144" s="221"/>
      <c r="D144" s="221"/>
      <c r="E144" s="221"/>
      <c r="F144" s="221"/>
      <c r="G144" s="221"/>
    </row>
    <row r="145" spans="1:7" ht="14.25">
      <c r="A145" s="221"/>
      <c r="B145" s="221"/>
      <c r="C145" s="221"/>
      <c r="D145" s="221"/>
      <c r="E145" s="221"/>
      <c r="F145" s="221"/>
      <c r="G145" s="221"/>
    </row>
    <row r="146" spans="1:7" ht="14.25">
      <c r="A146" s="221"/>
      <c r="B146" s="221"/>
      <c r="C146" s="221"/>
      <c r="D146" s="221"/>
      <c r="E146" s="221"/>
      <c r="F146" s="221"/>
      <c r="G146" s="221"/>
    </row>
    <row r="147" spans="1:7" ht="14.25">
      <c r="A147" s="221"/>
      <c r="B147" s="221"/>
      <c r="C147" s="221"/>
      <c r="D147" s="221"/>
      <c r="E147" s="221"/>
      <c r="F147" s="221"/>
      <c r="G147" s="221"/>
    </row>
    <row r="148" spans="1:7" ht="14.25">
      <c r="A148" s="221"/>
      <c r="B148" s="221"/>
      <c r="C148" s="221"/>
      <c r="D148" s="221"/>
      <c r="E148" s="221"/>
      <c r="F148" s="221"/>
      <c r="G148" s="221"/>
    </row>
    <row r="149" spans="1:7" ht="14.25">
      <c r="A149" s="221"/>
      <c r="B149" s="221"/>
      <c r="C149" s="221"/>
      <c r="D149" s="221"/>
      <c r="E149" s="221"/>
      <c r="F149" s="221"/>
      <c r="G149" s="221"/>
    </row>
    <row r="150" spans="1:7" ht="14.25">
      <c r="A150" s="221"/>
      <c r="B150" s="221"/>
      <c r="C150" s="221"/>
      <c r="D150" s="221"/>
      <c r="E150" s="221"/>
      <c r="F150" s="221"/>
      <c r="G150" s="221"/>
    </row>
    <row r="151" spans="1:7" ht="14.25">
      <c r="A151" s="221"/>
      <c r="B151" s="221"/>
      <c r="C151" s="221"/>
      <c r="D151" s="221"/>
      <c r="E151" s="221"/>
      <c r="F151" s="221"/>
      <c r="G151" s="221"/>
    </row>
    <row r="152" spans="1:7" ht="14.25">
      <c r="A152" s="221"/>
      <c r="B152" s="221"/>
      <c r="C152" s="221"/>
      <c r="D152" s="221"/>
      <c r="E152" s="221"/>
      <c r="F152" s="221"/>
      <c r="G152" s="221"/>
    </row>
    <row r="153" spans="1:7" ht="14.25">
      <c r="A153" s="221"/>
      <c r="B153" s="221"/>
      <c r="C153" s="221"/>
      <c r="D153" s="221"/>
      <c r="E153" s="221"/>
      <c r="F153" s="221"/>
      <c r="G153" s="221"/>
    </row>
    <row r="154" spans="1:7" ht="14.25">
      <c r="A154" s="221"/>
      <c r="B154" s="221"/>
      <c r="C154" s="221"/>
      <c r="D154" s="221"/>
      <c r="E154" s="221"/>
      <c r="F154" s="221"/>
      <c r="G154" s="221"/>
    </row>
    <row r="155" spans="1:7" ht="14.25">
      <c r="A155" s="221"/>
      <c r="B155" s="221"/>
      <c r="C155" s="221"/>
      <c r="D155" s="221"/>
      <c r="E155" s="221"/>
      <c r="F155" s="221"/>
      <c r="G155" s="221"/>
    </row>
    <row r="156" spans="1:7" ht="14.25">
      <c r="A156" s="221"/>
      <c r="B156" s="221"/>
      <c r="C156" s="221"/>
      <c r="D156" s="221"/>
      <c r="E156" s="221"/>
      <c r="F156" s="221"/>
      <c r="G156" s="221"/>
    </row>
    <row r="157" spans="1:7" ht="14.25">
      <c r="A157" s="221"/>
      <c r="B157" s="221"/>
      <c r="C157" s="221"/>
      <c r="D157" s="221"/>
      <c r="E157" s="221"/>
      <c r="F157" s="221"/>
      <c r="G157" s="221"/>
    </row>
    <row r="158" spans="1:7" ht="14.25">
      <c r="A158" s="221"/>
      <c r="B158" s="221"/>
      <c r="C158" s="221"/>
      <c r="D158" s="221"/>
      <c r="E158" s="221"/>
      <c r="F158" s="221"/>
      <c r="G158" s="221"/>
    </row>
    <row r="159" spans="1:7" ht="14.25">
      <c r="A159" s="221"/>
      <c r="B159" s="221"/>
      <c r="C159" s="221"/>
      <c r="D159" s="221"/>
      <c r="E159" s="221"/>
      <c r="F159" s="221"/>
      <c r="G159" s="221"/>
    </row>
    <row r="160" spans="1:7" ht="14.25">
      <c r="A160" s="221"/>
      <c r="B160" s="221"/>
      <c r="C160" s="221"/>
      <c r="D160" s="221"/>
      <c r="E160" s="221"/>
      <c r="F160" s="221"/>
      <c r="G160" s="221"/>
    </row>
    <row r="161" spans="1:7" ht="14.25">
      <c r="A161" s="221"/>
      <c r="B161" s="221"/>
      <c r="C161" s="221"/>
      <c r="D161" s="221"/>
      <c r="E161" s="221"/>
      <c r="F161" s="221"/>
      <c r="G161" s="221"/>
    </row>
    <row r="162" spans="1:7" ht="14.25">
      <c r="A162" s="221"/>
      <c r="B162" s="221"/>
      <c r="C162" s="221"/>
      <c r="D162" s="221"/>
      <c r="E162" s="221"/>
      <c r="F162" s="221"/>
      <c r="G162" s="221"/>
    </row>
    <row r="163" spans="1:7" ht="14.25">
      <c r="A163" s="221"/>
      <c r="B163" s="221"/>
      <c r="C163" s="221"/>
      <c r="D163" s="221"/>
      <c r="E163" s="221"/>
      <c r="F163" s="221"/>
      <c r="G163" s="221"/>
    </row>
    <row r="164" spans="1:7" ht="14.25">
      <c r="A164" s="221"/>
      <c r="B164" s="221"/>
      <c r="C164" s="221"/>
      <c r="D164" s="221"/>
      <c r="E164" s="221"/>
      <c r="F164" s="221"/>
      <c r="G164" s="221"/>
    </row>
    <row r="165" spans="1:7" ht="14.25">
      <c r="A165" s="221"/>
      <c r="B165" s="221"/>
      <c r="C165" s="221"/>
      <c r="D165" s="221"/>
      <c r="E165" s="221"/>
      <c r="F165" s="221"/>
      <c r="G165" s="221"/>
    </row>
    <row r="166" spans="1:7" ht="14.25">
      <c r="A166" s="221"/>
      <c r="B166" s="221"/>
      <c r="C166" s="221"/>
      <c r="D166" s="221"/>
      <c r="E166" s="221"/>
      <c r="F166" s="221"/>
      <c r="G166" s="221"/>
    </row>
    <row r="167" spans="1:7" ht="14.25">
      <c r="A167" s="221"/>
      <c r="B167" s="221"/>
      <c r="C167" s="221"/>
      <c r="D167" s="221"/>
      <c r="E167" s="221"/>
      <c r="F167" s="221"/>
      <c r="G167" s="221"/>
    </row>
    <row r="168" spans="1:7" ht="14.25">
      <c r="A168" s="221"/>
      <c r="B168" s="221"/>
      <c r="C168" s="221"/>
      <c r="D168" s="221"/>
      <c r="E168" s="221"/>
      <c r="F168" s="221"/>
      <c r="G168" s="221"/>
    </row>
    <row r="169" spans="1:7" ht="14.25">
      <c r="A169" s="221"/>
      <c r="B169" s="221"/>
      <c r="C169" s="221"/>
      <c r="D169" s="221"/>
      <c r="E169" s="221"/>
      <c r="F169" s="221"/>
      <c r="G169" s="221"/>
    </row>
    <row r="170" spans="1:7" ht="14.25">
      <c r="A170" s="221"/>
      <c r="B170" s="221"/>
      <c r="C170" s="221"/>
      <c r="D170" s="221"/>
      <c r="E170" s="221"/>
      <c r="F170" s="221"/>
      <c r="G170" s="221"/>
    </row>
    <row r="171" spans="1:7" ht="14.25">
      <c r="A171" s="221"/>
      <c r="B171" s="221"/>
      <c r="C171" s="221"/>
      <c r="D171" s="221"/>
      <c r="E171" s="221"/>
      <c r="F171" s="221"/>
      <c r="G171" s="221"/>
    </row>
    <row r="172" spans="1:7" ht="14.25">
      <c r="A172" s="221"/>
      <c r="B172" s="221"/>
      <c r="C172" s="221"/>
      <c r="D172" s="221"/>
      <c r="E172" s="221"/>
      <c r="F172" s="221"/>
      <c r="G172" s="221"/>
    </row>
    <row r="173" spans="1:7" ht="14.25">
      <c r="A173" s="221"/>
      <c r="B173" s="221"/>
      <c r="C173" s="221"/>
      <c r="D173" s="221"/>
      <c r="E173" s="221"/>
      <c r="F173" s="221"/>
      <c r="G173" s="221"/>
    </row>
    <row r="174" spans="1:7" ht="14.25">
      <c r="A174" s="221"/>
      <c r="B174" s="221"/>
      <c r="C174" s="221"/>
      <c r="D174" s="221"/>
      <c r="E174" s="221"/>
      <c r="F174" s="221"/>
      <c r="G174" s="221"/>
    </row>
    <row r="175" spans="1:7" ht="14.25">
      <c r="A175" s="221"/>
      <c r="B175" s="221"/>
      <c r="C175" s="221"/>
      <c r="D175" s="221"/>
      <c r="E175" s="221"/>
      <c r="F175" s="221"/>
      <c r="G175" s="221"/>
    </row>
    <row r="176" spans="1:7" ht="14.25">
      <c r="A176" s="221"/>
      <c r="B176" s="221"/>
      <c r="C176" s="221"/>
      <c r="D176" s="221"/>
      <c r="E176" s="221"/>
      <c r="F176" s="221"/>
      <c r="G176" s="221"/>
    </row>
    <row r="177" spans="1:7" ht="14.25">
      <c r="A177" s="221"/>
      <c r="B177" s="221"/>
      <c r="C177" s="221"/>
      <c r="D177" s="221"/>
      <c r="E177" s="221"/>
      <c r="F177" s="221"/>
      <c r="G177" s="221"/>
    </row>
    <row r="178" spans="1:7" ht="14.25">
      <c r="A178" s="221"/>
      <c r="B178" s="221"/>
      <c r="C178" s="221"/>
      <c r="D178" s="221"/>
      <c r="E178" s="221"/>
      <c r="F178" s="221"/>
      <c r="G178" s="221"/>
    </row>
    <row r="179" spans="1:7" ht="14.25">
      <c r="A179" s="221"/>
      <c r="B179" s="221"/>
      <c r="C179" s="221"/>
      <c r="D179" s="221"/>
      <c r="E179" s="221"/>
      <c r="F179" s="221"/>
      <c r="G179" s="221"/>
    </row>
    <row r="180" spans="1:7" ht="14.25">
      <c r="A180" s="221"/>
      <c r="B180" s="221"/>
      <c r="C180" s="221"/>
      <c r="D180" s="221"/>
      <c r="E180" s="221"/>
      <c r="F180" s="221"/>
      <c r="G180" s="221"/>
    </row>
    <row r="181" spans="1:7" ht="14.25">
      <c r="A181" s="221"/>
      <c r="B181" s="221"/>
      <c r="C181" s="221"/>
      <c r="D181" s="221"/>
      <c r="E181" s="221"/>
      <c r="F181" s="221"/>
      <c r="G181" s="221"/>
    </row>
    <row r="182" spans="1:7" ht="14.25">
      <c r="A182" s="221"/>
      <c r="B182" s="221"/>
      <c r="C182" s="221"/>
      <c r="D182" s="221"/>
      <c r="E182" s="221"/>
      <c r="F182" s="221"/>
      <c r="G182" s="221"/>
    </row>
    <row r="183" spans="1:7" ht="14.25">
      <c r="A183" s="221"/>
      <c r="B183" s="221"/>
      <c r="C183" s="221"/>
      <c r="D183" s="221"/>
      <c r="E183" s="221"/>
      <c r="F183" s="221"/>
      <c r="G183" s="221"/>
    </row>
    <row r="184" spans="1:7" ht="14.25">
      <c r="A184" s="221"/>
      <c r="B184" s="221"/>
      <c r="C184" s="221"/>
      <c r="D184" s="221"/>
      <c r="E184" s="221"/>
      <c r="F184" s="221"/>
      <c r="G184" s="221"/>
    </row>
    <row r="185" spans="1:7" ht="14.25">
      <c r="A185" s="221"/>
      <c r="B185" s="221"/>
      <c r="C185" s="221"/>
      <c r="D185" s="221"/>
      <c r="E185" s="221"/>
      <c r="F185" s="221"/>
      <c r="G185" s="221"/>
    </row>
    <row r="186" spans="1:7" ht="14.25">
      <c r="A186" s="221"/>
      <c r="B186" s="221"/>
      <c r="C186" s="221"/>
      <c r="D186" s="221"/>
      <c r="E186" s="221"/>
      <c r="F186" s="221"/>
      <c r="G186" s="221"/>
    </row>
    <row r="187" spans="1:7" ht="14.25">
      <c r="A187" s="221"/>
      <c r="B187" s="221"/>
      <c r="C187" s="221"/>
      <c r="D187" s="221"/>
      <c r="E187" s="221"/>
      <c r="F187" s="221"/>
      <c r="G187" s="221"/>
    </row>
    <row r="188" spans="1:7" ht="14.25">
      <c r="A188" s="221"/>
      <c r="B188" s="221"/>
      <c r="C188" s="221"/>
      <c r="D188" s="221"/>
      <c r="E188" s="221"/>
      <c r="F188" s="221"/>
      <c r="G188" s="221"/>
    </row>
    <row r="189" spans="1:7" ht="14.25">
      <c r="A189" s="221"/>
      <c r="B189" s="221"/>
      <c r="C189" s="221"/>
      <c r="D189" s="221"/>
      <c r="E189" s="221"/>
      <c r="F189" s="221"/>
      <c r="G189" s="221"/>
    </row>
    <row r="190" spans="1:7" ht="14.25">
      <c r="A190" s="221"/>
      <c r="B190" s="221"/>
      <c r="C190" s="221"/>
      <c r="D190" s="221"/>
      <c r="E190" s="221"/>
      <c r="F190" s="221"/>
      <c r="G190" s="221"/>
    </row>
    <row r="191" spans="1:7" ht="14.25">
      <c r="A191" s="221"/>
      <c r="B191" s="221"/>
      <c r="C191" s="221"/>
      <c r="D191" s="221"/>
      <c r="E191" s="221"/>
      <c r="F191" s="221"/>
      <c r="G191" s="221"/>
    </row>
    <row r="192" spans="1:7" ht="14.25">
      <c r="A192" s="221"/>
      <c r="B192" s="221"/>
      <c r="C192" s="221"/>
      <c r="D192" s="221"/>
      <c r="E192" s="221"/>
      <c r="F192" s="221"/>
      <c r="G192" s="221"/>
    </row>
    <row r="193" spans="1:7" ht="14.25">
      <c r="A193" s="221"/>
      <c r="B193" s="221"/>
      <c r="C193" s="221"/>
      <c r="D193" s="221"/>
      <c r="E193" s="221"/>
      <c r="F193" s="221"/>
      <c r="G193" s="221"/>
    </row>
    <row r="194" spans="1:7" ht="14.25">
      <c r="A194" s="221"/>
      <c r="B194" s="221"/>
      <c r="C194" s="221"/>
      <c r="D194" s="221"/>
      <c r="E194" s="221"/>
      <c r="F194" s="221"/>
      <c r="G194" s="221"/>
    </row>
    <row r="195" spans="1:7" ht="14.25">
      <c r="A195" s="221"/>
      <c r="B195" s="221"/>
      <c r="C195" s="221"/>
      <c r="D195" s="221"/>
      <c r="E195" s="221"/>
      <c r="F195" s="221"/>
      <c r="G195" s="221"/>
    </row>
    <row r="196" spans="1:7" ht="14.25">
      <c r="A196" s="221"/>
      <c r="B196" s="221"/>
      <c r="C196" s="221"/>
      <c r="D196" s="221"/>
      <c r="E196" s="221"/>
      <c r="F196" s="221"/>
      <c r="G196" s="221"/>
    </row>
    <row r="197" spans="1:7" ht="14.25">
      <c r="A197" s="221"/>
      <c r="B197" s="221"/>
      <c r="C197" s="221"/>
      <c r="D197" s="221"/>
      <c r="E197" s="221"/>
      <c r="F197" s="221"/>
      <c r="G197" s="221"/>
    </row>
    <row r="198" spans="1:7" ht="14.25">
      <c r="A198" s="221"/>
      <c r="B198" s="221"/>
      <c r="C198" s="221"/>
      <c r="D198" s="221"/>
      <c r="E198" s="221"/>
      <c r="F198" s="221"/>
      <c r="G198" s="221"/>
    </row>
    <row r="199" spans="1:7" ht="14.25">
      <c r="A199" s="221"/>
      <c r="B199" s="221"/>
      <c r="C199" s="221"/>
      <c r="D199" s="221"/>
      <c r="E199" s="221"/>
      <c r="F199" s="221"/>
      <c r="G199" s="221"/>
    </row>
    <row r="200" spans="1:7" ht="14.25">
      <c r="A200" s="221"/>
      <c r="B200" s="221"/>
      <c r="C200" s="221"/>
      <c r="D200" s="221"/>
      <c r="E200" s="221"/>
      <c r="F200" s="221"/>
      <c r="G200" s="221"/>
    </row>
    <row r="201" spans="1:7" ht="14.25">
      <c r="A201" s="221"/>
      <c r="B201" s="221"/>
      <c r="C201" s="221"/>
      <c r="D201" s="221"/>
      <c r="E201" s="221"/>
      <c r="F201" s="221"/>
      <c r="G201" s="221"/>
    </row>
    <row r="202" spans="1:7" ht="14.25">
      <c r="A202" s="221"/>
      <c r="B202" s="221"/>
      <c r="C202" s="221"/>
      <c r="D202" s="221"/>
      <c r="E202" s="221"/>
      <c r="F202" s="221"/>
      <c r="G202" s="221"/>
    </row>
    <row r="203" spans="1:7" ht="14.25">
      <c r="A203" s="221"/>
      <c r="B203" s="221"/>
      <c r="C203" s="221"/>
      <c r="D203" s="221"/>
      <c r="E203" s="221"/>
      <c r="F203" s="221"/>
      <c r="G203" s="221"/>
    </row>
    <row r="204" spans="1:7" ht="14.25">
      <c r="A204" s="221"/>
      <c r="B204" s="221"/>
      <c r="C204" s="221"/>
      <c r="D204" s="221"/>
      <c r="E204" s="221"/>
      <c r="F204" s="221"/>
      <c r="G204" s="221"/>
    </row>
    <row r="205" spans="1:7" ht="14.25">
      <c r="A205" s="221"/>
      <c r="B205" s="221"/>
      <c r="C205" s="221"/>
      <c r="D205" s="221"/>
      <c r="E205" s="221"/>
      <c r="F205" s="221"/>
      <c r="G205" s="221"/>
    </row>
    <row r="206" spans="1:7" ht="14.25">
      <c r="A206" s="221"/>
      <c r="B206" s="221"/>
      <c r="C206" s="221"/>
      <c r="D206" s="221"/>
      <c r="E206" s="221"/>
      <c r="F206" s="221"/>
      <c r="G206" s="221"/>
    </row>
    <row r="207" spans="1:7" ht="14.25">
      <c r="A207" s="221"/>
      <c r="B207" s="221"/>
      <c r="C207" s="221"/>
      <c r="D207" s="221"/>
      <c r="E207" s="221"/>
      <c r="F207" s="221"/>
      <c r="G207" s="221"/>
    </row>
  </sheetData>
  <sheetProtection sheet="1" objects="1" scenarios="1"/>
  <mergeCells count="26">
    <mergeCell ref="I18:R18"/>
    <mergeCell ref="I21:R21"/>
    <mergeCell ref="A1:F1"/>
    <mergeCell ref="C5:D5"/>
    <mergeCell ref="C6:D6"/>
    <mergeCell ref="C7:D7"/>
    <mergeCell ref="A2:G2"/>
    <mergeCell ref="A4:B4"/>
    <mergeCell ref="C4:D4"/>
    <mergeCell ref="A5:B5"/>
    <mergeCell ref="A6:B6"/>
    <mergeCell ref="A7:B7"/>
    <mergeCell ref="A18:G18"/>
    <mergeCell ref="A21:G21"/>
    <mergeCell ref="C11:D11"/>
    <mergeCell ref="A8:B8"/>
    <mergeCell ref="A9:B9"/>
    <mergeCell ref="A10:B10"/>
    <mergeCell ref="A11:B11"/>
    <mergeCell ref="A12:B12"/>
    <mergeCell ref="A13:B13"/>
    <mergeCell ref="C8:D8"/>
    <mergeCell ref="C9:D9"/>
    <mergeCell ref="C10:D10"/>
    <mergeCell ref="C12:D12"/>
    <mergeCell ref="C13:D13"/>
  </mergeCells>
  <printOptions/>
  <pageMargins left="0.25" right="0.25" top="0.25" bottom="0.25" header="0.3" footer="0.3"/>
  <pageSetup blackAndWhite="1"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T21"/>
  <sheetViews>
    <sheetView zoomScaleSheetLayoutView="100" zoomScalePageLayoutView="0" workbookViewId="0" topLeftCell="A1">
      <selection activeCell="A1" sqref="A1:IV16384"/>
    </sheetView>
  </sheetViews>
  <sheetFormatPr defaultColWidth="9.140625" defaultRowHeight="15"/>
  <cols>
    <col min="1" max="1" width="39.28125" style="221" customWidth="1"/>
    <col min="2" max="2" width="24.8515625" style="221" customWidth="1"/>
    <col min="3" max="3" width="16.421875" style="221" customWidth="1"/>
    <col min="4" max="4" width="14.57421875" style="221" customWidth="1"/>
    <col min="5" max="5" width="12.421875" style="221" customWidth="1"/>
    <col min="6" max="6" width="8.7109375" style="221" customWidth="1"/>
    <col min="7" max="7" width="16.28125" style="221" customWidth="1"/>
    <col min="8" max="8" width="2.8515625" style="221" customWidth="1"/>
    <col min="9" max="13" width="9.140625" style="221" customWidth="1"/>
    <col min="14" max="14" width="10.421875" style="221" customWidth="1"/>
    <col min="15" max="17" width="9.140625" style="221" customWidth="1"/>
    <col min="18" max="18" width="16.8515625" style="221" customWidth="1"/>
    <col min="19" max="19" width="9.140625" style="221" customWidth="1"/>
    <col min="20" max="20" width="10.8515625" style="221" customWidth="1"/>
    <col min="21" max="16384" width="9.140625" style="221" customWidth="1"/>
  </cols>
  <sheetData>
    <row r="1" spans="1:7" ht="24" customHeight="1">
      <c r="A1" s="560" t="s">
        <v>189</v>
      </c>
      <c r="B1" s="560"/>
      <c r="C1" s="560"/>
      <c r="D1" s="560"/>
      <c r="E1" s="560"/>
      <c r="F1" s="560"/>
      <c r="G1" s="220">
        <f>+'Section A'!B2</f>
        <v>0</v>
      </c>
    </row>
    <row r="2" spans="1:9" ht="89.25" customHeight="1">
      <c r="A2" s="566" t="s">
        <v>197</v>
      </c>
      <c r="B2" s="566"/>
      <c r="C2" s="566"/>
      <c r="D2" s="566"/>
      <c r="E2" s="566"/>
      <c r="F2" s="566"/>
      <c r="G2" s="566"/>
      <c r="H2" s="283"/>
      <c r="I2" s="283"/>
    </row>
    <row r="3" spans="1:9" ht="14.25">
      <c r="A3" s="220"/>
      <c r="B3" s="284"/>
      <c r="C3" s="284"/>
      <c r="D3" s="284"/>
      <c r="E3" s="284"/>
      <c r="F3" s="284"/>
      <c r="G3" s="284"/>
      <c r="H3" s="283"/>
      <c r="I3" s="283"/>
    </row>
    <row r="4" spans="1:9" ht="14.25">
      <c r="A4" s="286" t="s">
        <v>310</v>
      </c>
      <c r="B4" s="286" t="s">
        <v>43</v>
      </c>
      <c r="C4" s="329" t="s">
        <v>44</v>
      </c>
      <c r="D4" s="329" t="s">
        <v>45</v>
      </c>
      <c r="E4" s="329" t="s">
        <v>46</v>
      </c>
      <c r="F4" s="329" t="s">
        <v>47</v>
      </c>
      <c r="G4" s="286" t="s">
        <v>284</v>
      </c>
      <c r="H4" s="283"/>
      <c r="I4" s="283"/>
    </row>
    <row r="5" spans="1:9" ht="14.25">
      <c r="A5" s="330"/>
      <c r="B5" s="330"/>
      <c r="C5" s="287"/>
      <c r="D5" s="323"/>
      <c r="E5" s="323"/>
      <c r="F5" s="323"/>
      <c r="G5" s="217">
        <f>ROUND(+C5*E5*F5,2)</f>
        <v>0</v>
      </c>
      <c r="H5" s="283"/>
      <c r="I5" s="283"/>
    </row>
    <row r="6" spans="1:9" ht="14.25">
      <c r="A6" s="331"/>
      <c r="B6" s="331"/>
      <c r="C6" s="287"/>
      <c r="D6" s="323"/>
      <c r="E6" s="323"/>
      <c r="F6" s="323"/>
      <c r="G6" s="217">
        <f>ROUND(+C6*E6*F6,2)</f>
        <v>0</v>
      </c>
      <c r="H6" s="129"/>
      <c r="I6" s="129"/>
    </row>
    <row r="7" spans="1:9" ht="14.25">
      <c r="A7" s="331"/>
      <c r="B7" s="331"/>
      <c r="C7" s="287"/>
      <c r="D7" s="323"/>
      <c r="E7" s="323"/>
      <c r="F7" s="323"/>
      <c r="G7" s="217">
        <f>ROUND(+C7*E7*F7,2)</f>
        <v>0</v>
      </c>
      <c r="I7" s="129"/>
    </row>
    <row r="8" spans="1:9" ht="14.25">
      <c r="A8" s="331"/>
      <c r="B8" s="331"/>
      <c r="C8" s="287"/>
      <c r="D8" s="323"/>
      <c r="E8" s="323"/>
      <c r="F8" s="323"/>
      <c r="G8" s="244">
        <f>ROUND(+C8*E8*F8,2)</f>
        <v>0</v>
      </c>
      <c r="I8" s="129"/>
    </row>
    <row r="9" spans="1:20" ht="14.25">
      <c r="A9" s="331"/>
      <c r="B9" s="331"/>
      <c r="C9" s="294"/>
      <c r="D9" s="220"/>
      <c r="E9" s="216"/>
      <c r="F9" s="216" t="s">
        <v>248</v>
      </c>
      <c r="G9" s="217">
        <f>ROUND(SUM(G5:G8),2)</f>
        <v>0</v>
      </c>
      <c r="I9" s="231" t="s">
        <v>277</v>
      </c>
      <c r="N9" s="318"/>
      <c r="O9" s="129"/>
      <c r="P9" s="129"/>
      <c r="Q9" s="129"/>
      <c r="R9" s="129"/>
      <c r="S9" s="129"/>
      <c r="T9" s="129"/>
    </row>
    <row r="10" spans="1:20" ht="14.25">
      <c r="A10" s="331"/>
      <c r="B10" s="331"/>
      <c r="C10" s="294"/>
      <c r="D10" s="220"/>
      <c r="E10" s="220"/>
      <c r="F10" s="220"/>
      <c r="G10" s="232"/>
      <c r="I10" s="129"/>
      <c r="N10" s="572"/>
      <c r="O10" s="572"/>
      <c r="P10" s="318"/>
      <c r="Q10" s="572"/>
      <c r="R10" s="572"/>
      <c r="S10" s="129"/>
      <c r="T10" s="318"/>
    </row>
    <row r="11" spans="1:20" ht="14.25">
      <c r="A11" s="331"/>
      <c r="B11" s="331"/>
      <c r="C11" s="287"/>
      <c r="D11" s="323"/>
      <c r="E11" s="323"/>
      <c r="F11" s="323"/>
      <c r="G11" s="217">
        <f>ROUND(+C11*E11*F11,2)</f>
        <v>0</v>
      </c>
      <c r="I11" s="129"/>
      <c r="N11" s="289"/>
      <c r="O11" s="289"/>
      <c r="P11" s="318"/>
      <c r="Q11" s="289"/>
      <c r="R11" s="289"/>
      <c r="S11" s="129"/>
      <c r="T11" s="318"/>
    </row>
    <row r="12" spans="1:20" ht="14.25">
      <c r="A12" s="331"/>
      <c r="B12" s="331"/>
      <c r="C12" s="287"/>
      <c r="D12" s="323"/>
      <c r="E12" s="323"/>
      <c r="F12" s="323"/>
      <c r="G12" s="244">
        <f>ROUND(+C12*E12*F12,2)</f>
        <v>0</v>
      </c>
      <c r="I12" s="129"/>
      <c r="N12" s="573"/>
      <c r="O12" s="574"/>
      <c r="P12" s="332"/>
      <c r="Q12" s="575"/>
      <c r="R12" s="575"/>
      <c r="S12" s="129"/>
      <c r="T12" s="333"/>
    </row>
    <row r="13" spans="1:20" ht="14.25">
      <c r="A13" s="220"/>
      <c r="B13" s="220"/>
      <c r="C13" s="294"/>
      <c r="D13" s="220"/>
      <c r="E13" s="218"/>
      <c r="F13" s="218" t="s">
        <v>278</v>
      </c>
      <c r="G13" s="217">
        <f>ROUND(SUM(G10:G12),2)</f>
        <v>0</v>
      </c>
      <c r="I13" s="231" t="s">
        <v>277</v>
      </c>
      <c r="N13" s="334"/>
      <c r="O13" s="334"/>
      <c r="P13" s="332"/>
      <c r="Q13" s="576"/>
      <c r="R13" s="576"/>
      <c r="S13" s="129"/>
      <c r="T13" s="333"/>
    </row>
    <row r="14" spans="1:7" ht="14.25">
      <c r="A14" s="220"/>
      <c r="B14" s="220"/>
      <c r="C14" s="220"/>
      <c r="D14" s="220"/>
      <c r="E14" s="220"/>
      <c r="F14" s="324"/>
      <c r="G14" s="232"/>
    </row>
    <row r="15" spans="1:9" ht="14.25">
      <c r="A15" s="220"/>
      <c r="B15" s="220"/>
      <c r="C15" s="220"/>
      <c r="D15" s="220"/>
      <c r="E15" s="219"/>
      <c r="F15" s="219" t="s">
        <v>215</v>
      </c>
      <c r="G15" s="217">
        <f>+G13+G9</f>
        <v>0</v>
      </c>
      <c r="I15" s="237" t="s">
        <v>251</v>
      </c>
    </row>
    <row r="16" spans="1:7" ht="14.25">
      <c r="A16" s="220"/>
      <c r="B16" s="220"/>
      <c r="C16" s="294"/>
      <c r="D16" s="220"/>
      <c r="E16" s="220"/>
      <c r="F16" s="220"/>
      <c r="G16" s="294"/>
    </row>
    <row r="17" spans="1:9" ht="14.25">
      <c r="A17" s="238" t="s">
        <v>48</v>
      </c>
      <c r="B17" s="239"/>
      <c r="C17" s="239"/>
      <c r="D17" s="239"/>
      <c r="E17" s="239"/>
      <c r="F17" s="239"/>
      <c r="G17" s="335"/>
      <c r="I17" s="231" t="s">
        <v>250</v>
      </c>
    </row>
    <row r="18" spans="1:17" ht="45" customHeight="1">
      <c r="A18" s="569"/>
      <c r="B18" s="570"/>
      <c r="C18" s="570"/>
      <c r="D18" s="570"/>
      <c r="E18" s="570"/>
      <c r="F18" s="570"/>
      <c r="G18" s="571"/>
      <c r="I18" s="562" t="s">
        <v>315</v>
      </c>
      <c r="J18" s="562"/>
      <c r="K18" s="562"/>
      <c r="L18" s="562"/>
      <c r="M18" s="562"/>
      <c r="N18" s="562"/>
      <c r="O18" s="562"/>
      <c r="P18" s="562"/>
      <c r="Q18" s="562"/>
    </row>
    <row r="19" spans="1:7" ht="14.25">
      <c r="A19" s="220"/>
      <c r="B19" s="220"/>
      <c r="C19" s="220"/>
      <c r="D19" s="220"/>
      <c r="E19" s="220"/>
      <c r="F19" s="220"/>
      <c r="G19" s="220"/>
    </row>
    <row r="20" spans="1:9" ht="14.25">
      <c r="A20" s="238" t="s">
        <v>49</v>
      </c>
      <c r="B20" s="298"/>
      <c r="C20" s="241"/>
      <c r="D20" s="241"/>
      <c r="E20" s="241"/>
      <c r="F20" s="241"/>
      <c r="G20" s="336"/>
      <c r="I20" s="231" t="s">
        <v>250</v>
      </c>
    </row>
    <row r="21" spans="1:17" ht="45" customHeight="1">
      <c r="A21" s="569"/>
      <c r="B21" s="570"/>
      <c r="C21" s="570"/>
      <c r="D21" s="570"/>
      <c r="E21" s="570"/>
      <c r="F21" s="570"/>
      <c r="G21" s="571"/>
      <c r="I21" s="562" t="s">
        <v>315</v>
      </c>
      <c r="J21" s="562"/>
      <c r="K21" s="562"/>
      <c r="L21" s="562"/>
      <c r="M21" s="562"/>
      <c r="N21" s="562"/>
      <c r="O21" s="562"/>
      <c r="P21" s="562"/>
      <c r="Q21" s="562"/>
    </row>
  </sheetData>
  <sheetProtection/>
  <mergeCells count="11">
    <mergeCell ref="I21:Q21"/>
    <mergeCell ref="I18:Q18"/>
    <mergeCell ref="A21:G21"/>
    <mergeCell ref="A1:F1"/>
    <mergeCell ref="A2:G2"/>
    <mergeCell ref="N10:O10"/>
    <mergeCell ref="Q10:R10"/>
    <mergeCell ref="N12:O12"/>
    <mergeCell ref="Q12:R12"/>
    <mergeCell ref="Q13:R13"/>
    <mergeCell ref="A18:G18"/>
  </mergeCells>
  <printOptions horizontalCentered="1"/>
  <pageMargins left="0.25" right="0.25" top="0.25" bottom="0.25" header="0.3" footer="0.3"/>
  <pageSetup blackAndWhite="1"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Cochran, Megan D.</dc:creator>
  <cp:keywords/>
  <dc:description/>
  <cp:lastModifiedBy>Bott, Courtney L.</cp:lastModifiedBy>
  <cp:lastPrinted>2023-04-21T19:38:19Z</cp:lastPrinted>
  <dcterms:created xsi:type="dcterms:W3CDTF">2016-01-27T18:57:01Z</dcterms:created>
  <dcterms:modified xsi:type="dcterms:W3CDTF">2023-05-08T13:40:37Z</dcterms:modified>
  <cp:category/>
  <cp:version/>
  <cp:contentType/>
  <cp:contentStatus/>
</cp:coreProperties>
</file>