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17"/>
  <workbookPr/>
  <mc:AlternateContent xmlns:mc="http://schemas.openxmlformats.org/markup-compatibility/2006">
    <mc:Choice Requires="x15">
      <x15ac:absPath xmlns:x15ac="http://schemas.microsoft.com/office/spreadsheetml/2010/11/ac" url="https://ilgov.sharepoint.com/sites/CEO-Accountability/GATASite/GATA_Library/FY27 Uniform Grant Docs/"/>
    </mc:Choice>
  </mc:AlternateContent>
  <xr:revisionPtr revIDLastSave="0" documentId="8_{A75C244D-CD1D-433A-B711-1CB7EFF4516F}" xr6:coauthVersionLast="47" xr6:coauthVersionMax="47" xr10:uidLastSave="{00000000-0000-0000-0000-000000000000}"/>
  <workbookProtection workbookAlgorithmName="SHA-512" workbookHashValue="eS+LFOrQKmHUdzbPvBwpa+JahOuX5owUmNsk7GnncentLUjLbJHK6eY7wa4PARtXbXVmvrJQ/Hx9dp2YG2nvlw==" workbookSaltValue="Yx9XE3JENQPWxoujjlnyMA==" workbookSpinCount="100000" lockStructure="1"/>
  <bookViews>
    <workbookView xWindow="-108" yWindow="-108" windowWidth="23256" windowHeight="12456" tabRatio="952" firstSheet="3" activeTab="3" xr2:uid="{00000000-000D-0000-FFFF-FFFF00000000}"/>
  </bookViews>
  <sheets>
    <sheet name="General Instructions" sheetId="31" r:id="rId1"/>
    <sheet name="Section A" sheetId="1" r:id="rId2"/>
    <sheet name="ICI" sheetId="33" r:id="rId3"/>
    <sheet name="Section B" sheetId="8" r:id="rId4"/>
    <sheet name="Personnel" sheetId="9" r:id="rId5"/>
    <sheet name="Fringe Benefits" sheetId="10" r:id="rId6"/>
    <sheet name="Travel" sheetId="11" r:id="rId7"/>
    <sheet name="Equipment " sheetId="12" r:id="rId8"/>
    <sheet name="Supplies" sheetId="13" r:id="rId9"/>
    <sheet name="Contractual Services" sheetId="14" r:id="rId10"/>
    <sheet name="Consultant" sheetId="15" r:id="rId11"/>
    <sheet name="Construction " sheetId="59" r:id="rId12"/>
    <sheet name="Occupancy " sheetId="17" r:id="rId13"/>
    <sheet name="R &amp; D " sheetId="18" r:id="rId14"/>
    <sheet name="Telecommunications " sheetId="19" r:id="rId15"/>
    <sheet name="Training &amp; Education" sheetId="20" r:id="rId16"/>
    <sheet name="Direct Administrative " sheetId="21" r:id="rId17"/>
    <sheet name="Miscellaneous (other) Costs " sheetId="22" r:id="rId18"/>
    <sheet name="15A" sheetId="23" state="hidden" r:id="rId19"/>
    <sheet name="15B" sheetId="34" state="hidden" r:id="rId20"/>
    <sheet name="15C" sheetId="35" state="hidden" r:id="rId21"/>
    <sheet name="15D" sheetId="36" state="hidden" r:id="rId22"/>
    <sheet name="15E" sheetId="37" state="hidden" r:id="rId23"/>
    <sheet name="15F" sheetId="38" state="hidden" r:id="rId24"/>
    <sheet name="15G" sheetId="39" state="hidden" r:id="rId25"/>
    <sheet name="15H" sheetId="40" state="hidden" r:id="rId26"/>
    <sheet name="15I" sheetId="41" state="hidden" r:id="rId27"/>
    <sheet name="15J" sheetId="42" state="hidden" r:id="rId28"/>
    <sheet name="15K" sheetId="43" state="hidden" r:id="rId29"/>
    <sheet name="Indirect Costs" sheetId="24" r:id="rId30"/>
    <sheet name="MTDC Intro &amp; Directions" sheetId="60" r:id="rId31"/>
    <sheet name="MTDC Calculator" sheetId="61" r:id="rId32"/>
    <sheet name="MTDC Subawards" sheetId="62" r:id="rId33"/>
    <sheet name="Narrative Summary " sheetId="25" r:id="rId34"/>
    <sheet name="Certification " sheetId="5" r:id="rId35"/>
    <sheet name="Agency Approval" sheetId="29" r:id="rId36"/>
    <sheet name="Categories" sheetId="58" state="hidden" r:id="rId37"/>
  </sheets>
  <definedNames>
    <definedName name="_xlnm._FilterDatabase" localSheetId="18" hidden="1">'15A'!$G$1:$G$278</definedName>
    <definedName name="_xlnm._FilterDatabase" localSheetId="19" hidden="1">'15B'!$G$1:$G$278</definedName>
    <definedName name="_xlnm._FilterDatabase" localSheetId="20" hidden="1">'15C'!$G$1:$G$278</definedName>
    <definedName name="_xlnm._FilterDatabase" localSheetId="21" hidden="1">'15D'!$G$1:$G$278</definedName>
    <definedName name="_xlnm._FilterDatabase" localSheetId="22" hidden="1">'15E'!$G$1:$G$278</definedName>
    <definedName name="_xlnm._FilterDatabase" localSheetId="23" hidden="1">'15F'!$G$1:$G$278</definedName>
    <definedName name="_xlnm._FilterDatabase" localSheetId="24" hidden="1">'15G'!$G$1:$G$278</definedName>
    <definedName name="_xlnm._FilterDatabase" localSheetId="25" hidden="1">'15H'!$G$1:$G$278</definedName>
    <definedName name="_xlnm._FilterDatabase" localSheetId="26" hidden="1">'15I'!$G$1:$G$278</definedName>
    <definedName name="_xlnm._FilterDatabase" localSheetId="27" hidden="1">'15J'!$G$1:$G$278</definedName>
    <definedName name="_xlnm._FilterDatabase" localSheetId="28" hidden="1">'15K'!$G$1:$G$278</definedName>
    <definedName name="_xlnm._FilterDatabase" localSheetId="11" hidden="1">'Construction '!$D$1:$D$275</definedName>
    <definedName name="_xlnm._FilterDatabase" localSheetId="10" hidden="1">Consultant!$H$1:$H$547</definedName>
    <definedName name="_xlnm._FilterDatabase" localSheetId="9" hidden="1">'Contractual Services'!$D$1:$D$278</definedName>
    <definedName name="_xlnm._FilterDatabase" localSheetId="16" hidden="1">'Direct Administrative '!$H$1:$H$275</definedName>
    <definedName name="_xlnm._FilterDatabase" localSheetId="7" hidden="1">'Equipment '!$E$1:$E$275</definedName>
    <definedName name="_xlnm._FilterDatabase" localSheetId="5" hidden="1">'Fringe Benefits'!$F$1:$F$461</definedName>
    <definedName name="_xlnm._FilterDatabase" localSheetId="17" hidden="1">'Miscellaneous (other) Costs '!$G$1:$G$275</definedName>
    <definedName name="_xlnm._FilterDatabase" localSheetId="33" hidden="1">'Narrative Summary '!$A$3:$A$29</definedName>
    <definedName name="_xlnm._FilterDatabase" localSheetId="12" hidden="1">'Occupancy '!$G$1:$G$276</definedName>
    <definedName name="_xlnm._FilterDatabase" localSheetId="4" hidden="1">Personnel!$H$1:$H$279</definedName>
    <definedName name="_xlnm._FilterDatabase" localSheetId="13" hidden="1">'R &amp; D '!$D$1:$D$275</definedName>
    <definedName name="_xlnm._FilterDatabase" localSheetId="1" hidden="1">'Section A'!$A$8:$B$38</definedName>
    <definedName name="_xlnm._FilterDatabase" localSheetId="3" hidden="1">'Section B'!$A$11:$A$40</definedName>
    <definedName name="_xlnm._FilterDatabase" localSheetId="8" hidden="1">Supplies!$E$1:$E$274</definedName>
    <definedName name="_xlnm._FilterDatabase" localSheetId="14" hidden="1">'Telecommunications '!$G$1:$G$276</definedName>
    <definedName name="_xlnm._FilterDatabase" localSheetId="15" hidden="1">'Training &amp; Education'!$G$1:$G$275</definedName>
    <definedName name="_xlnm._FilterDatabase" localSheetId="6" hidden="1">Travel!$H$1:$H$275</definedName>
    <definedName name="_Hlk231905901" localSheetId="0">'General Instructions'!$B$77</definedName>
    <definedName name="OLE_LINK1" localSheetId="35">'Agency Approval'!#REF!</definedName>
    <definedName name="OLE_LINK2" localSheetId="35">'Agency Approval'!#REF!</definedName>
    <definedName name="OLE_LINK4" localSheetId="0">'General Instructions'!#REF!</definedName>
    <definedName name="_xlnm.Print_Area" localSheetId="18">'15A'!$A$1:$F$276</definedName>
    <definedName name="_xlnm.Print_Area" localSheetId="19">'15B'!$A$1:$F$276</definedName>
    <definedName name="_xlnm.Print_Area" localSheetId="20">'15C'!$A$1:$F$276</definedName>
    <definedName name="_xlnm.Print_Area" localSheetId="21">'15D'!$A$1:$F$276</definedName>
    <definedName name="_xlnm.Print_Area" localSheetId="22">'15E'!$A$1:$F$276</definedName>
    <definedName name="_xlnm.Print_Area" localSheetId="23">'15F'!$A$1:$F$276</definedName>
    <definedName name="_xlnm.Print_Area" localSheetId="24">'15G'!$A$1:$F$276</definedName>
    <definedName name="_xlnm.Print_Area" localSheetId="25">'15H'!$A$1:$F$276</definedName>
    <definedName name="_xlnm.Print_Area" localSheetId="26">'15I'!$A$1:$F$276</definedName>
    <definedName name="_xlnm.Print_Area" localSheetId="27">'15J'!$A$1:$F$276</definedName>
    <definedName name="_xlnm.Print_Area" localSheetId="28">'15K'!$A$1:$F$276</definedName>
    <definedName name="_xlnm.Print_Area" localSheetId="35">'Agency Approval'!$A$1:$I$24</definedName>
    <definedName name="_xlnm.Print_Area" localSheetId="11">'Construction '!$A$1:$C$274</definedName>
    <definedName name="_xlnm.Print_Area" localSheetId="10">Consultant!$A$1:$G$547</definedName>
    <definedName name="_xlnm.Print_Area" localSheetId="9">'Contractual Services'!$A$1:$C$277</definedName>
    <definedName name="_xlnm.Print_Area" localSheetId="16">'Direct Administrative '!$A$1:$G$275</definedName>
    <definedName name="_xlnm.Print_Area" localSheetId="7">'Equipment '!$A$1:$D$275</definedName>
    <definedName name="_xlnm.Print_Area" localSheetId="5">'Fringe Benefits'!$A$1:$E$275</definedName>
    <definedName name="_xlnm.Print_Area" localSheetId="0">'General Instructions'!$A$1:$P$97</definedName>
    <definedName name="_xlnm.Print_Area" localSheetId="2">ICI!$B$2:$Q$32</definedName>
    <definedName name="_xlnm.Print_Area" localSheetId="29">'Indirect Costs'!$A$1:$D$23</definedName>
    <definedName name="_xlnm.Print_Area" localSheetId="17">'Miscellaneous (other) Costs '!$A$1:$F$275</definedName>
    <definedName name="_xlnm.Print_Area" localSheetId="31">'MTDC Calculator'!$B$2:$H$37</definedName>
    <definedName name="_xlnm.Print_Area" localSheetId="30">'MTDC Intro &amp; Directions'!$B$2:$J$20</definedName>
    <definedName name="_xlnm.Print_Area" localSheetId="32">'MTDC Subawards'!$B$2:$E$59</definedName>
    <definedName name="_xlnm.Print_Area" localSheetId="33">'Narrative Summary '!$A$1:$D$33</definedName>
    <definedName name="_xlnm.Print_Area" localSheetId="12">'Occupancy '!$A$1:$F$275</definedName>
    <definedName name="_xlnm.Print_Area" localSheetId="4">Personnel!$A$1:$G$276</definedName>
    <definedName name="_xlnm.Print_Area" localSheetId="13">'R &amp; D '!$A$1:$C$274</definedName>
    <definedName name="_xlnm.Print_Area" localSheetId="1">'Section A'!$A$1:$F$38</definedName>
    <definedName name="_xlnm.Print_Area" localSheetId="3">'Section B'!$A$1:$C$40</definedName>
    <definedName name="_xlnm.Print_Area" localSheetId="8">Supplies!$A$1:$D$274</definedName>
    <definedName name="_xlnm.Print_Area" localSheetId="14">'Telecommunications '!$A$1:$F$275</definedName>
    <definedName name="_xlnm.Print_Area" localSheetId="15">'Training &amp; Education'!$A$1:$F$275</definedName>
    <definedName name="_xlnm.Print_Area" localSheetId="6">Travel!$A$1:$G$275</definedName>
    <definedName name="_xlnm.Print_Titles" localSheetId="18">'15A'!$3:$3</definedName>
    <definedName name="_xlnm.Print_Titles" localSheetId="19">'15B'!$3:$3</definedName>
    <definedName name="_xlnm.Print_Titles" localSheetId="20">'15C'!$3:$3</definedName>
    <definedName name="_xlnm.Print_Titles" localSheetId="21">'15D'!$3:$3</definedName>
    <definedName name="_xlnm.Print_Titles" localSheetId="22">'15E'!$3:$3</definedName>
    <definedName name="_xlnm.Print_Titles" localSheetId="23">'15F'!$3:$3</definedName>
    <definedName name="_xlnm.Print_Titles" localSheetId="24">'15G'!$3:$3</definedName>
    <definedName name="_xlnm.Print_Titles" localSheetId="25">'15H'!$3:$3</definedName>
    <definedName name="_xlnm.Print_Titles" localSheetId="26">'15I'!$3:$3</definedName>
    <definedName name="_xlnm.Print_Titles" localSheetId="27">'15J'!$3:$3</definedName>
    <definedName name="_xlnm.Print_Titles" localSheetId="28">'15K'!$3:$3</definedName>
    <definedName name="_xlnm.Print_Titles" localSheetId="11">'Construction '!$2:$2</definedName>
    <definedName name="_xlnm.Print_Titles" localSheetId="10">Consultant!$2:$2</definedName>
    <definedName name="_xlnm.Print_Titles" localSheetId="9">'Contractual Services'!$2:$4</definedName>
    <definedName name="_xlnm.Print_Titles" localSheetId="16">'Direct Administrative '!$2:$2</definedName>
    <definedName name="_xlnm.Print_Titles" localSheetId="7">'Equipment '!$2:$2</definedName>
    <definedName name="_xlnm.Print_Titles" localSheetId="5">'Fringe Benefits'!$2:$2</definedName>
    <definedName name="_xlnm.Print_Titles" localSheetId="29">'Indirect Costs'!$2:$2</definedName>
    <definedName name="_xlnm.Print_Titles" localSheetId="17">'Miscellaneous (other) Costs '!$2:$2</definedName>
    <definedName name="_xlnm.Print_Titles" localSheetId="33">'Narrative Summary '!$2:$2</definedName>
    <definedName name="_xlnm.Print_Titles" localSheetId="12">'Occupancy '!$2:$2</definedName>
    <definedName name="_xlnm.Print_Titles" localSheetId="4">Personnel!$2:$2</definedName>
    <definedName name="_xlnm.Print_Titles" localSheetId="13">'R &amp; D '!$2:$2</definedName>
    <definedName name="_xlnm.Print_Titles" localSheetId="1">'Section A'!$8:$8</definedName>
    <definedName name="_xlnm.Print_Titles" localSheetId="3">'Section B'!$11:$11</definedName>
    <definedName name="_xlnm.Print_Titles" localSheetId="8">Supplies!$2:$2</definedName>
    <definedName name="_xlnm.Print_Titles" localSheetId="14">'Telecommunications '!$2:$2</definedName>
    <definedName name="_xlnm.Print_Titles" localSheetId="15">'Training &amp; Education'!$2:$2</definedName>
    <definedName name="_xlnm.Print_Titles" localSheetId="6">Travel!$2:$2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61" l="1"/>
  <c r="D4" i="62"/>
  <c r="E7" i="62"/>
  <c r="E57" i="62" s="1"/>
  <c r="G33" i="61" s="1"/>
  <c r="G7" i="62"/>
  <c r="G57" i="62" s="1"/>
  <c r="H7" i="62"/>
  <c r="E8" i="62"/>
  <c r="G8" i="62"/>
  <c r="H8" i="62"/>
  <c r="E9" i="62"/>
  <c r="G9" i="62"/>
  <c r="H9" i="62"/>
  <c r="E10" i="62"/>
  <c r="G10" i="62"/>
  <c r="H10" i="62"/>
  <c r="E11" i="62"/>
  <c r="G11" i="62"/>
  <c r="H11" i="62"/>
  <c r="E12" i="62"/>
  <c r="G12" i="62"/>
  <c r="H12" i="62"/>
  <c r="E13" i="62"/>
  <c r="G13" i="62"/>
  <c r="H13" i="62"/>
  <c r="E14" i="62"/>
  <c r="G14" i="62"/>
  <c r="H14" i="62"/>
  <c r="E15" i="62"/>
  <c r="G15" i="62"/>
  <c r="H15" i="62"/>
  <c r="E16" i="62"/>
  <c r="G16" i="62"/>
  <c r="H16" i="62"/>
  <c r="E17" i="62"/>
  <c r="G17" i="62"/>
  <c r="H17" i="62"/>
  <c r="E18" i="62"/>
  <c r="G18" i="62"/>
  <c r="H18" i="62"/>
  <c r="E19" i="62"/>
  <c r="G19" i="62"/>
  <c r="H19" i="62"/>
  <c r="E20" i="62"/>
  <c r="G20" i="62"/>
  <c r="H20" i="62"/>
  <c r="E21" i="62"/>
  <c r="G21" i="62"/>
  <c r="H21" i="62"/>
  <c r="E22" i="62"/>
  <c r="G22" i="62"/>
  <c r="H22" i="62"/>
  <c r="E23" i="62"/>
  <c r="G23" i="62"/>
  <c r="H23" i="62"/>
  <c r="E24" i="62"/>
  <c r="G24" i="62"/>
  <c r="H24" i="62"/>
  <c r="E25" i="62"/>
  <c r="G25" i="62"/>
  <c r="H25" i="62"/>
  <c r="E26" i="62"/>
  <c r="G26" i="62"/>
  <c r="H26" i="62"/>
  <c r="E27" i="62"/>
  <c r="G27" i="62"/>
  <c r="H27" i="62"/>
  <c r="E28" i="62"/>
  <c r="G28" i="62"/>
  <c r="H28" i="62"/>
  <c r="E29" i="62"/>
  <c r="G29" i="62"/>
  <c r="H29" i="62"/>
  <c r="E30" i="62"/>
  <c r="G30" i="62"/>
  <c r="H30" i="62"/>
  <c r="E31" i="62"/>
  <c r="G31" i="62"/>
  <c r="H31" i="62"/>
  <c r="E32" i="62"/>
  <c r="G32" i="62"/>
  <c r="H32" i="62"/>
  <c r="E33" i="62"/>
  <c r="G33" i="62"/>
  <c r="H33" i="62"/>
  <c r="E34" i="62"/>
  <c r="G34" i="62"/>
  <c r="H34" i="62"/>
  <c r="E35" i="62"/>
  <c r="G35" i="62"/>
  <c r="H35" i="62"/>
  <c r="E36" i="62"/>
  <c r="G36" i="62"/>
  <c r="H36" i="62"/>
  <c r="E37" i="62"/>
  <c r="G37" i="62"/>
  <c r="H37" i="62"/>
  <c r="E38" i="62"/>
  <c r="G38" i="62"/>
  <c r="H38" i="62"/>
  <c r="E39" i="62"/>
  <c r="G39" i="62"/>
  <c r="H39" i="62"/>
  <c r="E40" i="62"/>
  <c r="G40" i="62"/>
  <c r="H40" i="62"/>
  <c r="E41" i="62"/>
  <c r="G41" i="62"/>
  <c r="H41" i="62"/>
  <c r="E42" i="62"/>
  <c r="G42" i="62"/>
  <c r="H42" i="62"/>
  <c r="E43" i="62"/>
  <c r="G43" i="62"/>
  <c r="H43" i="62"/>
  <c r="E44" i="62"/>
  <c r="G44" i="62"/>
  <c r="H44" i="62"/>
  <c r="E45" i="62"/>
  <c r="G45" i="62"/>
  <c r="H45" i="62"/>
  <c r="E46" i="62"/>
  <c r="G46" i="62"/>
  <c r="H46" i="62"/>
  <c r="E47" i="62"/>
  <c r="G47" i="62"/>
  <c r="H47" i="62"/>
  <c r="E48" i="62"/>
  <c r="G48" i="62"/>
  <c r="H48" i="62"/>
  <c r="E49" i="62"/>
  <c r="G49" i="62"/>
  <c r="H49" i="62"/>
  <c r="E50" i="62"/>
  <c r="G50" i="62"/>
  <c r="H50" i="62"/>
  <c r="E51" i="62"/>
  <c r="G51" i="62"/>
  <c r="H51" i="62"/>
  <c r="E52" i="62"/>
  <c r="G52" i="62"/>
  <c r="H52" i="62"/>
  <c r="E53" i="62"/>
  <c r="G53" i="62"/>
  <c r="H53" i="62"/>
  <c r="E54" i="62"/>
  <c r="G54" i="62"/>
  <c r="H54" i="62"/>
  <c r="E55" i="62"/>
  <c r="G55" i="62"/>
  <c r="H55" i="62"/>
  <c r="E56" i="62"/>
  <c r="G56" i="62"/>
  <c r="H56" i="62"/>
  <c r="D57" i="62"/>
  <c r="G22" i="61"/>
  <c r="H23" i="61"/>
  <c r="G26" i="61"/>
  <c r="H34" i="61" l="1"/>
  <c r="H36" i="61" s="1"/>
  <c r="C1" i="59"/>
  <c r="C134" i="59" l="1"/>
  <c r="C266" i="59"/>
  <c r="C19" i="8" l="1"/>
  <c r="C11" i="25"/>
  <c r="E16" i="1"/>
  <c r="B11" i="25"/>
  <c r="C268" i="59"/>
  <c r="C37" i="58"/>
  <c r="C36" i="58"/>
  <c r="C35" i="58"/>
  <c r="C34" i="58"/>
  <c r="C33" i="58"/>
  <c r="C32" i="58"/>
  <c r="C31" i="58"/>
  <c r="C30" i="58"/>
  <c r="C29" i="58"/>
  <c r="C28" i="58"/>
  <c r="C27" i="58"/>
  <c r="F1" i="17"/>
  <c r="D11" i="25" l="1"/>
  <c r="A36" i="8" l="1"/>
  <c r="A35" i="8"/>
  <c r="A34" i="8"/>
  <c r="A33" i="8"/>
  <c r="A33" i="1"/>
  <c r="A32" i="1"/>
  <c r="A31" i="1"/>
  <c r="A30" i="1"/>
  <c r="A28" i="25"/>
  <c r="A27" i="25"/>
  <c r="A26" i="25"/>
  <c r="A25" i="25"/>
  <c r="A275" i="43"/>
  <c r="A272" i="43"/>
  <c r="C270" i="43"/>
  <c r="F267" i="43"/>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F140" i="43"/>
  <c r="F139" i="43"/>
  <c r="F138" i="43"/>
  <c r="F135" i="43"/>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F8" i="43"/>
  <c r="F7" i="43"/>
  <c r="F6" i="43"/>
  <c r="F1" i="43"/>
  <c r="A275" i="42"/>
  <c r="A272" i="42"/>
  <c r="C270" i="42"/>
  <c r="F267" i="42"/>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F140" i="42"/>
  <c r="F139" i="42"/>
  <c r="F138" i="42"/>
  <c r="F135" i="42"/>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F8" i="42"/>
  <c r="F7" i="42"/>
  <c r="F6" i="42"/>
  <c r="F1" i="42"/>
  <c r="A275" i="41"/>
  <c r="A272" i="41"/>
  <c r="C270" i="41"/>
  <c r="F267" i="4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F140" i="41"/>
  <c r="F139" i="41"/>
  <c r="F138" i="41"/>
  <c r="F135" i="4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F8" i="41"/>
  <c r="F7" i="41"/>
  <c r="F6" i="41"/>
  <c r="F1" i="41"/>
  <c r="A275" i="40"/>
  <c r="A272" i="40"/>
  <c r="C270" i="40"/>
  <c r="F267" i="40"/>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F140" i="40"/>
  <c r="F139" i="40"/>
  <c r="F138" i="40"/>
  <c r="F135" i="40"/>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F8" i="40"/>
  <c r="F7" i="40"/>
  <c r="F6" i="40"/>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F267" i="39"/>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F140" i="39"/>
  <c r="F139" i="39"/>
  <c r="F138" i="39"/>
  <c r="F135" i="39"/>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F8" i="39"/>
  <c r="F7" i="39"/>
  <c r="F6" i="39"/>
  <c r="F1" i="39"/>
  <c r="A275" i="38"/>
  <c r="A272" i="38"/>
  <c r="C270" i="38"/>
  <c r="F267" i="38"/>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F140" i="38"/>
  <c r="F139" i="38"/>
  <c r="F138" i="38"/>
  <c r="F135" i="38"/>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F8" i="38"/>
  <c r="F7" i="38"/>
  <c r="F6" i="38"/>
  <c r="F1" i="38"/>
  <c r="A275" i="37"/>
  <c r="A272" i="37"/>
  <c r="C270" i="37"/>
  <c r="F267" i="37"/>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F140" i="37"/>
  <c r="F139" i="37"/>
  <c r="F138" i="37"/>
  <c r="F135" i="37"/>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F8" i="37"/>
  <c r="F7" i="37"/>
  <c r="F6" i="37"/>
  <c r="F1" i="37"/>
  <c r="A275" i="36"/>
  <c r="A272" i="36"/>
  <c r="C270" i="36"/>
  <c r="F267" i="36"/>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F140" i="36"/>
  <c r="F139" i="36"/>
  <c r="F138" i="36"/>
  <c r="F135" i="36"/>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F8" i="36"/>
  <c r="F7" i="36"/>
  <c r="F6" i="36"/>
  <c r="F1" i="36"/>
  <c r="A275" i="35"/>
  <c r="A272" i="35"/>
  <c r="C270" i="35"/>
  <c r="F267" i="35"/>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F140" i="35"/>
  <c r="F139" i="35"/>
  <c r="F138" i="35"/>
  <c r="F135" i="35"/>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F8" i="35"/>
  <c r="F7" i="35"/>
  <c r="F6" i="35"/>
  <c r="F1" i="35"/>
  <c r="A275" i="34"/>
  <c r="A272" i="34"/>
  <c r="C270" i="34"/>
  <c r="F267" i="34"/>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F140" i="34"/>
  <c r="F139" i="34"/>
  <c r="F138" i="34"/>
  <c r="F135" i="34"/>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F8" i="34"/>
  <c r="F7" i="34"/>
  <c r="F6" i="34"/>
  <c r="F1" i="34"/>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F138" i="19"/>
  <c r="F139"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F7" i="19"/>
  <c r="F6"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G139" i="21"/>
  <c r="G138" i="2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7" i="21"/>
  <c r="G6" i="2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F138" i="20"/>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F7" i="20"/>
  <c r="F6" i="20"/>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F139" i="17"/>
  <c r="F138"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G133" i="15"/>
  <c r="G4" i="15"/>
  <c r="F31" i="25" l="1"/>
  <c r="F32" i="25"/>
  <c r="C269" i="14"/>
  <c r="F268" i="43"/>
  <c r="F136" i="43"/>
  <c r="F136" i="42"/>
  <c r="F268" i="42"/>
  <c r="F268" i="41"/>
  <c r="F136" i="41"/>
  <c r="F268" i="40"/>
  <c r="F136" i="40"/>
  <c r="F268" i="39"/>
  <c r="F136" i="39"/>
  <c r="F136" i="38"/>
  <c r="F268" i="38"/>
  <c r="F136" i="37"/>
  <c r="F268" i="37"/>
  <c r="F136" i="36"/>
  <c r="F268" i="36"/>
  <c r="F268" i="35"/>
  <c r="F136" i="35"/>
  <c r="F136" i="34"/>
  <c r="F268" i="34"/>
  <c r="C134" i="18"/>
  <c r="C266" i="18"/>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B13" i="25"/>
  <c r="E18" i="1"/>
  <c r="C271" i="14"/>
  <c r="C9" i="25"/>
  <c r="D9" i="25" s="1"/>
  <c r="C268" i="18"/>
  <c r="F1" i="23"/>
  <c r="F1" i="22"/>
  <c r="F1" i="20"/>
  <c r="F1" i="19"/>
  <c r="C1" i="18"/>
  <c r="G1" i="15"/>
  <c r="C1" i="14"/>
  <c r="D1" i="12"/>
  <c r="G1" i="11"/>
  <c r="D1" i="25"/>
  <c r="G2" i="29"/>
  <c r="G3" i="29"/>
  <c r="D2" i="29"/>
  <c r="A3" i="29"/>
  <c r="B4" i="29"/>
  <c r="A2" i="29"/>
  <c r="D1" i="24"/>
  <c r="G1" i="21"/>
  <c r="D1" i="13"/>
  <c r="E1" i="10"/>
  <c r="G1" i="9"/>
  <c r="G3" i="5"/>
  <c r="G2" i="5"/>
  <c r="D2" i="5"/>
  <c r="A3" i="5"/>
  <c r="A2" i="5"/>
  <c r="D13" i="25" l="1"/>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<sst xmlns="http://schemas.openxmlformats.org/spreadsheetml/2006/main" count="8260" uniqueCount="402">
  <si>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</si>
  <si>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</si>
  <si>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</si>
  <si>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</si>
  <si>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</si>
  <si>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</si>
  <si>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</si>
  <si>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</si>
  <si>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</si>
  <si>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</si>
  <si>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</si>
  <si>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</si>
  <si>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</si>
  <si>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</si>
  <si>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</si>
  <si>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</si>
  <si>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</si>
  <si>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</si>
  <si>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</si>
  <si>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</si>
  <si>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</si>
  <si>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</si>
  <si>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</si>
  <si>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</si>
  <si>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</si>
  <si>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</si>
  <si>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</si>
  <si>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</si>
  <si>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</si>
  <si>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</si>
  <si>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</si>
  <si>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</si>
  <si>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</si>
  <si>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</si>
  <si>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</si>
  <si>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</si>
  <si>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</si>
  <si>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</si>
  <si>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</si>
  <si>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</si>
  <si>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</si>
  <si>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</si>
  <si>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</si>
  <si>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</si>
  <si>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</si>
  <si>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Modified Total Direct Costs</t>
  </si>
  <si>
    <t>a.      Can be used when the indirect costs will be calculated with the Modified Total Direct Cost base as identified on Section A and ICI tabs.</t>
  </si>
  <si>
    <r>
      <t xml:space="preserve">b.     </t>
    </r>
    <r>
      <rPr>
        <i/>
        <sz val="9"/>
        <color theme="1"/>
        <rFont val="Times New Roman"/>
        <family val="1"/>
      </rPr>
      <t>MTDC Intro&amp;Directions</t>
    </r>
    <r>
      <rPr>
        <sz val="9"/>
        <color theme="1"/>
        <rFont val="Times New Roman"/>
        <family val="1"/>
      </rPr>
      <t xml:space="preserve"> includes the explanation of the Modified Total Direct Cost base and the directions on how to utilize</t>
    </r>
  </si>
  <si>
    <r>
      <t xml:space="preserve"> the </t>
    </r>
    <r>
      <rPr>
        <i/>
        <sz val="9"/>
        <color theme="1"/>
        <rFont val="Times New Roman"/>
        <family val="1"/>
      </rPr>
      <t>MTDC Calculator</t>
    </r>
    <r>
      <rPr>
        <sz val="9"/>
        <color theme="1"/>
        <rFont val="Times New Roman"/>
        <family val="1"/>
      </rPr>
      <t xml:space="preserve"> and Subaward Listing tabs to calculate the Modified Total Directo Cost base.</t>
    </r>
  </si>
  <si>
    <r>
      <t xml:space="preserve">c.      </t>
    </r>
    <r>
      <rPr>
        <i/>
        <sz val="9"/>
        <color theme="1"/>
        <rFont val="Times New Roman"/>
        <family val="1"/>
      </rPr>
      <t>MTDC Calculator</t>
    </r>
    <r>
      <rPr>
        <sz val="9"/>
        <color theme="1"/>
        <rFont val="Times New Roman"/>
        <family val="1"/>
      </rPr>
      <t xml:space="preserve"> is where the Direct Costs and those costs that the Direct Costs are reduced by are entered into in order to calculate the Modified Total Directo Cost base.</t>
    </r>
  </si>
  <si>
    <r>
      <t xml:space="preserve">d.     </t>
    </r>
    <r>
      <rPr>
        <i/>
        <sz val="9"/>
        <color theme="1"/>
        <rFont val="Times New Roman"/>
        <family val="1"/>
      </rPr>
      <t xml:space="preserve">MTDC Subawards </t>
    </r>
    <r>
      <rPr>
        <sz val="9"/>
        <color theme="1"/>
        <rFont val="Times New Roman"/>
        <family val="1"/>
      </rPr>
      <t>is where the subawards are recorded to determine what amount of the subawards should be reduced by to calculate the Modified Total Directo Cost base.</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</si>
  <si>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</si>
  <si>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</si>
  <si>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</si>
  <si>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</si>
  <si>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</si>
  <si>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</si>
  <si>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</si>
  <si>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</si>
  <si>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</si>
  <si>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</si>
  <si>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</si>
  <si>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</si>
  <si>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</si>
  <si>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</si>
  <si>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</si>
  <si>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</si>
  <si>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</si>
  <si>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</si>
  <si>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</si>
  <si>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</si>
  <si>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</si>
  <si>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Please type in the light blue highlighted cells</t>
  </si>
  <si>
    <t xml:space="preserve">CSFA Number: </t>
  </si>
  <si>
    <t>420-35-3126</t>
  </si>
  <si>
    <t>CSFA Description:</t>
  </si>
  <si>
    <t>This opportunity is intended to procure the services of a qualified administrator to run the state’s Innovation Vouchers program. Innovation Vouchers will provide grants for companies to engage in research projects in partnership with an Illinois university. This will facilitate the sharing of technologies, knowledge, facilities, and equipment, and ultimately lead to the production of more Illinois-based goods and services and spur economic growth in the state. Program beneficiaries will apply for project support through the selected administrator.</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</si>
  <si>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</si>
  <si>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</si>
  <si>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</si>
  <si>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</si>
  <si>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</si>
  <si>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</si>
  <si>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</si>
  <si>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</si>
  <si>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</si>
  <si>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</si>
  <si>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t>1. Personnel (Salaries &amp; Wages)</t>
  </si>
  <si>
    <t>2. Fringe Benefits</t>
  </si>
  <si>
    <t>3. Travel</t>
  </si>
  <si>
    <t>4. Equipment</t>
  </si>
  <si>
    <t>5. Supplies</t>
  </si>
  <si>
    <t xml:space="preserve">6. Contractual Services  &amp; Subawards </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</si>
  <si>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</si>
  <si>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</si>
  <si>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</si>
  <si>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</si>
  <si>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</si>
  <si>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</si>
  <si>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</si>
  <si>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</si>
  <si>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</si>
  <si>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</si>
  <si>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t>16. Total Direct Costs (lines 1-15)</t>
  </si>
  <si>
    <t>17.  Indirect Costs* (see below)</t>
  </si>
  <si>
    <t>Rate:</t>
  </si>
  <si>
    <t>Base:</t>
  </si>
  <si>
    <t xml:space="preserve">18. Total Costs State Grant Funds  (16 &amp;17)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</si>
  <si>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</si>
  <si>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</si>
  <si>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</si>
  <si>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</si>
  <si>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</si>
  <si>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</si>
  <si>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</si>
  <si>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</si>
  <si>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</si>
  <si>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</si>
  <si>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</si>
  <si>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</si>
  <si>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</si>
  <si>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</si>
  <si>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</si>
  <si>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</si>
  <si>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</si>
  <si>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</si>
  <si>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</si>
  <si>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</si>
  <si>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</si>
  <si>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</si>
  <si>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</si>
  <si>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</si>
  <si>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</si>
  <si>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</si>
  <si>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</si>
  <si>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</si>
  <si>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</si>
  <si>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</si>
  <si>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X</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</si>
  <si>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</si>
  <si>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</si>
  <si>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</si>
  <si>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</si>
  <si>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</si>
  <si>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</si>
  <si>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</si>
  <si>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</si>
  <si>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</si>
  <si>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</si>
  <si>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</si>
  <si>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rPr>
        <sz val="11"/>
        <color rgb="FF000000"/>
        <rFont val="Times New Roman"/>
      </rPr>
      <t xml:space="preserve">Grantee Match Requirement ___0_____ % </t>
    </r>
    <r>
      <rPr>
        <i/>
        <sz val="11"/>
        <color rgb="FFFF0000"/>
        <rFont val="Times New Roman"/>
      </rPr>
      <t>(Agency to populate)</t>
    </r>
  </si>
  <si>
    <t xml:space="preserve">(b). Cash </t>
  </si>
  <si>
    <t>(c). Non-cash</t>
  </si>
  <si>
    <t xml:space="preserve">  (d). Other Funding &amp; Contributions </t>
  </si>
  <si>
    <t>NON-STATE Funds Total</t>
  </si>
  <si>
    <t xml:space="preserve"> BUDGET SUMMARY NON-STATE OF ILLINOIS FUNDS </t>
  </si>
  <si>
    <t>you should not need to type anything in below this row</t>
  </si>
  <si>
    <t xml:space="preserve">1. Personnel (Salaries &amp; Wages)                        </t>
  </si>
  <si>
    <t xml:space="preserve">2. Fringe Benefits                                               </t>
  </si>
  <si>
    <t xml:space="preserve">3. Travel                                                            </t>
  </si>
  <si>
    <t>Rate: __________  %  Base:______________________</t>
  </si>
  <si>
    <t>18. Total Costs NON -State Grant Funds</t>
  </si>
  <si>
    <r>
      <t>Section C</t>
    </r>
    <r>
      <rPr>
        <u/>
        <sz val="16"/>
        <color theme="1"/>
        <rFont val="Times New Roman"/>
        <family val="1"/>
      </rPr>
      <t xml:space="preserve"> - Budget Worksheet &amp; Narrative</t>
    </r>
  </si>
  <si>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</si>
  <si>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</si>
  <si>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</si>
  <si>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</si>
  <si>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</si>
  <si>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</si>
  <si>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</si>
  <si>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</si>
  <si>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Filter</t>
  </si>
  <si>
    <t>Length of time=# of units of Basis</t>
  </si>
  <si>
    <t>state</t>
  </si>
  <si>
    <t xml:space="preserve">State Total </t>
  </si>
  <si>
    <t>If you need to additional rows, there are rows you can unhide</t>
  </si>
  <si>
    <t>non-state</t>
  </si>
  <si>
    <t xml:space="preserve">NON-State Total </t>
  </si>
  <si>
    <t>keep</t>
  </si>
  <si>
    <t xml:space="preserve">Total Personnel </t>
  </si>
  <si>
    <t>This rows adds State &amp; Non-State Totals</t>
  </si>
  <si>
    <t xml:space="preserve">Personnel 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</si>
  <si>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</si>
  <si>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</si>
  <si>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</si>
  <si>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</si>
  <si>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Base</t>
  </si>
  <si>
    <t>Rate</t>
  </si>
  <si>
    <t>Fringe Benefit Cost</t>
  </si>
  <si>
    <t>State Total</t>
  </si>
  <si>
    <t>If you need additional rows, there are rows you can unhide</t>
  </si>
  <si>
    <t>NON-State Total</t>
  </si>
  <si>
    <t>Total Fringe Benefits</t>
  </si>
  <si>
    <t xml:space="preserve">Fringe Benefits Narrative (State): </t>
  </si>
  <si>
    <r>
      <t xml:space="preserve">Fringe Benefits Narrative (Non-State) </t>
    </r>
    <r>
      <rPr>
        <i/>
        <sz val="10"/>
        <color theme="1"/>
        <rFont val="Times New Roman"/>
        <family val="1"/>
      </rPr>
      <t xml:space="preserve">i.e. "Match" or "Other Funding" </t>
    </r>
  </si>
  <si>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</si>
  <si>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</si>
  <si>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</si>
  <si>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</si>
  <si>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</si>
  <si>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</si>
  <si>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</si>
  <si>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</si>
  <si>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Total Travel</t>
  </si>
  <si>
    <t xml:space="preserve">Travel Narrative (State): </t>
  </si>
  <si>
    <r>
      <t xml:space="preserve">Travel Narrative (Non-State) </t>
    </r>
    <r>
      <rPr>
        <i/>
        <sz val="10"/>
        <color theme="1"/>
        <rFont val="Times New Roman"/>
        <family val="1"/>
      </rPr>
      <t xml:space="preserve">i.e. "Match" or "Other Funding" </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</si>
  <si>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An applicant organization may classify equipment at a lower dollar value but cannot classify it higher than $10,000.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</si>
  <si>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</si>
  <si>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</si>
  <si>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</si>
  <si>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</si>
  <si>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Total Equipment</t>
  </si>
  <si>
    <t xml:space="preserve">Equipment Narrative (State): </t>
  </si>
  <si>
    <r>
      <t xml:space="preserve">Equipment Narrative (Non-State) </t>
    </r>
    <r>
      <rPr>
        <i/>
        <sz val="10"/>
        <color theme="1"/>
        <rFont val="Times New Roman"/>
        <family val="1"/>
      </rPr>
      <t xml:space="preserve">i.e. "Match" or "Other Funding" </t>
    </r>
  </si>
  <si>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</si>
  <si>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</si>
  <si>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</si>
  <si>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</si>
  <si>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Total Supplies</t>
  </si>
  <si>
    <t xml:space="preserve">Supplies Narrative (State): </t>
  </si>
  <si>
    <r>
      <t xml:space="preserve">Supplies Narrative (Non-State) </t>
    </r>
    <r>
      <rPr>
        <i/>
        <sz val="10"/>
        <color theme="1"/>
        <rFont val="Times New Roman"/>
        <family val="1"/>
      </rPr>
      <t xml:space="preserve">i.e. "Match" or "Other Funding"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</si>
  <si>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</si>
  <si>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</si>
  <si>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</si>
  <si>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t>Contractual Services Cost</t>
  </si>
  <si>
    <t>Total Contractual Services</t>
  </si>
  <si>
    <t xml:space="preserve">Contractual Services Narrative (State): </t>
  </si>
  <si>
    <r>
      <t xml:space="preserve">Contractual Services Narrative (Non-State) </t>
    </r>
    <r>
      <rPr>
        <i/>
        <sz val="10"/>
        <color theme="1"/>
        <rFont val="Times New Roman"/>
        <family val="1"/>
      </rPr>
      <t xml:space="preserve">i.e. "Match" or "Other Funding"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</si>
  <si>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</si>
  <si>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</si>
  <si>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Services Provided</t>
  </si>
  <si>
    <t>Fee</t>
  </si>
  <si>
    <t>Basis</t>
  </si>
  <si>
    <t>Consultant Services (Fee) Cost</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</si>
  <si>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</si>
  <si>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</si>
  <si>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</si>
  <si>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</si>
  <si>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</si>
  <si>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Consultant Expenses Total Cost</t>
  </si>
  <si>
    <t>If you need additional rows, there are rows you may unhide</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</si>
  <si>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</si>
  <si>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</si>
  <si>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</si>
  <si>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</si>
  <si>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</si>
  <si>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</si>
  <si>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</si>
  <si>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</si>
  <si>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Total Construction</t>
  </si>
  <si>
    <t xml:space="preserve">Construction Narrative (State): </t>
  </si>
  <si>
    <r>
      <t xml:space="preserve">Construction Narrative (Non-State) </t>
    </r>
    <r>
      <rPr>
        <i/>
        <sz val="10"/>
        <color theme="1"/>
        <rFont val="Times New Roman"/>
        <family val="1"/>
      </rPr>
      <t xml:space="preserve">i.e. "Match" or "Other Funding" </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</si>
  <si>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</si>
  <si>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</si>
  <si>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</si>
  <si>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 xml:space="preserve">Total Occupancy </t>
  </si>
  <si>
    <t xml:space="preserve">Occupancy Narrative (State): </t>
  </si>
  <si>
    <r>
      <t xml:space="preserve">Occupancy Narrative (Non-State) </t>
    </r>
    <r>
      <rPr>
        <i/>
        <sz val="10"/>
        <color theme="1"/>
        <rFont val="Times New Roman"/>
        <family val="1"/>
      </rPr>
      <t xml:space="preserve">i.e. "Match" or "Other Funding"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</si>
  <si>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</si>
  <si>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</si>
  <si>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 xml:space="preserve">Total R &amp; D </t>
  </si>
  <si>
    <t xml:space="preserve">R &amp; D Narrative (State): </t>
  </si>
  <si>
    <r>
      <t xml:space="preserve">R &amp; D Narrative (Non-State) </t>
    </r>
    <r>
      <rPr>
        <i/>
        <sz val="10"/>
        <color theme="1"/>
        <rFont val="Times New Roman"/>
        <family val="1"/>
      </rPr>
      <t xml:space="preserve">i.e. "Match" or "Other Funding"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</si>
  <si>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</si>
  <si>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</si>
  <si>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 xml:space="preserve">Total Telecommunications </t>
  </si>
  <si>
    <t xml:space="preserve">Telecommunications Narrative (State): </t>
  </si>
  <si>
    <r>
      <t xml:space="preserve">Telecommunications Narrative (Non-State) </t>
    </r>
    <r>
      <rPr>
        <i/>
        <sz val="10"/>
        <color theme="1"/>
        <rFont val="Times New Roman"/>
        <family val="1"/>
      </rPr>
      <t xml:space="preserve">i.e. "Match" or "Other Funding"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</si>
  <si>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</si>
  <si>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</si>
  <si>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</si>
  <si>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</si>
  <si>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r>
      <t xml:space="preserve">Training &amp; Education Narrative (Non-State) </t>
    </r>
    <r>
      <rPr>
        <i/>
        <sz val="10"/>
        <color theme="1"/>
        <rFont val="Times New Roman"/>
        <family val="1"/>
      </rPr>
      <t xml:space="preserve">i.e. "Match" or "Other Funding"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</si>
  <si>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</si>
  <si>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</si>
  <si>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</si>
  <si>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Total Direct Administrative Costs</t>
  </si>
  <si>
    <t xml:space="preserve">Direct Administrative Narrative (State): </t>
  </si>
  <si>
    <r>
      <t xml:space="preserve">Direct Administrative Narrative (Non-State) </t>
    </r>
    <r>
      <rPr>
        <i/>
        <sz val="10"/>
        <color theme="1"/>
        <rFont val="Times New Roman"/>
        <family val="1"/>
      </rPr>
      <t xml:space="preserve">i.e. "Match" or "Other Funding" </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</si>
  <si>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</si>
  <si>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</si>
  <si>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</si>
  <si>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</si>
  <si>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</si>
  <si>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t>15A.</t>
  </si>
  <si>
    <t>GRANT EXCLUSIVE LINE ITEM</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</si>
  <si>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</si>
  <si>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Total Cost</t>
  </si>
  <si>
    <t>apfosedipfoawei[opfd</t>
  </si>
  <si>
    <t>4903qt78908erug98wge</t>
  </si>
  <si>
    <t>15B.</t>
  </si>
  <si>
    <t>15C.</t>
  </si>
  <si>
    <t>15D.</t>
  </si>
  <si>
    <t>15E.</t>
  </si>
  <si>
    <t>15F.</t>
  </si>
  <si>
    <t>15G.</t>
  </si>
  <si>
    <t>15H.</t>
  </si>
  <si>
    <t>15I.</t>
  </si>
  <si>
    <t>15J.</t>
  </si>
  <si>
    <t>15K.</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</si>
  <si>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</si>
  <si>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 xml:space="preserve">Base </t>
  </si>
  <si>
    <t xml:space="preserve">Rate </t>
  </si>
  <si>
    <t>Indirect Cost</t>
  </si>
  <si>
    <t>If you need to insert rows, insert them between existing rows that total up to the formula in column D</t>
  </si>
  <si>
    <t xml:space="preserve">Total Indirect Costs </t>
  </si>
  <si>
    <t xml:space="preserve">Indirect Cost Narrative (State): </t>
  </si>
  <si>
    <r>
      <t xml:space="preserve">Indirect Cost Narrative (Non-State) </t>
    </r>
    <r>
      <rPr>
        <i/>
        <sz val="10"/>
        <color theme="1"/>
        <rFont val="Times New Roman"/>
        <family val="1"/>
      </rPr>
      <t xml:space="preserve">i.e. "Match" or "Other Funding" </t>
    </r>
  </si>
  <si>
    <t>Modified Total Direct Cost</t>
  </si>
  <si>
    <t xml:space="preserve">The Modified Total Direct Cost (MTDC) base is all the direct costs charged to the grant less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t>
  </si>
  <si>
    <t>Directions</t>
  </si>
  <si>
    <t>In the MTDC Calculator tab.</t>
  </si>
  <si>
    <t>Verify that your organization's name is populated in "Name of Organization".</t>
  </si>
  <si>
    <t xml:space="preserve">Under Direct Costs, enter the amounts budgeted per budget line (into the blue cells).  The amount for Total Subawards (calculated from MTDC Subawards) will automatically populate once the MTDC Subawards tab is populated.  </t>
  </si>
  <si>
    <t xml:space="preserve">The Total Direct Costs will be automatically summed.  Please ensure that this amount reconciles to the total amount of Total Direct Costs in the Section A tab of the Uniform Budget reported by your entity.  </t>
  </si>
  <si>
    <t xml:space="preserve">Under Reduced By, enter the amounts budgeted that correspond to the category of expenditure listed (into the blue cells).  The amount for Equipment will automatically populate from the Equipment amounted in the Total Direct Costs (above).  The Portion of Subawards in Excess of $50,000 (Calculated from the MTDC Subawards) will automatically populate once the MTDC Subawards tab is populated.  </t>
  </si>
  <si>
    <t>The total Reduced By will be automatically summed.</t>
  </si>
  <si>
    <t xml:space="preserve">The Modified Total Direct Costs (MTDC) will be automatically summed (the Total Direct Costs less the Total Reduced By).  This amount should be used as the base in the Indirect Costs tab of the Uniform Budget. </t>
  </si>
  <si>
    <t>In the MTDC Subawards tab.</t>
  </si>
  <si>
    <t xml:space="preserve">Enter the anticipated subawardees names or subaward numbers under the Subawardee Name or Subaward ID.    </t>
  </si>
  <si>
    <t>Enter the amounts budgeted per subaward under Subaward Amount.</t>
  </si>
  <si>
    <t xml:space="preserve">The Portion of Subawards in Excess of $50,000 will be automatically calculated per subaward.  </t>
  </si>
  <si>
    <t>The total Subaward and Portion of Subawards in Excess of $50,000 will be automaticlly summed</t>
  </si>
  <si>
    <t>The total Subward Amount will populate the Total Subawards (Calculated from MTDC Subawards) on the MTDC Calculator tab.  The total Portion of Subaward in Excess of $50,000 will populate the Portion of Subawards in Excess of $50,000 (Calculated from MTDC Subawards) on the MTDC Calculator tab.</t>
  </si>
  <si>
    <t>If you need to add additional rows to the list, please contact CEO.GATA@Illinois.gov.</t>
  </si>
  <si>
    <t xml:space="preserve">Modified Total Direct Cost (MTDC) Calculator </t>
  </si>
  <si>
    <t xml:space="preserve">Name of Organization: </t>
  </si>
  <si>
    <t>Total Direct Costs</t>
  </si>
  <si>
    <t>Personnel</t>
  </si>
  <si>
    <t>Fringe Benefits</t>
  </si>
  <si>
    <t>Travel</t>
  </si>
  <si>
    <t>Equipment</t>
  </si>
  <si>
    <t>Supplies</t>
  </si>
  <si>
    <t>Contractual Services less Subawards</t>
  </si>
  <si>
    <t>Consultant</t>
  </si>
  <si>
    <t>Construction</t>
  </si>
  <si>
    <t>Occupancy</t>
  </si>
  <si>
    <t>Research and Development</t>
  </si>
  <si>
    <t>Telecommunications</t>
  </si>
  <si>
    <t>Training and Education</t>
  </si>
  <si>
    <t>Direct Administrative</t>
  </si>
  <si>
    <t>Miscellaneous Costs</t>
  </si>
  <si>
    <t>Grant Exclusive Line Items</t>
  </si>
  <si>
    <t>Total Subawards (Calculated from Subaward Listing)</t>
  </si>
  <si>
    <t>Reduced By</t>
  </si>
  <si>
    <t>Capital Expenditures</t>
  </si>
  <si>
    <t>Charges for Patient Case</t>
  </si>
  <si>
    <t>Rental Costs</t>
  </si>
  <si>
    <t>Tuition Remission, Scholarships and Fellowships</t>
  </si>
  <si>
    <t>Participants Support Costs</t>
  </si>
  <si>
    <t xml:space="preserve">Costs Excluded to Avoid Inequity in the Distribution of Indirect Costs </t>
  </si>
  <si>
    <t>Portion of Subawards in Excess of $50,000 (Calculated from Subaward Listing)</t>
  </si>
  <si>
    <t>Total Reduced By</t>
  </si>
  <si>
    <t>Modified Total Direct Costs (MTDC)</t>
  </si>
  <si>
    <t>Subaward Listing</t>
  </si>
  <si>
    <t xml:space="preserve">Name of Entity: </t>
  </si>
  <si>
    <t>Subawardee Name or Subaward ID</t>
  </si>
  <si>
    <t>Subaward Amount</t>
  </si>
  <si>
    <t xml:space="preserve">Portion of Subaward in Excess of $50,000 </t>
  </si>
  <si>
    <t>Paid to Date</t>
  </si>
  <si>
    <t>Remaining Subaward before $50K</t>
  </si>
  <si>
    <t>Total</t>
  </si>
  <si>
    <t>*only the first $50,000 of each subaward is allowable, regardless of the period covered by each subaward.</t>
  </si>
  <si>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</si>
  <si>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</si>
  <si>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</si>
  <si>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</si>
  <si>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</si>
  <si>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</si>
  <si>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 Personnel</t>
  </si>
  <si>
    <t>6. Contractual Services</t>
  </si>
  <si>
    <t>10. Research &amp; Development (R&amp;D)</t>
  </si>
  <si>
    <t xml:space="preserve">12. Training &amp; Education </t>
  </si>
  <si>
    <t xml:space="preserve">13. Direct Administrative Costs </t>
  </si>
  <si>
    <t xml:space="preserve">14. Other or Misc. Costs </t>
  </si>
  <si>
    <t>17. Indirect Costs</t>
  </si>
  <si>
    <t xml:space="preserve">     State Request</t>
  </si>
  <si>
    <t xml:space="preserve">      Non-State Amount</t>
  </si>
  <si>
    <t xml:space="preserve">     TOTAL PROJECT COSTS</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</si>
  <si>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</si>
  <si>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</si>
  <si>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</si>
  <si>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</si>
  <si>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</si>
  <si>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</si>
  <si>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</si>
  <si>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</si>
  <si>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</si>
  <si>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</si>
  <si>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</si>
  <si>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</si>
  <si>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t>Agency Approval</t>
  </si>
  <si>
    <t xml:space="preserve">    STATE OF ILLINOIS                                          UNIFORM GRANT BUDGET TEMPLATE</t>
  </si>
  <si>
    <t>AGENCY: Commerce &amp; Economic Opportunity</t>
  </si>
  <si>
    <t>Grantees should not need to type anything on this sheet</t>
  </si>
  <si>
    <t>Grant Number</t>
  </si>
  <si>
    <t>Final Budget Amount Approved</t>
  </si>
  <si>
    <t xml:space="preserve">Program Approval Signature </t>
  </si>
  <si>
    <t>Date</t>
  </si>
  <si>
    <t xml:space="preserve">Fiscal &amp; Administrative Approval Signature </t>
  </si>
  <si>
    <t xml:space="preserve">Budget Revision Approved </t>
  </si>
  <si>
    <t>Note: If you unhide Indirect, please also unhide Instructions and Directions, MTDC Calculator, &amp; Subaward Listing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</si>
</sst>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67">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8"/>
      <color theme="3"/>
      <name val="Cambria"/>
      <family val="2"/>
      <scheme val="major"/>
    </font>
    <font>
      <u/>
      <sz val="11"/>
      <color theme="10"/>
      <name val="Calibri"/>
      <family val="2"/>
      <scheme val="minor"/>
    </font>
    <font>
      <b/>
      <sz val="13"/>
      <color theme="3"/>
      <name val="Calibri"/>
      <family val="2"/>
      <scheme val="minor"/>
    </font>
    <font>
      <b/>
      <sz val="11"/>
      <color theme="3"/>
      <name val="Calibri"/>
      <family val="2"/>
      <scheme val="minor"/>
    </font>
    <font>
      <sz val="11"/>
      <color theme="0" tint="-0.34998626667073579"/>
      <name val="Calibri"/>
      <family val="2"/>
      <scheme val="minor"/>
    </font>
    <font>
      <i/>
      <sz val="11"/>
      <color theme="1" tint="0.14999847407452621"/>
      <name val="Calibri"/>
      <family val="2"/>
      <scheme val="minor"/>
    </font>
    <font>
      <i/>
      <sz val="11"/>
      <color theme="4" tint="-0.249977111117893"/>
      <name val="Calibri"/>
      <family val="2"/>
      <scheme val="minor"/>
    </font>
    <font>
      <sz val="11"/>
      <color theme="0" tint="-0.499984740745262"/>
      <name val="Calibri"/>
      <family val="2"/>
      <scheme val="minor"/>
    </font>
    <font>
      <sz val="11"/>
      <color rgb="FF000000"/>
      <name val="Times New Roman"/>
    </font>
    <font>
      <i/>
      <sz val="11"/>
      <color rgb="FFFF0000"/>
      <name val="Times New Roman"/>
    </font>
    <font>
      <sz val="11"/>
      <color theme="1"/>
      <name val="Times New Roman"/>
    </font>
  </fonts>
  <fills count="18">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rgb="FF00B05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4659260841701"/>
        <bgColor indexed="64"/>
      </patternFill>
    </fill>
    <fill>
      <patternFill patternType="solid">
        <fgColor theme="3" tint="0.89999084444715716"/>
        <bgColor indexed="64"/>
      </patternFill>
    </fill>
    <fill>
      <patternFill patternType="solid">
        <fgColor rgb="FFFFFF00"/>
        <bgColor indexed="64"/>
      </patternFill>
    </fill>
  </fills>
  <borders count="53">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right style="thin">
        <color indexed="64"/>
      </right>
      <top style="thin">
        <color indexed="64"/>
      </top>
      <bottom style="double">
        <color indexed="64"/>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ck">
        <color theme="4" tint="0.499984740745262"/>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0">
    <xf numFmtId="0" fontId="0" fillId="0" borderId="0"/>
    <xf numFmtId="44" fontId="1" fillId="0" borderId="0" applyFont="0" applyFill="0" applyBorder="0" applyAlignment="0" applyProtection="0"/>
    <xf numFmtId="0" fontId="1" fillId="3" borderId="0" applyNumberFormat="0" applyBorder="0" applyAlignment="0" applyProtection="0"/>
    <xf numFmtId="0" fontId="18" fillId="4" borderId="0" applyNumberFormat="0" applyBorder="0" applyAlignment="0" applyProtection="0"/>
    <xf numFmtId="9" fontId="1" fillId="0" borderId="0" applyFont="0" applyFill="0" applyBorder="0" applyAlignment="0" applyProtection="0"/>
    <xf numFmtId="0" fontId="48" fillId="6" borderId="0" applyNumberFormat="0" applyBorder="0" applyAlignment="0" applyProtection="0"/>
    <xf numFmtId="0" fontId="50" fillId="8" borderId="0" applyNumberFormat="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8" fillId="0" borderId="36" applyNumberFormat="0" applyFill="0" applyAlignment="0" applyProtection="0"/>
  </cellStyleXfs>
  <cellXfs count="485">
    <xf numFmtId="0" fontId="0" fillId="0" borderId="0" xfId="0"/>
    <xf numFmtId="0" fontId="0" fillId="0" borderId="4" xfId="0" applyBorder="1"/>
    <xf numFmtId="0" fontId="10" fillId="0" borderId="0" xfId="0" applyFont="1"/>
    <xf numFmtId="0" fontId="7" fillId="0" borderId="0" xfId="0" applyFont="1" applyAlignment="1">
      <alignment vertical="center"/>
    </xf>
    <xf numFmtId="0" fontId="17" fillId="0" borderId="0" xfId="0" applyFont="1"/>
    <xf numFmtId="0" fontId="2" fillId="0" borderId="0" xfId="0" applyFont="1"/>
    <xf numFmtId="0" fontId="2" fillId="0" borderId="14" xfId="0" applyFont="1" applyBorder="1"/>
    <xf numFmtId="0" fontId="2" fillId="0" borderId="17" xfId="0" applyFont="1" applyBorder="1" applyAlignment="1">
      <alignment horizontal="center" vertical="center" wrapText="1"/>
    </xf>
    <xf numFmtId="0" fontId="2" fillId="0" borderId="0" xfId="0" applyFont="1" applyAlignment="1">
      <alignment vertical="top" wrapText="1"/>
    </xf>
    <xf numFmtId="0" fontId="21" fillId="0" borderId="0" xfId="0" applyFont="1" applyAlignment="1">
      <alignment vertical="top" wrapText="1"/>
    </xf>
    <xf numFmtId="0" fontId="2" fillId="0" borderId="17" xfId="0" applyFont="1" applyBorder="1" applyAlignment="1">
      <alignment horizontal="center"/>
    </xf>
    <xf numFmtId="42" fontId="20" fillId="0" borderId="0" xfId="0" applyNumberFormat="1" applyFont="1"/>
    <xf numFmtId="0" fontId="22" fillId="0" borderId="0" xfId="0" applyFont="1"/>
    <xf numFmtId="0" fontId="23" fillId="0" borderId="0" xfId="0" applyFont="1"/>
    <xf numFmtId="0" fontId="27" fillId="0" borderId="0" xfId="0" applyFont="1"/>
    <xf numFmtId="0" fontId="21" fillId="0" borderId="17" xfId="0" applyFont="1" applyBorder="1" applyAlignment="1">
      <alignment horizontal="center" vertical="top" wrapText="1"/>
    </xf>
    <xf numFmtId="0" fontId="0" fillId="0" borderId="0" xfId="0" applyAlignment="1">
      <alignment horizontal="right"/>
    </xf>
    <xf numFmtId="0" fontId="23" fillId="0" borderId="19" xfId="0" applyFont="1" applyBorder="1"/>
    <xf numFmtId="0" fontId="34" fillId="0" borderId="20" xfId="0" applyFont="1" applyBorder="1" applyAlignment="1">
      <alignment horizontal="center"/>
    </xf>
    <xf numFmtId="0" fontId="15" fillId="0" borderId="20" xfId="0" applyFont="1" applyBorder="1" applyAlignment="1">
      <alignment horizontal="center"/>
    </xf>
    <xf numFmtId="0" fontId="34" fillId="0" borderId="16" xfId="0" applyFont="1" applyBorder="1" applyAlignment="1">
      <alignment horizontal="center"/>
    </xf>
    <xf numFmtId="0" fontId="14" fillId="0" borderId="0" xfId="0" applyFont="1" applyAlignment="1">
      <alignment vertical="center" wrapText="1"/>
    </xf>
    <xf numFmtId="0" fontId="37" fillId="0" borderId="0" xfId="0" applyFont="1" applyAlignment="1">
      <alignment horizontal="left" vertical="center"/>
    </xf>
    <xf numFmtId="0" fontId="6" fillId="0" borderId="0" xfId="0" applyFont="1" applyAlignment="1">
      <alignment horizontal="left" vertical="center" indent="3"/>
    </xf>
    <xf numFmtId="0" fontId="30" fillId="0" borderId="0" xfId="0" applyFont="1" applyAlignment="1">
      <alignment horizontal="left"/>
    </xf>
    <xf numFmtId="0" fontId="40" fillId="0" borderId="0" xfId="0" applyFont="1" applyAlignment="1">
      <alignment horizontal="center" vertical="center"/>
    </xf>
    <xf numFmtId="0" fontId="40" fillId="0" borderId="0" xfId="0" applyFont="1"/>
    <xf numFmtId="0" fontId="14" fillId="0" borderId="0" xfId="0" applyFont="1" applyAlignment="1">
      <alignment horizontal="left" vertical="center"/>
    </xf>
    <xf numFmtId="0" fontId="14" fillId="0" borderId="0" xfId="0" applyFont="1" applyAlignment="1">
      <alignment horizontal="left" vertical="center" indent="3"/>
    </xf>
    <xf numFmtId="0" fontId="0" fillId="0" borderId="0" xfId="0" applyAlignment="1">
      <alignment horizontal="left" vertical="center"/>
    </xf>
    <xf numFmtId="0" fontId="13" fillId="0" borderId="0" xfId="0" applyFont="1" applyAlignment="1">
      <alignment horizontal="left" vertical="center"/>
    </xf>
    <xf numFmtId="0" fontId="16" fillId="0" borderId="0" xfId="0" applyFont="1" applyAlignment="1">
      <alignment horizontal="left" vertical="center"/>
    </xf>
    <xf numFmtId="0" fontId="13" fillId="0" borderId="0" xfId="0" applyFont="1" applyAlignment="1">
      <alignment horizontal="left" vertical="center" indent="3"/>
    </xf>
    <xf numFmtId="0" fontId="39" fillId="0" borderId="0" xfId="0" applyFont="1" applyAlignment="1">
      <alignment horizontal="left" vertical="center"/>
    </xf>
    <xf numFmtId="0" fontId="3" fillId="2" borderId="0" xfId="0" applyFont="1" applyFill="1" applyAlignment="1">
      <alignment vertical="center" wrapText="1"/>
    </xf>
    <xf numFmtId="0" fontId="33" fillId="0" borderId="0" xfId="0" applyFont="1"/>
    <xf numFmtId="0" fontId="28" fillId="0" borderId="0" xfId="0" applyFont="1"/>
    <xf numFmtId="0" fontId="14" fillId="0" borderId="0" xfId="0" applyFont="1"/>
    <xf numFmtId="0" fontId="42" fillId="0" borderId="0" xfId="0" applyFont="1" applyAlignment="1">
      <alignment vertical="center" wrapText="1"/>
    </xf>
    <xf numFmtId="0" fontId="15" fillId="0" borderId="0" xfId="0" applyFont="1" applyAlignment="1">
      <alignment horizontal="left" vertical="center"/>
    </xf>
    <xf numFmtId="0" fontId="46" fillId="0" borderId="0" xfId="0" applyFont="1" applyAlignment="1">
      <alignment horizontal="left"/>
    </xf>
    <xf numFmtId="0" fontId="2" fillId="0" borderId="0" xfId="0" applyFont="1" applyAlignment="1">
      <alignment horizontal="left"/>
    </xf>
    <xf numFmtId="6" fontId="2" fillId="0" borderId="0" xfId="0" applyNumberFormat="1" applyFont="1" applyAlignment="1">
      <alignment horizontal="left"/>
    </xf>
    <xf numFmtId="164" fontId="2" fillId="0" borderId="0" xfId="0" applyNumberFormat="1" applyFont="1" applyAlignment="1">
      <alignment horizontal="left"/>
    </xf>
    <xf numFmtId="3" fontId="2" fillId="0" borderId="0" xfId="0" applyNumberFormat="1" applyFont="1" applyAlignment="1">
      <alignment horizontal="left"/>
    </xf>
    <xf numFmtId="0" fontId="10" fillId="0" borderId="17" xfId="0" applyFont="1" applyBorder="1"/>
    <xf numFmtId="44" fontId="33" fillId="0" borderId="17" xfId="0" applyNumberFormat="1" applyFont="1" applyBorder="1"/>
    <xf numFmtId="0" fontId="33" fillId="0" borderId="17" xfId="0" applyFont="1" applyBorder="1"/>
    <xf numFmtId="42" fontId="47" fillId="0" borderId="17" xfId="3" applyNumberFormat="1" applyFont="1" applyFill="1" applyBorder="1" applyAlignment="1">
      <alignment horizontal="left" vertical="center" wrapText="1"/>
    </xf>
    <xf numFmtId="0" fontId="11" fillId="2" borderId="17" xfId="0" applyFont="1" applyFill="1" applyBorder="1" applyAlignment="1">
      <alignment horizontal="center" vertical="center" wrapText="1"/>
    </xf>
    <xf numFmtId="0" fontId="11" fillId="0" borderId="17" xfId="0" applyFont="1" applyBorder="1" applyAlignment="1">
      <alignment horizontal="left" vertical="center"/>
    </xf>
    <xf numFmtId="0" fontId="11" fillId="2" borderId="17" xfId="0" applyFont="1" applyFill="1" applyBorder="1" applyAlignment="1">
      <alignment vertical="center" wrapText="1"/>
    </xf>
    <xf numFmtId="44" fontId="33" fillId="5" borderId="17" xfId="0" applyNumberFormat="1" applyFont="1" applyFill="1" applyBorder="1"/>
    <xf numFmtId="0" fontId="11" fillId="2" borderId="18" xfId="0" applyFont="1" applyFill="1" applyBorder="1" applyAlignment="1">
      <alignment horizontal="center" vertical="center" wrapText="1"/>
    </xf>
    <xf numFmtId="0" fontId="25" fillId="2" borderId="18" xfId="0" applyFont="1" applyFill="1" applyBorder="1" applyAlignment="1">
      <alignment horizontal="center" vertical="center"/>
    </xf>
    <xf numFmtId="0" fontId="11" fillId="0" borderId="18" xfId="0" applyFont="1" applyBorder="1" applyAlignment="1">
      <alignment horizontal="center" vertical="center"/>
    </xf>
    <xf numFmtId="0" fontId="11" fillId="0" borderId="17" xfId="0" applyFont="1" applyBorder="1" applyAlignment="1">
      <alignment vertical="center"/>
    </xf>
    <xf numFmtId="44" fontId="20" fillId="0" borderId="0" xfId="1" applyFont="1" applyBorder="1"/>
    <xf numFmtId="44" fontId="20" fillId="0" borderId="0" xfId="1" applyFont="1" applyBorder="1" applyProtection="1"/>
    <xf numFmtId="44" fontId="34" fillId="0" borderId="0" xfId="1" applyFont="1" applyBorder="1" applyAlignment="1">
      <alignment horizontal="left"/>
    </xf>
    <xf numFmtId="44" fontId="15" fillId="0" borderId="0" xfId="1" applyFont="1" applyBorder="1"/>
    <xf numFmtId="44" fontId="15" fillId="0" borderId="20" xfId="1" applyFont="1" applyBorder="1"/>
    <xf numFmtId="44" fontId="15" fillId="0" borderId="16" xfId="1" applyFont="1" applyBorder="1"/>
    <xf numFmtId="44" fontId="17" fillId="0" borderId="0" xfId="1" applyFont="1" applyBorder="1"/>
    <xf numFmtId="44" fontId="33" fillId="5" borderId="21" xfId="0" applyNumberFormat="1" applyFont="1" applyFill="1" applyBorder="1" applyProtection="1">
      <protection locked="0"/>
    </xf>
    <xf numFmtId="0" fontId="2" fillId="0" borderId="0" xfId="0" applyFont="1" applyProtection="1">
      <protection locked="0"/>
    </xf>
    <xf numFmtId="0" fontId="22" fillId="0" borderId="0" xfId="0" applyFont="1" applyAlignment="1" applyProtection="1">
      <alignment horizontal="center"/>
      <protection locked="0"/>
    </xf>
    <xf numFmtId="9" fontId="22" fillId="0" borderId="0" xfId="4" applyFont="1" applyBorder="1" applyAlignment="1" applyProtection="1">
      <alignment horizontal="center"/>
      <protection locked="0"/>
    </xf>
    <xf numFmtId="42" fontId="2" fillId="0" borderId="0" xfId="0" applyNumberFormat="1" applyFont="1" applyProtection="1">
      <protection locked="0"/>
    </xf>
    <xf numFmtId="9" fontId="22" fillId="0" borderId="0" xfId="0" applyNumberFormat="1" applyFont="1" applyAlignment="1" applyProtection="1">
      <alignment horizontal="center"/>
      <protection locked="0"/>
    </xf>
    <xf numFmtId="9" fontId="2" fillId="0" borderId="0" xfId="0" applyNumberFormat="1" applyFont="1" applyAlignment="1" applyProtection="1">
      <alignment horizontal="center"/>
      <protection locked="0"/>
    </xf>
    <xf numFmtId="0" fontId="19" fillId="0" borderId="0" xfId="0" applyFont="1" applyProtection="1">
      <protection locked="0"/>
    </xf>
    <xf numFmtId="42" fontId="19" fillId="0" borderId="0" xfId="0" applyNumberFormat="1" applyFont="1" applyProtection="1">
      <protection locked="0"/>
    </xf>
    <xf numFmtId="0" fontId="19" fillId="0" borderId="0" xfId="0" applyFont="1" applyAlignment="1" applyProtection="1">
      <alignment horizontal="center"/>
      <protection locked="0"/>
    </xf>
    <xf numFmtId="44" fontId="20" fillId="0" borderId="0" xfId="1" applyFont="1" applyBorder="1" applyProtection="1">
      <protection locked="0"/>
    </xf>
    <xf numFmtId="0" fontId="0" fillId="0" borderId="0" xfId="0" applyProtection="1">
      <protection locked="0"/>
    </xf>
    <xf numFmtId="42" fontId="0" fillId="0" borderId="0" xfId="0" applyNumberFormat="1" applyProtection="1">
      <protection locked="0"/>
    </xf>
    <xf numFmtId="0" fontId="0" fillId="0" borderId="0" xfId="0" applyAlignment="1" applyProtection="1">
      <alignment horizontal="center"/>
      <protection locked="0"/>
    </xf>
    <xf numFmtId="9" fontId="0" fillId="0" borderId="0" xfId="0" applyNumberFormat="1" applyAlignment="1" applyProtection="1">
      <alignment horizontal="center"/>
      <protection locked="0"/>
    </xf>
    <xf numFmtId="44" fontId="0" fillId="0" borderId="0" xfId="1" applyFont="1" applyBorder="1" applyProtection="1">
      <protection locked="0"/>
    </xf>
    <xf numFmtId="0" fontId="28" fillId="0" borderId="9" xfId="0" applyFont="1" applyBorder="1" applyAlignment="1" applyProtection="1">
      <alignment vertical="top"/>
      <protection locked="0"/>
    </xf>
    <xf numFmtId="0" fontId="28" fillId="0" borderId="10" xfId="0" applyFont="1" applyBorder="1" applyAlignment="1" applyProtection="1">
      <alignment vertical="top"/>
      <protection locked="0"/>
    </xf>
    <xf numFmtId="0" fontId="28" fillId="0" borderId="0" xfId="0" applyFont="1" applyAlignment="1" applyProtection="1">
      <alignment vertical="top"/>
      <protection locked="0"/>
    </xf>
    <xf numFmtId="0" fontId="3" fillId="0" borderId="9" xfId="0" applyFont="1" applyBorder="1" applyAlignment="1" applyProtection="1">
      <alignment vertical="top"/>
      <protection locked="0"/>
    </xf>
    <xf numFmtId="0" fontId="19" fillId="0" borderId="9" xfId="0" applyFont="1" applyBorder="1" applyAlignment="1" applyProtection="1">
      <alignment vertical="top"/>
      <protection locked="0"/>
    </xf>
    <xf numFmtId="0" fontId="19" fillId="0" borderId="10" xfId="0" applyFont="1" applyBorder="1" applyAlignment="1" applyProtection="1">
      <alignment vertical="top"/>
      <protection locked="0"/>
    </xf>
    <xf numFmtId="0" fontId="10" fillId="0" borderId="0" xfId="0" applyFont="1" applyProtection="1">
      <protection locked="0"/>
    </xf>
    <xf numFmtId="6" fontId="23" fillId="0" borderId="0" xfId="0" applyNumberFormat="1" applyFont="1" applyAlignment="1" applyProtection="1">
      <alignment horizontal="left"/>
      <protection locked="0"/>
    </xf>
    <xf numFmtId="8" fontId="23" fillId="0" borderId="0" xfId="0" applyNumberFormat="1" applyFont="1" applyAlignment="1" applyProtection="1">
      <alignment horizontal="left"/>
      <protection locked="0"/>
    </xf>
    <xf numFmtId="9" fontId="0" fillId="0" borderId="0" xfId="0" applyNumberFormat="1" applyProtection="1">
      <protection locked="0"/>
    </xf>
    <xf numFmtId="0" fontId="2" fillId="0" borderId="0" xfId="0" applyFont="1" applyAlignment="1" applyProtection="1">
      <alignment horizontal="left"/>
      <protection locked="0"/>
    </xf>
    <xf numFmtId="0" fontId="21" fillId="0" borderId="0" xfId="0" applyFont="1" applyAlignment="1" applyProtection="1">
      <alignment vertical="top" wrapText="1"/>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2" fillId="0" borderId="0" xfId="1" applyNumberFormat="1" applyFont="1" applyBorder="1" applyAlignment="1" applyProtection="1">
      <alignment horizontal="left"/>
      <protection locked="0"/>
    </xf>
    <xf numFmtId="164" fontId="22" fillId="0" borderId="0" xfId="0" applyNumberFormat="1" applyFont="1" applyAlignment="1" applyProtection="1">
      <alignment horizontal="left"/>
      <protection locked="0"/>
    </xf>
    <xf numFmtId="44" fontId="0" fillId="0" borderId="0" xfId="0" applyNumberFormat="1" applyProtection="1">
      <protection locked="0"/>
    </xf>
    <xf numFmtId="44" fontId="19" fillId="0" borderId="0" xfId="1" applyFont="1" applyBorder="1" applyProtection="1">
      <protection locked="0"/>
    </xf>
    <xf numFmtId="44" fontId="20" fillId="0" borderId="14" xfId="1" applyFont="1" applyBorder="1" applyProtection="1">
      <protection locked="0"/>
    </xf>
    <xf numFmtId="44" fontId="2" fillId="0" borderId="0" xfId="0" applyNumberFormat="1" applyFont="1" applyProtection="1">
      <protection locked="0"/>
    </xf>
    <xf numFmtId="44" fontId="28" fillId="0" borderId="0" xfId="1" applyFont="1" applyBorder="1" applyAlignment="1" applyProtection="1">
      <alignment vertical="top"/>
      <protection locked="0"/>
    </xf>
    <xf numFmtId="0" fontId="33" fillId="0" borderId="9" xfId="0" applyFont="1" applyBorder="1" applyAlignment="1" applyProtection="1">
      <alignment vertical="top"/>
      <protection locked="0"/>
    </xf>
    <xf numFmtId="10" fontId="2" fillId="0" borderId="0" xfId="0" applyNumberFormat="1" applyFont="1" applyProtection="1">
      <protection locked="0"/>
    </xf>
    <xf numFmtId="0" fontId="10" fillId="0" borderId="6" xfId="0" applyFont="1" applyBorder="1"/>
    <xf numFmtId="0" fontId="19" fillId="0" borderId="0" xfId="0" applyFont="1"/>
    <xf numFmtId="6" fontId="22" fillId="0" borderId="0" xfId="0" applyNumberFormat="1" applyFont="1" applyAlignment="1">
      <alignment horizontal="left"/>
    </xf>
    <xf numFmtId="44" fontId="22" fillId="0" borderId="0" xfId="1" applyFont="1" applyBorder="1" applyProtection="1">
      <protection locked="0"/>
    </xf>
    <xf numFmtId="44" fontId="2" fillId="0" borderId="0" xfId="1" applyFont="1" applyBorder="1" applyAlignment="1" applyProtection="1">
      <protection locked="0"/>
    </xf>
    <xf numFmtId="0" fontId="6" fillId="0" borderId="0" xfId="0" applyFont="1"/>
    <xf numFmtId="0" fontId="6" fillId="0" borderId="15" xfId="0" applyFont="1" applyBorder="1"/>
    <xf numFmtId="0" fontId="6" fillId="0" borderId="8" xfId="0" applyFont="1" applyBorder="1" applyAlignment="1">
      <alignment horizontal="center" vertical="center" wrapText="1"/>
    </xf>
    <xf numFmtId="0" fontId="6" fillId="0" borderId="9" xfId="0" applyFont="1" applyBorder="1"/>
    <xf numFmtId="0" fontId="6" fillId="0" borderId="13" xfId="0" applyFont="1" applyBorder="1" applyAlignment="1">
      <alignment horizontal="center" vertical="center" wrapText="1"/>
    </xf>
    <xf numFmtId="0" fontId="6" fillId="0" borderId="14" xfId="0" applyFont="1" applyBorder="1"/>
    <xf numFmtId="0" fontId="27" fillId="0" borderId="0" xfId="0" applyFont="1" applyAlignment="1">
      <alignment wrapText="1"/>
    </xf>
    <xf numFmtId="0" fontId="6" fillId="0" borderId="0" xfId="0" applyFont="1" applyAlignment="1">
      <alignment wrapText="1"/>
    </xf>
    <xf numFmtId="0" fontId="2" fillId="0" borderId="0" xfId="0" applyFont="1" applyAlignment="1">
      <alignment vertical="center" wrapText="1"/>
    </xf>
    <xf numFmtId="0" fontId="14" fillId="0" borderId="0" xfId="0" applyFont="1" applyAlignment="1">
      <alignment horizontal="center" vertical="center"/>
    </xf>
    <xf numFmtId="0" fontId="2" fillId="0" borderId="0" xfId="0" applyFont="1" applyAlignment="1">
      <alignment vertical="center"/>
    </xf>
    <xf numFmtId="0" fontId="2" fillId="0" borderId="0" xfId="0" applyFont="1" applyAlignment="1">
      <alignment wrapText="1"/>
    </xf>
    <xf numFmtId="0" fontId="16" fillId="0" borderId="0" xfId="0" applyFont="1" applyAlignment="1">
      <alignment horizontal="left" vertical="center" wrapText="1" indent="2"/>
    </xf>
    <xf numFmtId="0" fontId="6" fillId="0" borderId="11" xfId="0" applyFont="1" applyBorder="1" applyAlignment="1">
      <alignment horizontal="center"/>
    </xf>
    <xf numFmtId="0" fontId="6" fillId="0" borderId="0" xfId="0" applyFont="1" applyAlignment="1">
      <alignment vertical="center"/>
    </xf>
    <xf numFmtId="0" fontId="6" fillId="0" borderId="13" xfId="0" applyFont="1" applyBorder="1"/>
    <xf numFmtId="0" fontId="6" fillId="0" borderId="9" xfId="0" applyFont="1" applyBorder="1" applyAlignment="1">
      <alignment vertical="center"/>
    </xf>
    <xf numFmtId="0" fontId="6" fillId="0" borderId="10" xfId="0" applyFont="1" applyBorder="1"/>
    <xf numFmtId="0" fontId="6" fillId="0" borderId="0" xfId="0" applyFont="1" applyAlignment="1">
      <alignment horizontal="center" vertical="center"/>
    </xf>
    <xf numFmtId="0" fontId="6" fillId="0" borderId="14" xfId="0" applyFont="1" applyBorder="1" applyAlignment="1">
      <alignment horizontal="left" vertical="center"/>
    </xf>
    <xf numFmtId="0" fontId="6" fillId="0" borderId="14" xfId="0" applyFont="1" applyBorder="1" applyAlignment="1">
      <alignment vertical="center"/>
    </xf>
    <xf numFmtId="0" fontId="6" fillId="0" borderId="0" xfId="0" applyFont="1" applyAlignment="1">
      <alignment horizontal="center"/>
    </xf>
    <xf numFmtId="0" fontId="6" fillId="0" borderId="19" xfId="0" applyFont="1" applyBorder="1" applyAlignment="1">
      <alignment horizontal="center" vertical="center"/>
    </xf>
    <xf numFmtId="0" fontId="6" fillId="0" borderId="20" xfId="0" applyFont="1" applyBorder="1"/>
    <xf numFmtId="0" fontId="6" fillId="0" borderId="32" xfId="0" applyFont="1" applyBorder="1"/>
    <xf numFmtId="0" fontId="6" fillId="0" borderId="33" xfId="0" applyFont="1" applyBorder="1"/>
    <xf numFmtId="0" fontId="6" fillId="0" borderId="34" xfId="0" applyFont="1" applyBorder="1"/>
    <xf numFmtId="0" fontId="2" fillId="0" borderId="35" xfId="0" applyFont="1" applyBorder="1"/>
    <xf numFmtId="0" fontId="6" fillId="0" borderId="35" xfId="0" applyFont="1" applyBorder="1" applyAlignment="1">
      <alignment vertical="center" wrapText="1"/>
    </xf>
    <xf numFmtId="0" fontId="6" fillId="7" borderId="14" xfId="0" applyFont="1" applyFill="1" applyBorder="1" applyAlignment="1" applyProtection="1">
      <alignment vertical="center" wrapText="1"/>
      <protection locked="0"/>
    </xf>
    <xf numFmtId="0" fontId="6" fillId="0" borderId="1" xfId="0" applyFont="1" applyBorder="1"/>
    <xf numFmtId="0" fontId="6" fillId="0" borderId="2" xfId="0" applyFont="1" applyBorder="1"/>
    <xf numFmtId="0" fontId="6" fillId="0" borderId="3" xfId="0" applyFont="1" applyBorder="1"/>
    <xf numFmtId="0" fontId="19" fillId="0" borderId="0" xfId="0" applyFont="1" applyAlignment="1" applyProtection="1">
      <alignment horizontal="left" wrapText="1"/>
      <protection locked="0"/>
    </xf>
    <xf numFmtId="0" fontId="15" fillId="0" borderId="0" xfId="0" applyFont="1" applyProtection="1">
      <protection locked="0"/>
    </xf>
    <xf numFmtId="9" fontId="20" fillId="0" borderId="0" xfId="0" applyNumberFormat="1" applyFont="1" applyProtection="1">
      <protection locked="0"/>
    </xf>
    <xf numFmtId="0" fontId="19" fillId="0" borderId="0" xfId="0" applyFont="1" applyAlignment="1" applyProtection="1">
      <alignment vertical="top"/>
      <protection locked="0"/>
    </xf>
    <xf numFmtId="0" fontId="0" fillId="0" borderId="0" xfId="0" applyAlignment="1" applyProtection="1">
      <alignment vertical="top"/>
      <protection locked="0"/>
    </xf>
    <xf numFmtId="0" fontId="15" fillId="0" borderId="0" xfId="0" applyFont="1" applyAlignment="1" applyProtection="1">
      <alignment horizontal="right"/>
      <protection locked="0"/>
    </xf>
    <xf numFmtId="9" fontId="20" fillId="0" borderId="0" xfId="0" applyNumberFormat="1" applyFont="1" applyAlignment="1" applyProtection="1">
      <alignment horizontal="right"/>
      <protection locked="0"/>
    </xf>
    <xf numFmtId="0" fontId="2" fillId="0" borderId="0" xfId="0" applyFont="1" applyAlignment="1" applyProtection="1">
      <alignment vertical="top"/>
      <protection locked="0"/>
    </xf>
    <xf numFmtId="0" fontId="22" fillId="0" borderId="0" xfId="0" applyFont="1" applyAlignment="1" applyProtection="1">
      <alignment vertical="top"/>
      <protection locked="0"/>
    </xf>
    <xf numFmtId="0" fontId="15" fillId="0" borderId="0" xfId="0" applyFont="1" applyAlignment="1">
      <alignment horizontal="right"/>
    </xf>
    <xf numFmtId="0" fontId="20" fillId="0" borderId="0" xfId="0" applyFont="1" applyAlignment="1">
      <alignment horizontal="center"/>
    </xf>
    <xf numFmtId="44" fontId="23" fillId="0" borderId="0" xfId="1" applyFont="1" applyBorder="1" applyProtection="1"/>
    <xf numFmtId="9" fontId="20" fillId="0" borderId="0" xfId="0" applyNumberFormat="1" applyFont="1" applyAlignment="1">
      <alignment horizontal="right"/>
    </xf>
    <xf numFmtId="0" fontId="11" fillId="2" borderId="17" xfId="0" applyFont="1" applyFill="1" applyBorder="1" applyAlignment="1">
      <alignment horizontal="left" vertical="center" wrapText="1"/>
    </xf>
    <xf numFmtId="0" fontId="6" fillId="0" borderId="20" xfId="0" applyFont="1" applyBorder="1" applyAlignment="1" applyProtection="1">
      <alignment horizontal="center" vertical="center"/>
      <protection locked="0"/>
    </xf>
    <xf numFmtId="0" fontId="11" fillId="7" borderId="8" xfId="0" applyFont="1" applyFill="1" applyBorder="1" applyAlignment="1" applyProtection="1">
      <alignment horizontal="left" vertical="center" wrapText="1"/>
      <protection locked="0"/>
    </xf>
    <xf numFmtId="0" fontId="48" fillId="0" borderId="0" xfId="5" applyFill="1" applyBorder="1"/>
    <xf numFmtId="44" fontId="33" fillId="7" borderId="17" xfId="0" applyNumberFormat="1" applyFont="1" applyFill="1" applyBorder="1" applyAlignment="1" applyProtection="1">
      <alignment horizontal="center" vertical="center"/>
      <protection locked="0"/>
    </xf>
    <xf numFmtId="44" fontId="34" fillId="0" borderId="14" xfId="1" applyFont="1" applyBorder="1" applyAlignment="1">
      <alignment horizontal="left"/>
    </xf>
    <xf numFmtId="44" fontId="15" fillId="0" borderId="14" xfId="1" applyFont="1" applyBorder="1"/>
    <xf numFmtId="0" fontId="22" fillId="0" borderId="0" xfId="0" applyFont="1" applyAlignment="1" applyProtection="1">
      <alignment horizontal="left" vertical="top" wrapText="1"/>
      <protection locked="0"/>
    </xf>
    <xf numFmtId="0" fontId="2" fillId="0" borderId="0" xfId="0" applyFont="1" applyAlignment="1" applyProtection="1">
      <alignment horizontal="center"/>
      <protection locked="0"/>
    </xf>
    <xf numFmtId="0" fontId="19" fillId="0" borderId="9"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 fillId="0" borderId="17" xfId="0" applyFont="1" applyBorder="1" applyAlignment="1">
      <alignment horizontal="center" vertical="center"/>
    </xf>
    <xf numFmtId="0" fontId="24" fillId="0" borderId="17" xfId="0" applyFont="1" applyBorder="1" applyAlignment="1">
      <alignment horizontal="center" vertical="top" wrapText="1"/>
    </xf>
    <xf numFmtId="0" fontId="21" fillId="0" borderId="19" xfId="0" applyFont="1" applyBorder="1" applyAlignment="1">
      <alignment horizontal="center" vertical="center" wrapText="1"/>
    </xf>
    <xf numFmtId="0" fontId="3" fillId="0" borderId="8" xfId="0" applyFont="1" applyBorder="1" applyAlignment="1">
      <alignment vertical="top"/>
    </xf>
    <xf numFmtId="14" fontId="40" fillId="0" borderId="0" xfId="0" applyNumberFormat="1" applyFont="1"/>
    <xf numFmtId="0" fontId="11" fillId="7" borderId="17" xfId="0" applyFont="1" applyFill="1" applyBorder="1" applyAlignment="1" applyProtection="1">
      <alignment horizontal="left" vertical="center" wrapText="1"/>
      <protection locked="0"/>
    </xf>
    <xf numFmtId="0" fontId="11" fillId="7" borderId="21" xfId="0" applyFont="1" applyFill="1" applyBorder="1" applyAlignment="1" applyProtection="1">
      <alignment horizontal="left" vertical="center" wrapText="1"/>
      <protection locked="0"/>
    </xf>
    <xf numFmtId="49" fontId="11" fillId="7" borderId="19" xfId="0" applyNumberFormat="1" applyFont="1" applyFill="1" applyBorder="1" applyAlignment="1" applyProtection="1">
      <alignment horizontal="left" vertical="center" wrapText="1"/>
      <protection locked="0"/>
    </xf>
    <xf numFmtId="0" fontId="11" fillId="7" borderId="16" xfId="0" applyFont="1" applyFill="1" applyBorder="1" applyAlignment="1" applyProtection="1">
      <alignment horizontal="left" vertical="center" wrapText="1"/>
      <protection locked="0"/>
    </xf>
    <xf numFmtId="0" fontId="0" fillId="0" borderId="0" xfId="0" applyAlignment="1">
      <alignment wrapText="1"/>
    </xf>
    <xf numFmtId="0" fontId="50" fillId="8" borderId="0" xfId="6" applyBorder="1" applyAlignment="1">
      <alignment vertical="center"/>
    </xf>
    <xf numFmtId="0" fontId="22" fillId="0" borderId="9" xfId="0" applyFont="1" applyBorder="1" applyAlignment="1" applyProtection="1">
      <alignment horizontal="left" wrapText="1"/>
      <protection locked="0"/>
    </xf>
    <xf numFmtId="0" fontId="22" fillId="0" borderId="0" xfId="0" applyFont="1" applyAlignment="1" applyProtection="1">
      <alignment horizontal="left" wrapText="1"/>
      <protection locked="0"/>
    </xf>
    <xf numFmtId="0" fontId="24" fillId="0" borderId="17" xfId="0" applyFont="1" applyBorder="1" applyAlignment="1">
      <alignment horizontal="center" vertical="center"/>
    </xf>
    <xf numFmtId="0" fontId="23" fillId="0" borderId="0" xfId="0" applyFont="1" applyAlignment="1" applyProtection="1">
      <alignment horizontal="left" wrapText="1"/>
      <protection locked="0"/>
    </xf>
    <xf numFmtId="44" fontId="22" fillId="0" borderId="0" xfId="0" applyNumberFormat="1" applyFont="1" applyProtection="1">
      <protection locked="0"/>
    </xf>
    <xf numFmtId="0" fontId="19" fillId="0" borderId="0" xfId="0" applyFont="1" applyAlignment="1" applyProtection="1">
      <alignment horizontal="left"/>
      <protection locked="0"/>
    </xf>
    <xf numFmtId="10" fontId="19" fillId="0" borderId="0" xfId="0" applyNumberFormat="1" applyFont="1" applyProtection="1">
      <protection locked="0"/>
    </xf>
    <xf numFmtId="0" fontId="22" fillId="0" borderId="0" xfId="0" applyFont="1" applyAlignment="1" applyProtection="1">
      <alignment horizontal="center" vertical="top" wrapText="1"/>
      <protection locked="0"/>
    </xf>
    <xf numFmtId="44" fontId="19" fillId="0" borderId="0" xfId="0" applyNumberFormat="1" applyFont="1" applyProtection="1">
      <protection locked="0"/>
    </xf>
    <xf numFmtId="43" fontId="54" fillId="0" borderId="0" xfId="0" applyNumberFormat="1" applyFont="1"/>
    <xf numFmtId="0" fontId="21" fillId="0" borderId="17" xfId="0" applyFont="1" applyBorder="1" applyAlignment="1">
      <alignment horizontal="center" vertical="center" wrapText="1"/>
    </xf>
    <xf numFmtId="0" fontId="2" fillId="0" borderId="0" xfId="0" applyFont="1" applyAlignment="1">
      <alignment horizontal="center" vertical="center"/>
    </xf>
    <xf numFmtId="43" fontId="27" fillId="0" borderId="0" xfId="0" applyNumberFormat="1" applyFont="1"/>
    <xf numFmtId="43" fontId="21" fillId="0" borderId="0" xfId="0" applyNumberFormat="1" applyFont="1" applyAlignment="1">
      <alignment vertical="top" wrapText="1"/>
    </xf>
    <xf numFmtId="43" fontId="2" fillId="0" borderId="0" xfId="0" applyNumberFormat="1" applyFont="1"/>
    <xf numFmtId="43" fontId="0" fillId="0" borderId="0" xfId="0" applyNumberFormat="1"/>
    <xf numFmtId="43" fontId="24" fillId="0" borderId="0" xfId="0" applyNumberFormat="1" applyFont="1"/>
    <xf numFmtId="0" fontId="2" fillId="0" borderId="0" xfId="0" applyFont="1" applyAlignment="1" applyProtection="1">
      <alignment horizontal="center" vertical="center"/>
      <protection locked="0"/>
    </xf>
    <xf numFmtId="0" fontId="44" fillId="0" borderId="0" xfId="0" applyFont="1" applyAlignment="1">
      <alignment horizontal="right" vertical="center" wrapText="1"/>
    </xf>
    <xf numFmtId="44" fontId="20" fillId="0" borderId="14" xfId="1" applyFont="1" applyBorder="1" applyProtection="1"/>
    <xf numFmtId="44" fontId="3" fillId="0" borderId="0" xfId="1" applyFont="1" applyBorder="1" applyProtection="1"/>
    <xf numFmtId="44" fontId="17" fillId="0" borderId="0" xfId="1" applyFont="1" applyBorder="1" applyProtection="1"/>
    <xf numFmtId="44" fontId="23" fillId="0" borderId="14" xfId="1" applyFont="1" applyBorder="1" applyProtection="1"/>
    <xf numFmtId="44" fontId="11" fillId="0" borderId="0" xfId="1" applyFont="1" applyBorder="1" applyProtection="1"/>
    <xf numFmtId="44" fontId="2" fillId="0" borderId="0" xfId="1" applyFont="1" applyBorder="1" applyProtection="1"/>
    <xf numFmtId="44" fontId="0" fillId="0" borderId="0" xfId="1" applyFont="1" applyBorder="1" applyProtection="1"/>
    <xf numFmtId="44" fontId="10" fillId="0" borderId="0" xfId="1" applyFont="1" applyBorder="1" applyProtection="1"/>
    <xf numFmtId="44" fontId="23" fillId="0" borderId="9" xfId="1" applyFont="1" applyBorder="1" applyProtection="1"/>
    <xf numFmtId="44" fontId="20" fillId="0" borderId="9" xfId="1" applyFont="1" applyBorder="1" applyProtection="1"/>
    <xf numFmtId="44" fontId="30" fillId="0" borderId="0" xfId="1" applyFont="1" applyBorder="1" applyProtection="1"/>
    <xf numFmtId="44" fontId="19" fillId="0" borderId="14" xfId="1" applyFont="1" applyBorder="1" applyProtection="1">
      <protection locked="0"/>
    </xf>
    <xf numFmtId="0" fontId="49" fillId="0" borderId="9" xfId="0" applyFont="1" applyBorder="1" applyAlignment="1" applyProtection="1">
      <alignment horizontal="center" vertical="center"/>
      <protection locked="0"/>
    </xf>
    <xf numFmtId="0" fontId="0" fillId="9" borderId="0" xfId="0" applyFill="1"/>
    <xf numFmtId="0" fontId="3" fillId="0" borderId="8" xfId="0" applyFont="1" applyBorder="1" applyAlignment="1">
      <alignment horizontal="left" vertical="top"/>
    </xf>
    <xf numFmtId="0" fontId="22" fillId="0" borderId="0" xfId="0" applyFont="1" applyAlignment="1" applyProtection="1">
      <alignment horizontal="left" vertical="top"/>
      <protection locked="0"/>
    </xf>
    <xf numFmtId="44" fontId="2" fillId="0" borderId="14" xfId="1" applyFont="1" applyBorder="1" applyProtection="1">
      <protection locked="0"/>
    </xf>
    <xf numFmtId="0" fontId="3" fillId="0" borderId="17" xfId="0" applyFont="1" applyBorder="1" applyAlignment="1">
      <alignment horizontal="left" vertical="center" wrapText="1"/>
    </xf>
    <xf numFmtId="0" fontId="10" fillId="0" borderId="8" xfId="2" applyFont="1" applyFill="1" applyBorder="1" applyAlignment="1">
      <alignment horizontal="right" vertical="center" wrapText="1"/>
    </xf>
    <xf numFmtId="10" fontId="10" fillId="0" borderId="16" xfId="4" applyNumberFormat="1" applyFont="1" applyFill="1" applyBorder="1" applyAlignment="1" applyProtection="1">
      <alignment horizontal="center" vertical="center" wrapText="1"/>
      <protection locked="0"/>
    </xf>
    <xf numFmtId="0" fontId="10" fillId="0" borderId="13" xfId="2" applyFont="1" applyFill="1" applyBorder="1" applyAlignment="1">
      <alignment horizontal="right" vertical="center" wrapText="1"/>
    </xf>
    <xf numFmtId="164" fontId="10" fillId="0" borderId="16" xfId="1" applyNumberFormat="1" applyFont="1" applyFill="1" applyBorder="1" applyAlignment="1" applyProtection="1">
      <alignment horizontal="center" vertical="center" wrapText="1"/>
      <protection locked="0"/>
    </xf>
    <xf numFmtId="0" fontId="11" fillId="0" borderId="17" xfId="0" applyFont="1" applyBorder="1" applyAlignment="1">
      <alignment horizontal="center" vertical="center"/>
    </xf>
    <xf numFmtId="0" fontId="10" fillId="0" borderId="17" xfId="2" applyFont="1" applyFill="1" applyBorder="1" applyAlignment="1" applyProtection="1">
      <alignment vertical="center" wrapText="1"/>
    </xf>
    <xf numFmtId="0" fontId="0" fillId="10" borderId="0" xfId="0" applyFill="1"/>
    <xf numFmtId="0" fontId="0" fillId="10" borderId="0" xfId="0" applyFill="1" applyAlignment="1">
      <alignment horizontal="center"/>
    </xf>
    <xf numFmtId="0" fontId="0" fillId="10" borderId="0" xfId="0" applyFill="1" applyAlignment="1">
      <alignment horizontal="center" vertical="top"/>
    </xf>
    <xf numFmtId="0" fontId="0" fillId="0" borderId="15" xfId="0" applyBorder="1"/>
    <xf numFmtId="0" fontId="0" fillId="0" borderId="14" xfId="0" applyBorder="1"/>
    <xf numFmtId="0" fontId="0" fillId="0" borderId="13" xfId="0" applyBorder="1" applyAlignment="1">
      <alignment horizontal="center" vertical="top"/>
    </xf>
    <xf numFmtId="0" fontId="0" fillId="0" borderId="11" xfId="0" applyBorder="1" applyAlignment="1">
      <alignment horizontal="center" vertical="top"/>
    </xf>
    <xf numFmtId="0" fontId="0" fillId="0" borderId="12" xfId="0" applyBorder="1"/>
    <xf numFmtId="0" fontId="30" fillId="0" borderId="11" xfId="0" applyFont="1" applyBorder="1"/>
    <xf numFmtId="0" fontId="0" fillId="10" borderId="0" xfId="0" applyFill="1" applyAlignment="1">
      <alignment vertical="top"/>
    </xf>
    <xf numFmtId="0" fontId="30" fillId="0" borderId="11" xfId="0" applyFont="1" applyBorder="1" applyAlignment="1">
      <alignment horizontal="left"/>
    </xf>
    <xf numFmtId="0" fontId="0" fillId="0" borderId="11" xfId="0" applyBorder="1"/>
    <xf numFmtId="0" fontId="0" fillId="11" borderId="0" xfId="0" applyFill="1"/>
    <xf numFmtId="44" fontId="30" fillId="0" borderId="15" xfId="0" applyNumberFormat="1" applyFont="1" applyBorder="1"/>
    <xf numFmtId="0" fontId="30" fillId="0" borderId="14" xfId="0" applyFont="1" applyBorder="1" applyAlignment="1">
      <alignment horizontal="right"/>
    </xf>
    <xf numFmtId="0" fontId="30" fillId="0" borderId="14" xfId="0" applyFont="1" applyBorder="1"/>
    <xf numFmtId="0" fontId="0" fillId="0" borderId="13" xfId="0" applyBorder="1"/>
    <xf numFmtId="44" fontId="30" fillId="0" borderId="37" xfId="0" applyNumberFormat="1" applyFont="1" applyBorder="1"/>
    <xf numFmtId="0" fontId="30" fillId="0" borderId="0" xfId="0" applyFont="1" applyAlignment="1">
      <alignment horizontal="right"/>
    </xf>
    <xf numFmtId="0" fontId="30" fillId="0" borderId="0" xfId="0" applyFont="1"/>
    <xf numFmtId="44" fontId="30" fillId="0" borderId="12" xfId="0" applyNumberFormat="1" applyFont="1" applyBorder="1"/>
    <xf numFmtId="44" fontId="0" fillId="0" borderId="14" xfId="1" applyFont="1" applyFill="1" applyBorder="1" applyProtection="1"/>
    <xf numFmtId="0" fontId="30" fillId="11" borderId="0" xfId="0" applyFont="1" applyFill="1"/>
    <xf numFmtId="44" fontId="30" fillId="12" borderId="12" xfId="0" applyNumberFormat="1" applyFont="1" applyFill="1" applyBorder="1"/>
    <xf numFmtId="44" fontId="0" fillId="13" borderId="0" xfId="1" applyFont="1" applyFill="1" applyBorder="1" applyProtection="1">
      <protection locked="0"/>
    </xf>
    <xf numFmtId="0" fontId="30" fillId="12" borderId="0" xfId="0" applyFont="1" applyFill="1" applyAlignment="1">
      <alignment horizontal="right"/>
    </xf>
    <xf numFmtId="0" fontId="0" fillId="12" borderId="0" xfId="0" applyFill="1" applyAlignment="1">
      <alignment horizontal="right"/>
    </xf>
    <xf numFmtId="0" fontId="30" fillId="12" borderId="0" xfId="0" applyFont="1" applyFill="1"/>
    <xf numFmtId="0" fontId="30" fillId="12" borderId="11" xfId="0" applyFont="1" applyFill="1" applyBorder="1"/>
    <xf numFmtId="44" fontId="0" fillId="0" borderId="0" xfId="0" applyNumberFormat="1"/>
    <xf numFmtId="0" fontId="0" fillId="12" borderId="12" xfId="0" applyFill="1" applyBorder="1"/>
    <xf numFmtId="44" fontId="0" fillId="12" borderId="0" xfId="1" applyFont="1" applyFill="1" applyBorder="1" applyProtection="1"/>
    <xf numFmtId="0" fontId="0" fillId="12" borderId="0" xfId="0" applyFill="1"/>
    <xf numFmtId="0" fontId="0" fillId="12" borderId="11" xfId="0" applyFill="1" applyBorder="1"/>
    <xf numFmtId="0" fontId="0" fillId="12" borderId="15" xfId="0" applyFill="1" applyBorder="1"/>
    <xf numFmtId="44" fontId="0" fillId="12" borderId="14" xfId="1" applyFont="1" applyFill="1" applyBorder="1" applyProtection="1"/>
    <xf numFmtId="0" fontId="0" fillId="0" borderId="12" xfId="0" applyBorder="1" applyAlignment="1">
      <alignment horizontal="left" indent="1"/>
    </xf>
    <xf numFmtId="0" fontId="0" fillId="0" borderId="0" xfId="0" applyAlignment="1">
      <alignment horizontal="right" indent="1"/>
    </xf>
    <xf numFmtId="0" fontId="0" fillId="0" borderId="0" xfId="0" applyAlignment="1">
      <alignment horizontal="left" indent="1"/>
    </xf>
    <xf numFmtId="0" fontId="0" fillId="13" borderId="0" xfId="0" applyFill="1" applyAlignment="1" applyProtection="1">
      <alignment horizontal="left" indent="1"/>
      <protection locked="0"/>
    </xf>
    <xf numFmtId="0" fontId="0" fillId="12" borderId="38" xfId="0" applyFill="1" applyBorder="1" applyAlignment="1">
      <alignment horizontal="right"/>
    </xf>
    <xf numFmtId="0" fontId="59" fillId="12" borderId="11" xfId="9" applyFont="1" applyFill="1" applyBorder="1" applyProtection="1"/>
    <xf numFmtId="0" fontId="0" fillId="12" borderId="10" xfId="0" applyFill="1" applyBorder="1" applyAlignment="1">
      <alignment horizontal="right"/>
    </xf>
    <xf numFmtId="0" fontId="0" fillId="12" borderId="9" xfId="0" applyFill="1" applyBorder="1"/>
    <xf numFmtId="0" fontId="59" fillId="12" borderId="8" xfId="7" applyFont="1" applyFill="1" applyBorder="1" applyProtection="1"/>
    <xf numFmtId="0" fontId="60" fillId="14" borderId="0" xfId="0" applyFont="1" applyFill="1"/>
    <xf numFmtId="0" fontId="60" fillId="14" borderId="0" xfId="0" applyFont="1" applyFill="1" applyAlignment="1">
      <alignment horizontal="center"/>
    </xf>
    <xf numFmtId="0" fontId="0" fillId="15" borderId="0" xfId="0" applyFill="1"/>
    <xf numFmtId="0" fontId="0" fillId="12" borderId="42" xfId="0" applyFill="1" applyBorder="1"/>
    <xf numFmtId="0" fontId="0" fillId="12" borderId="38" xfId="0" applyFill="1" applyBorder="1"/>
    <xf numFmtId="44" fontId="30" fillId="12" borderId="37" xfId="0" applyNumberFormat="1" applyFont="1" applyFill="1" applyBorder="1"/>
    <xf numFmtId="44" fontId="30" fillId="12" borderId="43" xfId="0" applyNumberFormat="1" applyFont="1" applyFill="1" applyBorder="1"/>
    <xf numFmtId="44" fontId="30" fillId="12" borderId="44" xfId="0" applyNumberFormat="1" applyFont="1" applyFill="1" applyBorder="1"/>
    <xf numFmtId="0" fontId="30" fillId="12" borderId="45" xfId="0" applyFont="1" applyFill="1" applyBorder="1" applyAlignment="1">
      <alignment horizontal="right"/>
    </xf>
    <xf numFmtId="0" fontId="30" fillId="12" borderId="46" xfId="0" applyFont="1" applyFill="1" applyBorder="1"/>
    <xf numFmtId="44" fontId="0" fillId="14" borderId="0" xfId="1" applyFont="1" applyFill="1" applyBorder="1" applyProtection="1"/>
    <xf numFmtId="44" fontId="0" fillId="12" borderId="42" xfId="0" applyNumberFormat="1" applyFill="1" applyBorder="1"/>
    <xf numFmtId="44" fontId="0" fillId="16" borderId="0" xfId="1" applyFont="1" applyFill="1" applyBorder="1" applyProtection="1">
      <protection locked="0"/>
    </xf>
    <xf numFmtId="0" fontId="61" fillId="13" borderId="0" xfId="0" applyFont="1" applyFill="1" applyProtection="1">
      <protection locked="0"/>
    </xf>
    <xf numFmtId="0" fontId="62" fillId="0" borderId="38" xfId="0" applyFont="1" applyBorder="1" applyAlignment="1">
      <alignment horizontal="center"/>
    </xf>
    <xf numFmtId="0" fontId="63" fillId="11" borderId="0" xfId="0" applyFont="1" applyFill="1"/>
    <xf numFmtId="0" fontId="0" fillId="11" borderId="0" xfId="0" applyFill="1" applyAlignment="1">
      <alignment horizontal="center"/>
    </xf>
    <xf numFmtId="0" fontId="30" fillId="12" borderId="14" xfId="0" applyFont="1" applyFill="1" applyBorder="1" applyAlignment="1">
      <alignment horizontal="center" vertical="center" wrapText="1"/>
    </xf>
    <xf numFmtId="0" fontId="30" fillId="12" borderId="47" xfId="0" applyFont="1" applyFill="1" applyBorder="1" applyAlignment="1">
      <alignment horizontal="center" vertical="center" wrapText="1"/>
    </xf>
    <xf numFmtId="0" fontId="0" fillId="12" borderId="48" xfId="0" applyFill="1" applyBorder="1" applyAlignment="1">
      <alignment horizontal="center"/>
    </xf>
    <xf numFmtId="0" fontId="0" fillId="15" borderId="0" xfId="0" applyFill="1" applyAlignment="1">
      <alignment horizontal="center"/>
    </xf>
    <xf numFmtId="0" fontId="30" fillId="12" borderId="0" xfId="0" applyFont="1" applyFill="1" applyAlignment="1">
      <alignment horizontal="center" vertical="center" wrapText="1"/>
    </xf>
    <xf numFmtId="0" fontId="59" fillId="12" borderId="0" xfId="9" applyFont="1" applyFill="1" applyBorder="1" applyProtection="1"/>
    <xf numFmtId="0" fontId="59" fillId="12" borderId="38" xfId="9" applyFont="1" applyFill="1" applyBorder="1" applyProtection="1"/>
    <xf numFmtId="0" fontId="59" fillId="12" borderId="49" xfId="9" applyFont="1" applyFill="1" applyBorder="1" applyProtection="1"/>
    <xf numFmtId="0" fontId="0" fillId="12" borderId="50" xfId="0" applyFill="1" applyBorder="1"/>
    <xf numFmtId="0" fontId="0" fillId="12" borderId="51" xfId="0" applyFill="1" applyBorder="1"/>
    <xf numFmtId="0" fontId="59" fillId="12" borderId="52" xfId="9" applyFont="1" applyFill="1" applyBorder="1" applyProtection="1"/>
    <xf numFmtId="0" fontId="23" fillId="17" borderId="0" xfId="0" applyFont="1" applyFill="1"/>
    <xf numFmtId="0" fontId="0" fillId="17" borderId="0" xfId="0" applyFill="1"/>
    <xf numFmtId="0" fontId="6" fillId="0" borderId="0" xfId="0" applyFont="1" applyAlignment="1">
      <alignment horizontal="left" vertical="center" indent="2"/>
    </xf>
    <xf numFmtId="0" fontId="6" fillId="0" borderId="0" xfId="0" applyFont="1" applyAlignment="1">
      <alignment horizontal="left" indent="5"/>
    </xf>
    <xf numFmtId="0" fontId="23" fillId="0" borderId="0" xfId="0" applyFont="1" applyProtection="1">
      <protection locked="0"/>
    </xf>
    <xf numFmtId="0" fontId="22" fillId="0" borderId="0" xfId="0" applyFont="1" applyProtection="1">
      <protection locked="0"/>
    </xf>
    <xf numFmtId="0" fontId="6" fillId="0" borderId="0" xfId="0" applyFont="1" applyAlignment="1">
      <alignment horizontal="left" vertical="center" wrapText="1"/>
    </xf>
    <xf numFmtId="0" fontId="33" fillId="0" borderId="17" xfId="0" applyFont="1" applyBorder="1" applyAlignment="1">
      <alignment horizontal="center"/>
    </xf>
    <xf numFmtId="0" fontId="33" fillId="0" borderId="17" xfId="0" applyFont="1" applyBorder="1" applyAlignment="1">
      <alignment horizontal="center" vertical="center"/>
    </xf>
    <xf numFmtId="165" fontId="33" fillId="0" borderId="17" xfId="0" applyNumberFormat="1" applyFont="1" applyBorder="1" applyAlignment="1">
      <alignment horizontal="center"/>
    </xf>
    <xf numFmtId="0" fontId="6" fillId="0" borderId="4" xfId="0" applyFont="1" applyBorder="1" applyAlignment="1">
      <alignment horizontal="left" vertical="center" wrapText="1"/>
    </xf>
    <xf numFmtId="0" fontId="6" fillId="0" borderId="0" xfId="0" applyFont="1" applyAlignment="1">
      <alignment vertical="center"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0" xfId="0" applyFont="1" applyAlignment="1">
      <alignment horizontal="left" vertical="center"/>
    </xf>
    <xf numFmtId="0" fontId="22" fillId="0" borderId="0" xfId="0" applyFont="1" applyAlignment="1" applyProtection="1">
      <alignment horizontal="left"/>
      <protection locked="0"/>
    </xf>
    <xf numFmtId="6" fontId="22" fillId="0" borderId="0" xfId="0" applyNumberFormat="1" applyFont="1" applyAlignment="1" applyProtection="1">
      <alignment horizontal="left"/>
      <protection locked="0"/>
    </xf>
    <xf numFmtId="0" fontId="28" fillId="0" borderId="0" xfId="0" applyFont="1" applyAlignment="1">
      <alignment horizontal="right"/>
    </xf>
    <xf numFmtId="0" fontId="19" fillId="0" borderId="0" xfId="0" applyFont="1" applyAlignment="1" applyProtection="1">
      <alignment horizontal="left" vertical="top" wrapText="1"/>
      <protection locked="0"/>
    </xf>
    <xf numFmtId="0" fontId="24" fillId="0" borderId="17" xfId="0" applyFont="1" applyBorder="1" applyAlignment="1">
      <alignment horizontal="center" vertical="center" wrapText="1"/>
    </xf>
    <xf numFmtId="0" fontId="0" fillId="0" borderId="0" xfId="0" applyAlignment="1" applyProtection="1">
      <alignment horizontal="left" vertical="top" wrapText="1"/>
      <protection locked="0"/>
    </xf>
    <xf numFmtId="0" fontId="0" fillId="12" borderId="0" xfId="0" applyFill="1" applyAlignment="1">
      <alignment horizontal="right" wrapText="1"/>
    </xf>
    <xf numFmtId="0" fontId="0" fillId="0" borderId="0" xfId="0" applyAlignment="1">
      <alignment horizontal="left"/>
    </xf>
    <xf numFmtId="0" fontId="10" fillId="0" borderId="19" xfId="2" applyFont="1" applyFill="1" applyBorder="1" applyAlignment="1" applyProtection="1">
      <alignment horizontal="left" vertical="center" wrapText="1"/>
      <protection locked="0"/>
    </xf>
    <xf numFmtId="0" fontId="10" fillId="0" borderId="16" xfId="2" applyFont="1" applyFill="1" applyBorder="1" applyAlignment="1" applyProtection="1">
      <alignment horizontal="left" vertical="center" wrapText="1"/>
      <protection locked="0"/>
    </xf>
    <xf numFmtId="0" fontId="66" fillId="2" borderId="17" xfId="0" applyFont="1" applyFill="1" applyBorder="1" applyAlignment="1" applyProtection="1">
      <alignment horizontal="left" wrapText="1" indent="1"/>
      <protection locked="0"/>
    </xf>
    <xf numFmtId="0" fontId="10" fillId="2" borderId="17" xfId="0" applyFont="1" applyFill="1" applyBorder="1" applyAlignment="1" applyProtection="1">
      <alignment horizontal="left" wrapText="1" indent="1"/>
      <protection locked="0"/>
    </xf>
    <xf numFmtId="0" fontId="35" fillId="0" borderId="19" xfId="0" applyFont="1" applyBorder="1" applyAlignment="1">
      <alignment horizontal="center" vertical="center"/>
    </xf>
    <xf numFmtId="0" fontId="35" fillId="0" borderId="16" xfId="0" applyFont="1" applyBorder="1" applyAlignment="1">
      <alignment horizontal="center" vertical="center"/>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43" fontId="25" fillId="0" borderId="29" xfId="0" applyNumberFormat="1" applyFont="1" applyBorder="1" applyAlignment="1">
      <alignment horizontal="left" vertical="center" wrapText="1"/>
    </xf>
    <xf numFmtId="43" fontId="25" fillId="0" borderId="31" xfId="0" applyNumberFormat="1" applyFont="1" applyBorder="1" applyAlignment="1">
      <alignment horizontal="left" vertical="center" wrapText="1"/>
    </xf>
    <xf numFmtId="43" fontId="10" fillId="2" borderId="19" xfId="0" applyNumberFormat="1" applyFont="1" applyFill="1" applyBorder="1" applyAlignment="1">
      <alignment horizontal="left" wrapText="1" indent="2"/>
    </xf>
    <xf numFmtId="43" fontId="10" fillId="2" borderId="16" xfId="0" applyNumberFormat="1" applyFont="1" applyFill="1" applyBorder="1" applyAlignment="1">
      <alignment horizontal="left" wrapText="1" indent="2"/>
    </xf>
    <xf numFmtId="43" fontId="10" fillId="2" borderId="19" xfId="0" applyNumberFormat="1" applyFont="1" applyFill="1" applyBorder="1" applyAlignment="1">
      <alignment horizontal="left" wrapText="1" indent="1"/>
    </xf>
    <xf numFmtId="43" fontId="10" fillId="2" borderId="16" xfId="0" applyNumberFormat="1" applyFont="1" applyFill="1" applyBorder="1" applyAlignment="1">
      <alignment horizontal="left" wrapText="1" indent="1"/>
    </xf>
    <xf numFmtId="0" fontId="6" fillId="0" borderId="0" xfId="0" applyFont="1" applyAlignment="1">
      <alignment horizontal="left" vertical="center" wrapText="1"/>
    </xf>
    <xf numFmtId="0" fontId="26" fillId="0" borderId="0" xfId="0" applyFont="1" applyAlignment="1">
      <alignment horizontal="center" vertical="center"/>
    </xf>
    <xf numFmtId="0" fontId="42" fillId="0" borderId="0" xfId="0" applyFont="1" applyAlignment="1">
      <alignment horizontal="center" vertical="center" wrapText="1"/>
    </xf>
    <xf numFmtId="0" fontId="37" fillId="0" borderId="0" xfId="0" applyFont="1" applyAlignment="1">
      <alignment horizontal="center" vertical="center" wrapText="1"/>
    </xf>
    <xf numFmtId="0" fontId="13" fillId="0" borderId="0" xfId="0" applyFont="1" applyAlignment="1">
      <alignment horizontal="left" vertical="center" wrapText="1"/>
    </xf>
    <xf numFmtId="0" fontId="37" fillId="0" borderId="0" xfId="0" applyFont="1" applyAlignment="1">
      <alignment horizontal="left" vertical="center" wrapText="1"/>
    </xf>
    <xf numFmtId="0" fontId="6" fillId="0" borderId="0" xfId="0" applyFont="1" applyAlignment="1">
      <alignment horizontal="center" vertical="center" wrapText="1"/>
    </xf>
    <xf numFmtId="0" fontId="37" fillId="0" borderId="0" xfId="0" applyFont="1" applyAlignment="1">
      <alignment horizontal="left" vertical="center" wrapText="1" indent="2"/>
    </xf>
    <xf numFmtId="0" fontId="42" fillId="0" borderId="0" xfId="0" applyFont="1" applyAlignment="1">
      <alignment horizontal="center" vertical="top" wrapText="1"/>
    </xf>
    <xf numFmtId="0" fontId="14" fillId="0" borderId="0" xfId="0" applyFont="1" applyAlignment="1">
      <alignment horizontal="left" vertical="center" wrapText="1"/>
    </xf>
    <xf numFmtId="0" fontId="10" fillId="0" borderId="17" xfId="0" applyFont="1" applyBorder="1" applyAlignment="1">
      <alignment horizontal="left"/>
    </xf>
    <xf numFmtId="0" fontId="33" fillId="0" borderId="17" xfId="0" applyFont="1" applyBorder="1" applyAlignment="1">
      <alignment horizontal="center"/>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35" fillId="0" borderId="17" xfId="0" applyFont="1" applyBorder="1" applyAlignment="1">
      <alignment horizontal="center" vertical="center"/>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165" fontId="33" fillId="0" borderId="17" xfId="0" applyNumberFormat="1" applyFont="1" applyBorder="1" applyAlignment="1">
      <alignment horizontal="center"/>
    </xf>
    <xf numFmtId="0" fontId="10" fillId="2" borderId="29" xfId="0" applyFont="1" applyFill="1" applyBorder="1" applyAlignment="1">
      <alignment horizontal="left" wrapText="1"/>
    </xf>
    <xf numFmtId="0" fontId="10" fillId="2" borderId="30" xfId="0" applyFont="1" applyFill="1" applyBorder="1" applyAlignment="1">
      <alignment horizontal="left" wrapText="1"/>
    </xf>
    <xf numFmtId="0" fontId="10" fillId="2" borderId="31" xfId="0" applyFont="1" applyFill="1" applyBorder="1" applyAlignment="1">
      <alignment horizontal="left" wrapText="1"/>
    </xf>
    <xf numFmtId="44" fontId="51" fillId="6" borderId="29" xfId="5" applyNumberFormat="1" applyFont="1" applyBorder="1" applyAlignment="1" applyProtection="1">
      <alignment horizontal="center"/>
      <protection locked="0"/>
    </xf>
    <xf numFmtId="44" fontId="51" fillId="6" borderId="31" xfId="5" applyNumberFormat="1" applyFont="1" applyBorder="1" applyAlignment="1" applyProtection="1">
      <alignment horizontal="center"/>
      <protection locked="0"/>
    </xf>
    <xf numFmtId="0" fontId="11" fillId="0" borderId="27" xfId="0" applyFont="1" applyBorder="1" applyAlignment="1">
      <alignment horizontal="center" vertical="center"/>
    </xf>
    <xf numFmtId="0" fontId="11" fillId="0" borderId="28" xfId="0" applyFont="1" applyBorder="1" applyAlignment="1">
      <alignment horizontal="center" vertical="center"/>
    </xf>
    <xf numFmtId="44" fontId="33" fillId="0" borderId="17" xfId="0" applyNumberFormat="1" applyFont="1" applyBorder="1" applyAlignment="1">
      <alignment horizont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19" xfId="0" applyFont="1" applyFill="1" applyBorder="1" applyAlignment="1">
      <alignment horizontal="left" vertical="center" wrapText="1"/>
    </xf>
    <xf numFmtId="0" fontId="11" fillId="2" borderId="20" xfId="0" applyFont="1" applyFill="1" applyBorder="1" applyAlignment="1">
      <alignment horizontal="left" vertical="center" wrapText="1"/>
    </xf>
    <xf numFmtId="0" fontId="11" fillId="2" borderId="16" xfId="0" applyFont="1" applyFill="1" applyBorder="1" applyAlignment="1">
      <alignment horizontal="left" vertical="center" wrapText="1"/>
    </xf>
    <xf numFmtId="44" fontId="33" fillId="5" borderId="19" xfId="0" applyNumberFormat="1" applyFont="1" applyFill="1" applyBorder="1" applyAlignment="1">
      <alignment horizontal="center"/>
    </xf>
    <xf numFmtId="44" fontId="33" fillId="5" borderId="16" xfId="0" applyNumberFormat="1" applyFont="1" applyFill="1" applyBorder="1" applyAlignment="1">
      <alignment horizontal="center"/>
    </xf>
    <xf numFmtId="0" fontId="33" fillId="0" borderId="17" xfId="0" applyFont="1" applyBorder="1" applyAlignment="1">
      <alignment horizontal="center" vertical="center"/>
    </xf>
    <xf numFmtId="0" fontId="11" fillId="0" borderId="17" xfId="0" applyFont="1" applyBorder="1" applyAlignment="1">
      <alignment horizontal="left" vertical="center" wrapText="1"/>
    </xf>
    <xf numFmtId="0" fontId="10" fillId="0" borderId="17" xfId="2" applyFont="1" applyFill="1" applyBorder="1" applyAlignment="1" applyProtection="1">
      <alignment horizontal="left" vertical="center" wrapText="1"/>
    </xf>
    <xf numFmtId="165" fontId="52" fillId="0" borderId="8" xfId="0" applyNumberFormat="1" applyFont="1" applyBorder="1" applyAlignment="1">
      <alignment horizontal="center"/>
    </xf>
    <xf numFmtId="165" fontId="52" fillId="0" borderId="10" xfId="0" applyNumberFormat="1" applyFont="1" applyBorder="1" applyAlignment="1">
      <alignment horizontal="center"/>
    </xf>
    <xf numFmtId="165" fontId="52" fillId="0" borderId="13" xfId="0" applyNumberFormat="1" applyFont="1" applyBorder="1" applyAlignment="1">
      <alignment horizontal="center"/>
    </xf>
    <xf numFmtId="165" fontId="52" fillId="0" borderId="15" xfId="0" applyNumberFormat="1" applyFont="1" applyBorder="1" applyAlignment="1">
      <alignment horizontal="center"/>
    </xf>
    <xf numFmtId="165" fontId="52" fillId="0" borderId="8" xfId="0" applyNumberFormat="1" applyFont="1" applyBorder="1" applyAlignment="1">
      <alignment horizontal="center" vertical="top" wrapText="1"/>
    </xf>
    <xf numFmtId="165" fontId="52" fillId="0" borderId="10" xfId="0" applyNumberFormat="1" applyFont="1" applyBorder="1" applyAlignment="1">
      <alignment horizontal="center" vertical="top" wrapText="1"/>
    </xf>
    <xf numFmtId="165" fontId="52" fillId="0" borderId="13" xfId="0" applyNumberFormat="1" applyFont="1" applyBorder="1" applyAlignment="1">
      <alignment horizontal="center" vertical="top" wrapText="1"/>
    </xf>
    <xf numFmtId="165" fontId="52" fillId="0" borderId="15" xfId="0" applyNumberFormat="1" applyFont="1" applyBorder="1" applyAlignment="1">
      <alignment horizontal="center" vertical="top" wrapText="1"/>
    </xf>
    <xf numFmtId="0" fontId="6" fillId="7" borderId="14" xfId="0" applyFont="1" applyFill="1" applyBorder="1" applyAlignment="1">
      <alignment horizontal="left" vertical="center" wrapText="1"/>
    </xf>
    <xf numFmtId="0" fontId="2" fillId="7" borderId="14" xfId="0" applyFont="1" applyFill="1" applyBorder="1" applyAlignment="1">
      <alignment horizontal="left"/>
    </xf>
    <xf numFmtId="0" fontId="6" fillId="0" borderId="0" xfId="0" applyFont="1" applyAlignment="1">
      <alignmen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15" fillId="0" borderId="0" xfId="0" applyFont="1" applyAlignment="1">
      <alignment horizontal="left" vertical="top" wrapText="1" indent="3"/>
    </xf>
    <xf numFmtId="0" fontId="15" fillId="0" borderId="12" xfId="0" applyFont="1" applyBorder="1" applyAlignment="1">
      <alignment horizontal="left" vertical="top" wrapText="1" indent="3"/>
    </xf>
    <xf numFmtId="0" fontId="35" fillId="0" borderId="0" xfId="0" applyFont="1" applyAlignment="1">
      <alignment horizontal="left"/>
    </xf>
    <xf numFmtId="0" fontId="6" fillId="0" borderId="0" xfId="0" applyFont="1" applyAlignment="1">
      <alignment horizontal="left" wrapText="1"/>
    </xf>
    <xf numFmtId="0" fontId="15" fillId="0" borderId="14" xfId="0" applyFont="1" applyBorder="1" applyAlignment="1">
      <alignment horizontal="left" vertical="top" wrapText="1" indent="3"/>
    </xf>
    <xf numFmtId="0" fontId="15" fillId="0" borderId="15" xfId="0" applyFont="1" applyBorder="1" applyAlignment="1">
      <alignment horizontal="left" vertical="top" wrapText="1" indent="3"/>
    </xf>
    <xf numFmtId="0" fontId="50" fillId="8" borderId="0" xfId="6" applyAlignment="1">
      <alignment horizontal="left"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Alignment="1">
      <alignment horizontal="left"/>
    </xf>
    <xf numFmtId="0" fontId="6" fillId="0" borderId="12" xfId="0" applyFont="1" applyBorder="1" applyAlignment="1">
      <alignment horizontal="left"/>
    </xf>
    <xf numFmtId="0" fontId="6" fillId="0" borderId="0" xfId="0" applyFont="1" applyAlignment="1">
      <alignment horizontal="left" vertical="center"/>
    </xf>
    <xf numFmtId="0" fontId="6" fillId="0" borderId="12" xfId="0" applyFont="1" applyBorder="1" applyAlignment="1">
      <alignment horizontal="left" vertical="center"/>
    </xf>
    <xf numFmtId="0" fontId="15" fillId="0" borderId="0" xfId="0" applyFont="1" applyAlignment="1">
      <alignment horizontal="left" vertical="center" wrapText="1"/>
    </xf>
    <xf numFmtId="0" fontId="6" fillId="0" borderId="12" xfId="0" applyFont="1" applyBorder="1" applyAlignment="1">
      <alignment horizontal="left" vertical="center" wrapText="1"/>
    </xf>
    <xf numFmtId="0" fontId="41" fillId="0" borderId="14" xfId="0" applyFont="1" applyBorder="1" applyAlignment="1">
      <alignment horizontal="left" vertical="top" wrapText="1" indent="3"/>
    </xf>
    <xf numFmtId="0" fontId="41" fillId="0" borderId="15" xfId="0" applyFont="1" applyBorder="1" applyAlignment="1">
      <alignment horizontal="left" vertical="top" wrapText="1" indent="3"/>
    </xf>
    <xf numFmtId="0" fontId="2" fillId="0" borderId="0" xfId="0" applyFont="1" applyAlignment="1">
      <alignment horizontal="left" vertical="center" wrapText="1"/>
    </xf>
    <xf numFmtId="0" fontId="6" fillId="0" borderId="20" xfId="0" applyFont="1" applyBorder="1" applyAlignment="1">
      <alignment horizontal="left" vertical="center"/>
    </xf>
    <xf numFmtId="0" fontId="6" fillId="0" borderId="16" xfId="0" applyFont="1" applyBorder="1" applyAlignment="1">
      <alignment horizontal="left" vertical="center"/>
    </xf>
    <xf numFmtId="0" fontId="14" fillId="0" borderId="0" xfId="0" applyFont="1" applyAlignment="1">
      <alignment horizontal="center" vertical="center" wrapText="1"/>
    </xf>
    <xf numFmtId="0" fontId="6" fillId="0" borderId="4" xfId="0" applyFont="1" applyBorder="1" applyAlignment="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44" fillId="0" borderId="0" xfId="0" applyFont="1" applyAlignment="1">
      <alignment horizontal="center" vertical="center" wrapText="1"/>
    </xf>
    <xf numFmtId="6" fontId="22" fillId="0" borderId="0" xfId="0" applyNumberFormat="1" applyFont="1" applyAlignment="1">
      <alignment horizontal="left" vertical="center" wrapText="1"/>
    </xf>
    <xf numFmtId="6" fontId="22" fillId="0" borderId="0" xfId="0" applyNumberFormat="1" applyFont="1" applyAlignment="1" applyProtection="1">
      <alignment horizontal="left" vertical="center" wrapText="1"/>
      <protection locked="0"/>
    </xf>
    <xf numFmtId="0" fontId="21" fillId="0" borderId="0" xfId="0" applyFont="1" applyAlignment="1">
      <alignment horizontal="left" vertical="center" wrapText="1"/>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23" fillId="0" borderId="0" xfId="0" applyFont="1" applyAlignment="1" applyProtection="1">
      <protection locked="0"/>
    </xf>
    <xf numFmtId="0" fontId="22" fillId="0" borderId="0" xfId="0" applyFont="1" applyAlignment="1" applyProtection="1">
      <alignment horizontal="left"/>
      <protection locked="0"/>
    </xf>
    <xf numFmtId="0" fontId="22" fillId="0" borderId="0" xfId="0" applyFont="1" applyAlignment="1" applyProtection="1">
      <protection locked="0"/>
    </xf>
    <xf numFmtId="6" fontId="22" fillId="0" borderId="0" xfId="0" applyNumberFormat="1" applyFont="1" applyAlignment="1" applyProtection="1">
      <alignment horizontal="left"/>
      <protection locked="0"/>
    </xf>
    <xf numFmtId="6" fontId="22" fillId="0" borderId="0" xfId="0" applyNumberFormat="1" applyFont="1" applyAlignment="1" applyProtection="1">
      <alignment horizontal="left" wrapText="1"/>
      <protection locked="0"/>
    </xf>
    <xf numFmtId="0" fontId="28" fillId="0" borderId="0" xfId="0" applyFont="1" applyAlignment="1">
      <alignment horizontal="right"/>
    </xf>
    <xf numFmtId="0" fontId="21" fillId="0" borderId="14" xfId="0" applyFont="1" applyBorder="1" applyAlignment="1">
      <alignment horizontal="left" vertical="center" wrapText="1"/>
    </xf>
    <xf numFmtId="0" fontId="19" fillId="0" borderId="0" xfId="0" applyFont="1" applyAlignment="1" applyProtection="1">
      <alignment horizontal="left" vertical="top"/>
      <protection locked="0"/>
    </xf>
    <xf numFmtId="0" fontId="24" fillId="0" borderId="0" xfId="0" applyFont="1" applyAlignment="1">
      <alignment horizontal="left" vertical="center" wrapText="1"/>
    </xf>
    <xf numFmtId="0" fontId="21" fillId="0" borderId="8" xfId="0" applyFont="1" applyBorder="1" applyAlignment="1">
      <alignment horizontal="center" vertical="center" wrapText="1"/>
    </xf>
    <xf numFmtId="0" fontId="21" fillId="0" borderId="10" xfId="0" applyFont="1" applyBorder="1" applyAlignment="1">
      <alignment horizontal="center" vertical="center" wrapText="1"/>
    </xf>
    <xf numFmtId="0" fontId="19" fillId="0" borderId="9" xfId="0" applyFont="1" applyBorder="1" applyAlignment="1" applyProtection="1">
      <alignment horizontal="left" vertical="top"/>
      <protection locked="0"/>
    </xf>
    <xf numFmtId="0" fontId="23" fillId="0" borderId="0" xfId="0" applyFont="1" applyAlignment="1">
      <alignment horizontal="center" vertical="center" wrapText="1"/>
    </xf>
    <xf numFmtId="0" fontId="21" fillId="0" borderId="0" xfId="0" applyFont="1" applyAlignment="1">
      <alignment horizontal="center" vertical="center" wrapText="1"/>
    </xf>
    <xf numFmtId="0" fontId="24" fillId="0" borderId="0" xfId="0" applyFont="1" applyAlignment="1">
      <alignment horizontal="left" vertical="top" wrapText="1"/>
    </xf>
    <xf numFmtId="0" fontId="19" fillId="0" borderId="0" xfId="0" applyFont="1" applyAlignment="1" applyProtection="1">
      <alignment horizontal="left" vertical="top" wrapText="1"/>
      <protection locked="0"/>
    </xf>
    <xf numFmtId="0" fontId="24" fillId="0" borderId="14" xfId="0" applyFont="1" applyBorder="1" applyAlignment="1">
      <alignment horizontal="left" vertical="center" wrapText="1"/>
    </xf>
    <xf numFmtId="0" fontId="24" fillId="0" borderId="17" xfId="0" applyFont="1" applyBorder="1" applyAlignment="1">
      <alignment horizontal="center" vertical="center" wrapText="1"/>
    </xf>
    <xf numFmtId="0" fontId="0" fillId="0" borderId="0" xfId="0" applyAlignment="1" applyProtection="1">
      <alignment horizontal="left" vertical="top" wrapText="1"/>
      <protection locked="0"/>
    </xf>
    <xf numFmtId="0" fontId="44" fillId="0" borderId="0" xfId="0" applyFont="1" applyAlignment="1">
      <alignment horizontal="left" vertical="center"/>
    </xf>
    <xf numFmtId="0" fontId="0" fillId="0" borderId="0" xfId="0" applyAlignment="1">
      <alignment horizontal="center"/>
    </xf>
    <xf numFmtId="0" fontId="0" fillId="0" borderId="0" xfId="0" applyAlignment="1">
      <alignment horizontal="left" vertical="top" wrapText="1"/>
    </xf>
    <xf numFmtId="0" fontId="0" fillId="0" borderId="12" xfId="0" applyBorder="1" applyAlignment="1">
      <alignment horizontal="left" vertical="top" wrapText="1"/>
    </xf>
    <xf numFmtId="0" fontId="0" fillId="0" borderId="0" xfId="0" applyAlignment="1">
      <alignment horizontal="left" wrapText="1"/>
    </xf>
    <xf numFmtId="0" fontId="0" fillId="0" borderId="12" xfId="0" applyBorder="1" applyAlignment="1">
      <alignment horizontal="left" wrapText="1"/>
    </xf>
    <xf numFmtId="0" fontId="30" fillId="0" borderId="8" xfId="0" applyFont="1" applyBorder="1" applyAlignment="1">
      <alignment horizontal="center"/>
    </xf>
    <xf numFmtId="0" fontId="30" fillId="0" borderId="9" xfId="0" applyFont="1" applyBorder="1" applyAlignment="1">
      <alignment horizontal="center"/>
    </xf>
    <xf numFmtId="0" fontId="30" fillId="0" borderId="10" xfId="0" applyFont="1" applyBorder="1" applyAlignment="1">
      <alignment horizontal="center"/>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0" fontId="0" fillId="12" borderId="0" xfId="0" applyFill="1" applyAlignment="1">
      <alignment horizontal="right" wrapText="1"/>
    </xf>
    <xf numFmtId="0" fontId="0" fillId="0" borderId="0" xfId="0" applyAlignment="1">
      <alignment horizontal="left"/>
    </xf>
    <xf numFmtId="0" fontId="0" fillId="0" borderId="42" xfId="0" applyBorder="1" applyAlignment="1">
      <alignment horizontal="left"/>
    </xf>
    <xf numFmtId="0" fontId="27" fillId="12" borderId="41" xfId="0" applyFont="1" applyFill="1" applyBorder="1" applyAlignment="1">
      <alignment horizontal="center" wrapText="1"/>
    </xf>
    <xf numFmtId="0" fontId="27" fillId="12" borderId="40" xfId="0" applyFont="1" applyFill="1" applyBorder="1" applyAlignment="1">
      <alignment horizontal="center" wrapText="1"/>
    </xf>
    <xf numFmtId="0" fontId="27" fillId="12" borderId="39" xfId="0" applyFont="1" applyFill="1" applyBorder="1" applyAlignment="1">
      <alignment horizontal="center" wrapText="1"/>
    </xf>
    <xf numFmtId="0" fontId="3"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44" fontId="10" fillId="0" borderId="0" xfId="0" applyNumberFormat="1" applyFont="1" applyAlignment="1">
      <alignment horizontal="center"/>
    </xf>
    <xf numFmtId="0" fontId="10" fillId="0" borderId="0" xfId="0" applyFont="1" applyAlignment="1">
      <alignment horizontal="center"/>
    </xf>
    <xf numFmtId="0" fontId="40" fillId="0" borderId="0" xfId="0" applyFont="1" applyAlignment="1">
      <alignment horizontal="center" vertical="center" wrapText="1"/>
    </xf>
    <xf numFmtId="0" fontId="40" fillId="0" borderId="0" xfId="0" applyFont="1" applyAlignment="1">
      <alignment horizontal="left" vertical="center"/>
    </xf>
    <xf numFmtId="0" fontId="12" fillId="2" borderId="5" xfId="0" applyFont="1" applyFill="1" applyBorder="1" applyAlignment="1">
      <alignment horizontal="center" vertical="center" wrapText="1"/>
    </xf>
  </cellXfs>
  <cellStyles count="10">
    <cellStyle name="20% - Accent2" xfId="2" builtinId="34"/>
    <cellStyle name="Accent1" xfId="3" builtinId="29"/>
    <cellStyle name="Currency" xfId="1" builtinId="4"/>
    <cellStyle name="Good" xfId="6" builtinId="26"/>
    <cellStyle name="Heading 2" xfId="9" builtinId="17"/>
    <cellStyle name="Hyperlink 2" xfId="8" xr:uid="{CFC4F955-B4BB-4E01-9A2A-72AD46FF3115}"/>
    <cellStyle name="Neutral" xfId="5" builtinId="28"/>
    <cellStyle name="Normal" xfId="0" builtinId="0"/>
    <cellStyle name="Percent" xfId="4" builtinId="5"/>
    <cellStyle name="Title 2" xfId="7" xr:uid="{4E47F1E4-EC43-457A-8891-5306563B674C}"/>
  </cellStyles>
  <dxfs count="117">
    <dxf>
      <font>
        <color rgb="FF9C0006"/>
      </font>
      <fill>
        <patternFill>
          <bgColor rgb="FFFFC7CE"/>
        </patternFill>
      </fill>
    </dxf>
    <dxf>
      <fill>
        <patternFill patternType="none">
          <fgColor indexed="64"/>
          <bgColor indexed="6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ill>
        <patternFill>
          <bgColor theme="0" tint="-0.34998626667073579"/>
        </patternFill>
      </fill>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ill>
        <gradientFill>
          <stop position="0">
            <color theme="0"/>
          </stop>
          <stop position="1">
            <color rgb="FFFFFF00"/>
          </stop>
        </gradientFill>
      </fill>
      <border>
        <vertical/>
        <horizontal/>
      </border>
    </dxf>
    <dxf>
      <font>
        <color rgb="FF9C5700"/>
      </font>
      <fill>
        <patternFill>
          <bgColor rgb="FFFFEB9C"/>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fgColor indexed="64"/>
          <bgColor indexed="6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fgColor indexed="64"/>
          <bgColor indexed="6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0" Type="http://schemas.openxmlformats.org/officeDocument/2006/relationships/worksheet" Target="worksheets/sheet20.xml"/><Relationship Id="rId41" Type="http://schemas.microsoft.com/office/2017/10/relationships/person" Target="persons/person.xml"/></Relationships>
</file>

<file path=xl/ctrlProps/ctrlProp1.xml><?xml version="1.0" encoding="utf-8"?>
<formControlPr xmlns="http://schemas.microsoft.com/office/spreadsheetml/2009/9/main" objectType="CheckBox" checked="Checked" fmlaLink="$A$2" lockText="1" noThreeD="1"/>
</file>

<file path=xl/ctrlProps/ctrlProp2.xml><?xml version="1.0" encoding="utf-8"?>
<formControlPr xmlns="http://schemas.microsoft.com/office/spreadsheetml/2009/9/main" objectType="CheckBox" checked="Checked" fmlaLink="$A$3" lockText="1" noThreeD="1"/>
</file>

<file path=xl/ctrlProps/ctrlProp3.xml><?xml version="1.0" encoding="utf-8"?>
<formControlPr xmlns="http://schemas.microsoft.com/office/spreadsheetml/2009/9/main" objectType="CheckBox" checked="Checked" fmlaLink="$A$4" lockText="1" noThreeD="1"/>
</file>

<file path=xl/ctrlProps/ctrlProp4.xml><?xml version="1.0" encoding="utf-8"?>
<formControlPr xmlns="http://schemas.microsoft.com/office/spreadsheetml/2009/9/main" objectType="CheckBox" checked="Checked" fmlaLink="$A$5" lockText="1" noThreeD="1"/>
</file>

<file path=xl/ctrlProps/ctrlProp5.xml><?xml version="1.0" encoding="utf-8"?>
<formControlPr xmlns="http://schemas.microsoft.com/office/spreadsheetml/2009/9/main" objectType="CheckBox" checked="Checked" fmlaLink="$A$6" lockText="1" noThreeD="1"/>
</file>

<file path=xl/ctrlProps/ctrlProp6.xml><?xml version="1.0" encoding="utf-8"?>
<formControlPr xmlns="http://schemas.microsoft.com/office/spreadsheetml/2009/9/main" objectType="CheckBox" checked="Checked" fmlaLink="$A$7" lockText="1" noThreeD="1"/>
</file>

<file path=xl/ctrlProps/ctrlProp7.xml><?xml version="1.0" encoding="utf-8"?>
<formControlPr xmlns="http://schemas.microsoft.com/office/spreadsheetml/2009/9/main" objectType="CheckBox" checked="Checked" fmlaLink="$A$8" lockText="1" noThreeD="1"/>
</file>

<file path=xl/ctrlProps/ctrlProp8.xml><?xml version="1.0" encoding="utf-8"?>
<formControlPr xmlns="http://schemas.microsoft.com/office/spreadsheetml/2009/9/main" objectType="CheckBox" checked="Checked" fmlaLink="$A$21" lockText="1" noThreeD="1"/>
</file>

<file path=xl/ctrlProps/ctrlProp9.xml><?xml version="1.0" encoding="utf-8"?>
<formControlPr xmlns="http://schemas.microsoft.com/office/spreadsheetml/2009/9/main" objectType="CheckBox" checked="Checked" fmlaLink="$A$22" lockText="1" noThreeD="1"/>
</file>

<file path=xl/ctrlProps/ctrlProp10.xml><?xml version="1.0" encoding="utf-8"?>
<formControlPr xmlns="http://schemas.microsoft.com/office/spreadsheetml/2009/9/main" objectType="CheckBox" checked="Checked" fmlaLink="$A$23" lockText="1" noThreeD="1"/>
</file>

<file path=xl/ctrlProps/ctrlProp11.xml><?xml version="1.0" encoding="utf-8"?>
<formControlPr xmlns="http://schemas.microsoft.com/office/spreadsheetml/2009/9/main" objectType="CheckBox" checked="Checked" fmlaLink="$A$24" lockText="1" noThreeD="1"/>
</file>

<file path=xl/ctrlProps/ctrlProp12.xml><?xml version="1.0" encoding="utf-8"?>
<formControlPr xmlns="http://schemas.microsoft.com/office/spreadsheetml/2009/9/main" objectType="CheckBox" checked="Checked" fmlaLink="$A$25" lockText="1" noThreeD="1"/>
</file>

<file path=xl/ctrlProps/ctrlProp13.xml><?xml version="1.0" encoding="utf-8"?>
<formControlPr xmlns="http://schemas.microsoft.com/office/spreadsheetml/2009/9/main" objectType="CheckBox" checked="Checked" fmlaLink="$A$26" lockText="1" noThreeD="1"/>
</file>

<file path=xl/ctrlProps/ctrlProp14.xml><?xml version="1.0" encoding="utf-8"?>
<formControlPr xmlns="http://schemas.microsoft.com/office/spreadsheetml/2009/9/main" objectType="CheckBox" fmlaLink="$A$27" lockText="1" noThreeD="1"/>
</file>

<file path=xl/ctrlProps/ctrlProp15.xml><?xml version="1.0" encoding="utf-8"?>
<formControlPr xmlns="http://schemas.microsoft.com/office/spreadsheetml/2009/9/main" objectType="CheckBox" fmlaLink="$A$28" lockText="1" noThreeD="1"/>
</file>

<file path=xl/ctrlProps/ctrlProp16.xml><?xml version="1.0" encoding="utf-8"?>
<formControlPr xmlns="http://schemas.microsoft.com/office/spreadsheetml/2009/9/main" objectType="CheckBox" fmlaLink="$A$29" lockText="1" noThreeD="1"/>
</file>

<file path=xl/ctrlProps/ctrlProp17.xml><?xml version="1.0" encoding="utf-8"?>
<formControlPr xmlns="http://schemas.microsoft.com/office/spreadsheetml/2009/9/main" objectType="CheckBox" fmlaLink="$A$30" lockText="1" noThreeD="1"/>
</file>

<file path=xl/ctrlProps/ctrlProp18.xml><?xml version="1.0" encoding="utf-8"?>
<formControlPr xmlns="http://schemas.microsoft.com/office/spreadsheetml/2009/9/main" objectType="CheckBox" fmlaLink="$A$31" lockText="1" noThreeD="1"/>
</file>

<file path=xl/ctrlProps/ctrlProp19.xml><?xml version="1.0" encoding="utf-8"?>
<formControlPr xmlns="http://schemas.microsoft.com/office/spreadsheetml/2009/9/main" objectType="CheckBox" fmlaLink="$A$32" lockText="1" noThreeD="1"/>
</file>

<file path=xl/ctrlProps/ctrlProp20.xml><?xml version="1.0" encoding="utf-8"?>
<formControlPr xmlns="http://schemas.microsoft.com/office/spreadsheetml/2009/9/main" objectType="CheckBox" fmlaLink="$A$33" lockText="1" noThreeD="1"/>
</file>

<file path=xl/ctrlProps/ctrlProp21.xml><?xml version="1.0" encoding="utf-8"?>
<formControlPr xmlns="http://schemas.microsoft.com/office/spreadsheetml/2009/9/main" objectType="CheckBox" fmlaLink="$A$34" lockText="1" noThreeD="1"/>
</file>

<file path=xl/ctrlProps/ctrlProp22.xml><?xml version="1.0" encoding="utf-8"?>
<formControlPr xmlns="http://schemas.microsoft.com/office/spreadsheetml/2009/9/main" objectType="CheckBox" fmlaLink="$A$35" lockText="1" noThreeD="1"/>
</file>

<file path=xl/ctrlProps/ctrlProp23.xml><?xml version="1.0" encoding="utf-8"?>
<formControlPr xmlns="http://schemas.microsoft.com/office/spreadsheetml/2009/9/main" objectType="CheckBox" fmlaLink="$A$36" lockText="1" noThreeD="1"/>
</file>

<file path=xl/ctrlProps/ctrlProp24.xml><?xml version="1.0" encoding="utf-8"?>
<formControlPr xmlns="http://schemas.microsoft.com/office/spreadsheetml/2009/9/main" objectType="CheckBox" fmlaLink="$A$37" lockText="1" noThreeD="1"/>
</file>

<file path=xl/ctrlProps/ctrlProp25.xml><?xml version="1.0" encoding="utf-8"?>
<formControlPr xmlns="http://schemas.microsoft.com/office/spreadsheetml/2009/9/main" objectType="CheckBox" checked="Checked" fmlaLink="$A$38" lockText="1" noThreeD="1"/>
</file>

<file path=xl/ctrlProps/ctrlProp26.xml><?xml version="1.0" encoding="utf-8"?>
<formControlPr xmlns="http://schemas.microsoft.com/office/spreadsheetml/2009/9/main" objectType="CheckBox" checked="Checked" fmlaLink="$A$9" lockText="1" noThreeD="1"/>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US" sz="1100">
              <a:solidFill>
                <a:schemeClr val="bg1"/>
              </a:solidFill>
            </a:rPr>
            <a:t>x</a:t>
          </a:r>
        </a:p>
      </xdr:txBody>
    </xdr:sp>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1</xdr:row>
          <xdr:rowOff>22860</xdr:rowOff>
        </xdr:from>
        <xdr:to>
          <xdr:col>1</xdr:col>
          <xdr:colOff>952500</xdr:colOff>
          <xdr:row>2</xdr:row>
          <xdr:rowOff>22860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24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 Personnel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xdr:row>
          <xdr:rowOff>38100</xdr:rowOff>
        </xdr:from>
        <xdr:to>
          <xdr:col>2</xdr:col>
          <xdr:colOff>0</xdr:colOff>
          <xdr:row>3</xdr:row>
          <xdr:rowOff>7620</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24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2 Fringe Benefits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7620</xdr:rowOff>
        </xdr:from>
        <xdr:to>
          <xdr:col>2</xdr:col>
          <xdr:colOff>0</xdr:colOff>
          <xdr:row>4</xdr:row>
          <xdr:rowOff>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24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3 Travel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xdr:row>
          <xdr:rowOff>22860</xdr:rowOff>
        </xdr:from>
        <xdr:to>
          <xdr:col>1</xdr:col>
          <xdr:colOff>4366260</xdr:colOff>
          <xdr:row>5</xdr:row>
          <xdr:rowOff>0</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2400-00000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4 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7620</xdr:rowOff>
        </xdr:from>
        <xdr:to>
          <xdr:col>2</xdr:col>
          <xdr:colOff>0</xdr:colOff>
          <xdr:row>5</xdr:row>
          <xdr:rowOff>236220</xdr:rowOff>
        </xdr:to>
        <xdr:sp macro="" textlink="">
          <xdr:nvSpPr>
            <xdr:cNvPr id="49157" name="Check Box 5" hidden="1">
              <a:extLst>
                <a:ext uri="{63B3BB69-23CF-44E3-9099-C40C66FF867C}">
                  <a14:compatExt spid="_x0000_s49157"/>
                </a:ext>
                <a:ext uri="{FF2B5EF4-FFF2-40B4-BE49-F238E27FC236}">
                  <a16:creationId xmlns:a16="http://schemas.microsoft.com/office/drawing/2014/main" id="{00000000-0008-0000-2400-00000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5 Supplies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6</xdr:row>
          <xdr:rowOff>0</xdr:rowOff>
        </xdr:from>
        <xdr:to>
          <xdr:col>2</xdr:col>
          <xdr:colOff>0</xdr:colOff>
          <xdr:row>6</xdr:row>
          <xdr:rowOff>228600</xdr:rowOff>
        </xdr:to>
        <xdr:sp macro="" textlink="">
          <xdr:nvSpPr>
            <xdr:cNvPr id="49158" name="Check Box 6" hidden="1">
              <a:extLst>
                <a:ext uri="{63B3BB69-23CF-44E3-9099-C40C66FF867C}">
                  <a14:compatExt spid="_x0000_s49158"/>
                </a:ext>
                <a:ext uri="{FF2B5EF4-FFF2-40B4-BE49-F238E27FC236}">
                  <a16:creationId xmlns:a16="http://schemas.microsoft.com/office/drawing/2014/main" id="{00000000-0008-0000-2400-00000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6 Contractual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7</xdr:row>
          <xdr:rowOff>7620</xdr:rowOff>
        </xdr:from>
        <xdr:to>
          <xdr:col>2</xdr:col>
          <xdr:colOff>0</xdr:colOff>
          <xdr:row>7</xdr:row>
          <xdr:rowOff>228600</xdr:rowOff>
        </xdr:to>
        <xdr:sp macro="" textlink="">
          <xdr:nvSpPr>
            <xdr:cNvPr id="49159" name="Check Box 7" hidden="1">
              <a:extLst>
                <a:ext uri="{63B3BB69-23CF-44E3-9099-C40C66FF867C}">
                  <a14:compatExt spid="_x0000_s49159"/>
                </a:ext>
                <a:ext uri="{FF2B5EF4-FFF2-40B4-BE49-F238E27FC236}">
                  <a16:creationId xmlns:a16="http://schemas.microsoft.com/office/drawing/2014/main" id="{00000000-0008-0000-2400-00000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7 Consultant (Professional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22860</xdr:rowOff>
        </xdr:from>
        <xdr:to>
          <xdr:col>2</xdr:col>
          <xdr:colOff>0</xdr:colOff>
          <xdr:row>21</xdr:row>
          <xdr:rowOff>0</xdr:rowOff>
        </xdr:to>
        <xdr:sp macro="" textlink="">
          <xdr:nvSpPr>
            <xdr:cNvPr id="49171" name="Check Box 19" hidden="1">
              <a:extLst>
                <a:ext uri="{63B3BB69-23CF-44E3-9099-C40C66FF867C}">
                  <a14:compatExt spid="_x0000_s49171"/>
                </a:ext>
                <a:ext uri="{FF2B5EF4-FFF2-40B4-BE49-F238E27FC236}">
                  <a16:creationId xmlns:a16="http://schemas.microsoft.com/office/drawing/2014/main" id="{00000000-0008-0000-2400-00001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9 Occupancy (Rent &amp; Utilities)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21</xdr:row>
          <xdr:rowOff>0</xdr:rowOff>
        </xdr:from>
        <xdr:to>
          <xdr:col>2</xdr:col>
          <xdr:colOff>0</xdr:colOff>
          <xdr:row>21</xdr:row>
          <xdr:rowOff>236220</xdr:rowOff>
        </xdr:to>
        <xdr:sp macro="" textlink="">
          <xdr:nvSpPr>
            <xdr:cNvPr id="49172" name="Check Box 20" hidden="1">
              <a:extLst>
                <a:ext uri="{63B3BB69-23CF-44E3-9099-C40C66FF867C}">
                  <a14:compatExt spid="_x0000_s49172"/>
                </a:ext>
                <a:ext uri="{FF2B5EF4-FFF2-40B4-BE49-F238E27FC236}">
                  <a16:creationId xmlns:a16="http://schemas.microsoft.com/office/drawing/2014/main" id="{00000000-0008-0000-2400-00001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10 Research &amp; Development (R&amp;D)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236220</xdr:rowOff>
        </xdr:from>
        <xdr:to>
          <xdr:col>2</xdr:col>
          <xdr:colOff>0</xdr:colOff>
          <xdr:row>22</xdr:row>
          <xdr:rowOff>213360</xdr:rowOff>
        </xdr:to>
        <xdr:sp macro="" textlink="">
          <xdr:nvSpPr>
            <xdr:cNvPr id="49173" name="Check Box 21" hidden="1">
              <a:extLst>
                <a:ext uri="{63B3BB69-23CF-44E3-9099-C40C66FF867C}">
                  <a14:compatExt spid="_x0000_s49173"/>
                </a:ext>
                <a:ext uri="{FF2B5EF4-FFF2-40B4-BE49-F238E27FC236}">
                  <a16:creationId xmlns:a16="http://schemas.microsoft.com/office/drawing/2014/main" id="{00000000-0008-0000-2400-00001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11 Telecommunications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7620</xdr:rowOff>
        </xdr:from>
        <xdr:to>
          <xdr:col>2</xdr:col>
          <xdr:colOff>0</xdr:colOff>
          <xdr:row>24</xdr:row>
          <xdr:rowOff>0</xdr:rowOff>
        </xdr:to>
        <xdr:sp macro="" textlink="">
          <xdr:nvSpPr>
            <xdr:cNvPr id="49174" name="Check Box 22" hidden="1">
              <a:extLst>
                <a:ext uri="{63B3BB69-23CF-44E3-9099-C40C66FF867C}">
                  <a14:compatExt spid="_x0000_s49174"/>
                </a:ext>
                <a:ext uri="{FF2B5EF4-FFF2-40B4-BE49-F238E27FC236}">
                  <a16:creationId xmlns:a16="http://schemas.microsoft.com/office/drawing/2014/main" id="{00000000-0008-0000-2400-00001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12 Training &amp; 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236220</xdr:rowOff>
        </xdr:from>
        <xdr:to>
          <xdr:col>2</xdr:col>
          <xdr:colOff>0</xdr:colOff>
          <xdr:row>25</xdr:row>
          <xdr:rowOff>7620</xdr:rowOff>
        </xdr:to>
        <xdr:sp macro="" textlink="">
          <xdr:nvSpPr>
            <xdr:cNvPr id="49175" name="Check Box 23" hidden="1">
              <a:extLst>
                <a:ext uri="{63B3BB69-23CF-44E3-9099-C40C66FF867C}">
                  <a14:compatExt spid="_x0000_s49175"/>
                </a:ext>
                <a:ext uri="{FF2B5EF4-FFF2-40B4-BE49-F238E27FC236}">
                  <a16:creationId xmlns:a16="http://schemas.microsoft.com/office/drawing/2014/main" id="{00000000-0008-0000-2400-00001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13 Direct Administrative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25</xdr:row>
          <xdr:rowOff>7620</xdr:rowOff>
        </xdr:from>
        <xdr:to>
          <xdr:col>2</xdr:col>
          <xdr:colOff>0</xdr:colOff>
          <xdr:row>25</xdr:row>
          <xdr:rowOff>228600</xdr:rowOff>
        </xdr:to>
        <xdr:sp macro="" textlink="">
          <xdr:nvSpPr>
            <xdr:cNvPr id="49176" name="Check Box 24" hidden="1">
              <a:extLst>
                <a:ext uri="{63B3BB69-23CF-44E3-9099-C40C66FF867C}">
                  <a14:compatExt spid="_x0000_s49176"/>
                </a:ext>
                <a:ext uri="{FF2B5EF4-FFF2-40B4-BE49-F238E27FC236}">
                  <a16:creationId xmlns:a16="http://schemas.microsoft.com/office/drawing/2014/main" id="{00000000-0008-0000-2400-00001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14 Other or Miscellaneous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xdr:row>
          <xdr:rowOff>236220</xdr:rowOff>
        </xdr:from>
        <xdr:to>
          <xdr:col>2</xdr:col>
          <xdr:colOff>0</xdr:colOff>
          <xdr:row>26</xdr:row>
          <xdr:rowOff>236220</xdr:rowOff>
        </xdr:to>
        <xdr:sp macro="" textlink="">
          <xdr:nvSpPr>
            <xdr:cNvPr id="49177" name="Check Box 25" hidden="1">
              <a:extLst>
                <a:ext uri="{63B3BB69-23CF-44E3-9099-C40C66FF867C}">
                  <a14:compatExt spid="_x0000_s49177"/>
                </a:ext>
                <a:ext uri="{FF2B5EF4-FFF2-40B4-BE49-F238E27FC236}">
                  <a16:creationId xmlns:a16="http://schemas.microsoft.com/office/drawing/2014/main" id="{00000000-0008-0000-2400-00001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15A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26</xdr:row>
          <xdr:rowOff>236220</xdr:rowOff>
        </xdr:from>
        <xdr:to>
          <xdr:col>2</xdr:col>
          <xdr:colOff>22860</xdr:colOff>
          <xdr:row>28</xdr:row>
          <xdr:rowOff>7620</xdr:rowOff>
        </xdr:to>
        <xdr:sp macro="" textlink="">
          <xdr:nvSpPr>
            <xdr:cNvPr id="49178" name="Check Box 26" hidden="1">
              <a:extLst>
                <a:ext uri="{63B3BB69-23CF-44E3-9099-C40C66FF867C}">
                  <a14:compatExt spid="_x0000_s49178"/>
                </a:ext>
                <a:ext uri="{FF2B5EF4-FFF2-40B4-BE49-F238E27FC236}">
                  <a16:creationId xmlns:a16="http://schemas.microsoft.com/office/drawing/2014/main" id="{00000000-0008-0000-2400-00001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15B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xdr:row>
          <xdr:rowOff>0</xdr:rowOff>
        </xdr:from>
        <xdr:to>
          <xdr:col>2</xdr:col>
          <xdr:colOff>0</xdr:colOff>
          <xdr:row>28</xdr:row>
          <xdr:rowOff>220980</xdr:rowOff>
        </xdr:to>
        <xdr:sp macro="" textlink="">
          <xdr:nvSpPr>
            <xdr:cNvPr id="49179" name="Check Box 27" hidden="1">
              <a:extLst>
                <a:ext uri="{63B3BB69-23CF-44E3-9099-C40C66FF867C}">
                  <a14:compatExt spid="_x0000_s49179"/>
                </a:ext>
                <a:ext uri="{FF2B5EF4-FFF2-40B4-BE49-F238E27FC236}">
                  <a16:creationId xmlns:a16="http://schemas.microsoft.com/office/drawing/2014/main" id="{00000000-0008-0000-2400-00001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15C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0</xdr:rowOff>
        </xdr:from>
        <xdr:to>
          <xdr:col>2</xdr:col>
          <xdr:colOff>7620</xdr:colOff>
          <xdr:row>29</xdr:row>
          <xdr:rowOff>220980</xdr:rowOff>
        </xdr:to>
        <xdr:sp macro="" textlink="">
          <xdr:nvSpPr>
            <xdr:cNvPr id="49180" name="Check Box 28" hidden="1">
              <a:extLst>
                <a:ext uri="{63B3BB69-23CF-44E3-9099-C40C66FF867C}">
                  <a14:compatExt spid="_x0000_s49180"/>
                </a:ext>
                <a:ext uri="{FF2B5EF4-FFF2-40B4-BE49-F238E27FC236}">
                  <a16:creationId xmlns:a16="http://schemas.microsoft.com/office/drawing/2014/main" id="{00000000-0008-0000-2400-00001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15D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236220</xdr:rowOff>
        </xdr:from>
        <xdr:to>
          <xdr:col>2</xdr:col>
          <xdr:colOff>0</xdr:colOff>
          <xdr:row>30</xdr:row>
          <xdr:rowOff>213360</xdr:rowOff>
        </xdr:to>
        <xdr:sp macro="" textlink="">
          <xdr:nvSpPr>
            <xdr:cNvPr id="49181" name="Check Box 29" hidden="1">
              <a:extLst>
                <a:ext uri="{63B3BB69-23CF-44E3-9099-C40C66FF867C}">
                  <a14:compatExt spid="_x0000_s49181"/>
                </a:ext>
                <a:ext uri="{FF2B5EF4-FFF2-40B4-BE49-F238E27FC236}">
                  <a16:creationId xmlns:a16="http://schemas.microsoft.com/office/drawing/2014/main" id="{00000000-0008-0000-2400-00001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15E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0</xdr:colOff>
          <xdr:row>31</xdr:row>
          <xdr:rowOff>220980</xdr:rowOff>
        </xdr:to>
        <xdr:sp macro="" textlink="">
          <xdr:nvSpPr>
            <xdr:cNvPr id="49182" name="Check Box 30" hidden="1">
              <a:extLst>
                <a:ext uri="{63B3BB69-23CF-44E3-9099-C40C66FF867C}">
                  <a14:compatExt spid="_x0000_s49182"/>
                </a:ext>
                <a:ext uri="{FF2B5EF4-FFF2-40B4-BE49-F238E27FC236}">
                  <a16:creationId xmlns:a16="http://schemas.microsoft.com/office/drawing/2014/main" id="{00000000-0008-0000-2400-00001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15F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32</xdr:row>
          <xdr:rowOff>7620</xdr:rowOff>
        </xdr:from>
        <xdr:to>
          <xdr:col>2</xdr:col>
          <xdr:colOff>0</xdr:colOff>
          <xdr:row>32</xdr:row>
          <xdr:rowOff>228600</xdr:rowOff>
        </xdr:to>
        <xdr:sp macro="" textlink="">
          <xdr:nvSpPr>
            <xdr:cNvPr id="49183" name="Check Box 31" hidden="1">
              <a:extLst>
                <a:ext uri="{63B3BB69-23CF-44E3-9099-C40C66FF867C}">
                  <a14:compatExt spid="_x0000_s49183"/>
                </a:ext>
                <a:ext uri="{FF2B5EF4-FFF2-40B4-BE49-F238E27FC236}">
                  <a16:creationId xmlns:a16="http://schemas.microsoft.com/office/drawing/2014/main" id="{00000000-0008-0000-2400-00001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15G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33</xdr:row>
          <xdr:rowOff>22860</xdr:rowOff>
        </xdr:from>
        <xdr:to>
          <xdr:col>2</xdr:col>
          <xdr:colOff>0</xdr:colOff>
          <xdr:row>34</xdr:row>
          <xdr:rowOff>0</xdr:rowOff>
        </xdr:to>
        <xdr:sp macro="" textlink="">
          <xdr:nvSpPr>
            <xdr:cNvPr id="49184" name="Check Box 32" hidden="1">
              <a:extLst>
                <a:ext uri="{63B3BB69-23CF-44E3-9099-C40C66FF867C}">
                  <a14:compatExt spid="_x0000_s49184"/>
                </a:ext>
                <a:ext uri="{FF2B5EF4-FFF2-40B4-BE49-F238E27FC236}">
                  <a16:creationId xmlns:a16="http://schemas.microsoft.com/office/drawing/2014/main" id="{00000000-0008-0000-2400-00002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15H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34</xdr:row>
          <xdr:rowOff>22860</xdr:rowOff>
        </xdr:from>
        <xdr:to>
          <xdr:col>2</xdr:col>
          <xdr:colOff>0</xdr:colOff>
          <xdr:row>35</xdr:row>
          <xdr:rowOff>0</xdr:rowOff>
        </xdr:to>
        <xdr:sp macro="" textlink="">
          <xdr:nvSpPr>
            <xdr:cNvPr id="49185" name="Check Box 33" hidden="1">
              <a:extLst>
                <a:ext uri="{63B3BB69-23CF-44E3-9099-C40C66FF867C}">
                  <a14:compatExt spid="_x0000_s49185"/>
                </a:ext>
                <a:ext uri="{FF2B5EF4-FFF2-40B4-BE49-F238E27FC236}">
                  <a16:creationId xmlns:a16="http://schemas.microsoft.com/office/drawing/2014/main" id="{00000000-0008-0000-2400-00002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15I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35</xdr:row>
          <xdr:rowOff>7620</xdr:rowOff>
        </xdr:from>
        <xdr:to>
          <xdr:col>2</xdr:col>
          <xdr:colOff>0</xdr:colOff>
          <xdr:row>36</xdr:row>
          <xdr:rowOff>0</xdr:rowOff>
        </xdr:to>
        <xdr:sp macro="" textlink="">
          <xdr:nvSpPr>
            <xdr:cNvPr id="49186" name="Check Box 34" hidden="1">
              <a:extLst>
                <a:ext uri="{63B3BB69-23CF-44E3-9099-C40C66FF867C}">
                  <a14:compatExt spid="_x0000_s49186"/>
                </a:ext>
                <a:ext uri="{FF2B5EF4-FFF2-40B4-BE49-F238E27FC236}">
                  <a16:creationId xmlns:a16="http://schemas.microsoft.com/office/drawing/2014/main" id="{00000000-0008-0000-2400-00002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15J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7620</xdr:rowOff>
        </xdr:from>
        <xdr:to>
          <xdr:col>2</xdr:col>
          <xdr:colOff>0</xdr:colOff>
          <xdr:row>36</xdr:row>
          <xdr:rowOff>228600</xdr:rowOff>
        </xdr:to>
        <xdr:sp macro="" textlink="">
          <xdr:nvSpPr>
            <xdr:cNvPr id="49189" name="Check Box 37" hidden="1">
              <a:extLst>
                <a:ext uri="{63B3BB69-23CF-44E3-9099-C40C66FF867C}">
                  <a14:compatExt spid="_x0000_s49189"/>
                </a:ext>
                <a:ext uri="{FF2B5EF4-FFF2-40B4-BE49-F238E27FC236}">
                  <a16:creationId xmlns:a16="http://schemas.microsoft.com/office/drawing/2014/main" id="{00000000-0008-0000-2400-00002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15K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236220</xdr:rowOff>
        </xdr:from>
        <xdr:to>
          <xdr:col>2</xdr:col>
          <xdr:colOff>0</xdr:colOff>
          <xdr:row>37</xdr:row>
          <xdr:rowOff>213360</xdr:rowOff>
        </xdr:to>
        <xdr:sp macro="" textlink="">
          <xdr:nvSpPr>
            <xdr:cNvPr id="49190" name="Check Box 38" hidden="1">
              <a:extLst>
                <a:ext uri="{63B3BB69-23CF-44E3-9099-C40C66FF867C}">
                  <a14:compatExt spid="_x0000_s49190"/>
                </a:ext>
                <a:ext uri="{FF2B5EF4-FFF2-40B4-BE49-F238E27FC236}">
                  <a16:creationId xmlns:a16="http://schemas.microsoft.com/office/drawing/2014/main" id="{00000000-0008-0000-2400-00002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17 Indirect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8</xdr:row>
          <xdr:rowOff>0</xdr:rowOff>
        </xdr:from>
        <xdr:to>
          <xdr:col>2</xdr:col>
          <xdr:colOff>0</xdr:colOff>
          <xdr:row>8</xdr:row>
          <xdr:rowOff>220980</xdr:rowOff>
        </xdr:to>
        <xdr:sp macro="" textlink="">
          <xdr:nvSpPr>
            <xdr:cNvPr id="49191" name="Check Box 39" hidden="1">
              <a:extLst>
                <a:ext uri="{63B3BB69-23CF-44E3-9099-C40C66FF867C}">
                  <a14:compatExt spid="_x0000_s49191"/>
                </a:ext>
                <a:ext uri="{FF2B5EF4-FFF2-40B4-BE49-F238E27FC236}">
                  <a16:creationId xmlns:a16="http://schemas.microsoft.com/office/drawing/2014/main" id="{00000000-0008-0000-2400-00002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8 Construction</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4.bin"/><Relationship Id="rId4" Type="http://schemas.microsoft.com/office/2017/10/relationships/threadedComment" Target="../threadedComments/threadedComment1.xm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8"/>
  <sheetViews>
    <sheetView view="pageBreakPreview" topLeftCell="A2" zoomScaleNormal="100" zoomScaleSheetLayoutView="100" workbookViewId="0">
      <selection activeCell="G26" sqref="G26"/>
    </sheetView>
  </sheetViews>
  <sheetFormatPr defaultColWidth="9.140625" defaultRowHeight="14.45"/>
  <cols>
    <col min="1" max="1" width="1.42578125" customWidth="1"/>
    <col min="2" max="13" width="9.42578125" customWidth="1"/>
    <col min="14" max="14" width="14.28515625" customWidth="1"/>
    <col min="15" max="15" width="2.7109375" customWidth="1"/>
    <col min="16" max="16" width="2.140625" customWidth="1"/>
  </cols>
  <sheetData>
    <row r="1" spans="2:16" ht="34.5" customHeight="1">
      <c r="B1" s="336" t="s">
        <v>0</v>
      </c>
      <c r="C1" s="336"/>
      <c r="D1" s="336"/>
      <c r="E1" s="336"/>
      <c r="F1" s="336"/>
      <c r="G1" s="336"/>
      <c r="H1" s="336"/>
      <c r="I1" s="336"/>
      <c r="J1" s="336"/>
      <c r="K1" s="336"/>
      <c r="L1" s="336"/>
      <c r="M1" s="336"/>
      <c r="N1" s="336"/>
      <c r="O1" s="336"/>
      <c r="P1" s="336"/>
    </row>
    <row r="2" spans="2:16" ht="12.75" customHeight="1">
      <c r="B2" s="29"/>
      <c r="C2" s="319"/>
      <c r="D2" s="319"/>
      <c r="E2" s="319"/>
      <c r="F2" s="319"/>
      <c r="G2" s="319"/>
      <c r="H2" s="319"/>
      <c r="I2" s="319"/>
      <c r="J2" s="319"/>
      <c r="K2" s="319"/>
      <c r="L2" s="319"/>
      <c r="M2" s="319"/>
      <c r="N2" s="319"/>
      <c r="O2" s="319"/>
      <c r="P2" s="319"/>
    </row>
    <row r="3" spans="2:16" ht="49.5" customHeight="1">
      <c r="B3" s="335" t="s">
        <v>1</v>
      </c>
      <c r="C3" s="335"/>
      <c r="D3" s="335"/>
      <c r="E3" s="335"/>
      <c r="F3" s="335"/>
      <c r="G3" s="335"/>
      <c r="H3" s="335"/>
      <c r="I3" s="335"/>
      <c r="J3" s="335"/>
      <c r="K3" s="335"/>
      <c r="L3" s="335"/>
      <c r="M3" s="335"/>
      <c r="N3" s="335"/>
      <c r="O3" s="335"/>
      <c r="P3" s="335"/>
    </row>
    <row r="4" spans="2:16" ht="9" customHeight="1">
      <c r="B4" s="30"/>
      <c r="C4" s="319"/>
      <c r="D4" s="319"/>
      <c r="E4" s="319"/>
      <c r="F4" s="319"/>
      <c r="G4" s="319"/>
      <c r="H4" s="319"/>
      <c r="I4" s="319"/>
      <c r="J4" s="319"/>
      <c r="K4" s="319"/>
      <c r="L4" s="319"/>
      <c r="M4" s="319"/>
      <c r="N4" s="319"/>
      <c r="O4" s="319"/>
      <c r="P4" s="319"/>
    </row>
    <row r="5" spans="2:16" ht="24.75" customHeight="1">
      <c r="B5" s="344" t="s">
        <v>2</v>
      </c>
      <c r="C5" s="344"/>
      <c r="D5" s="344"/>
      <c r="E5" s="344"/>
      <c r="F5" s="344"/>
      <c r="G5" s="344"/>
      <c r="H5" s="344"/>
      <c r="I5" s="344"/>
      <c r="J5" s="344"/>
      <c r="K5" s="344"/>
      <c r="L5" s="344"/>
      <c r="M5" s="344"/>
      <c r="N5" s="344"/>
      <c r="O5" s="344"/>
      <c r="P5" s="344"/>
    </row>
    <row r="6" spans="2:16" ht="22.5" customHeight="1">
      <c r="B6" s="337" t="s">
        <v>3</v>
      </c>
      <c r="C6" s="337"/>
      <c r="D6" s="337"/>
      <c r="E6" s="337"/>
      <c r="F6" s="337"/>
      <c r="G6" s="337"/>
      <c r="H6" s="337"/>
      <c r="I6" s="337"/>
      <c r="J6" s="337"/>
      <c r="K6" s="337"/>
      <c r="L6" s="337"/>
      <c r="M6" s="337"/>
      <c r="N6" s="337"/>
      <c r="O6" s="337"/>
      <c r="P6" s="337"/>
    </row>
    <row r="7" spans="2:16">
      <c r="B7" s="338" t="s">
        <v>4</v>
      </c>
      <c r="C7" s="338"/>
      <c r="D7" s="338"/>
      <c r="E7" s="338"/>
      <c r="F7" s="338"/>
      <c r="G7" s="338"/>
      <c r="H7" s="338"/>
      <c r="I7" s="338"/>
      <c r="J7" s="338"/>
      <c r="K7" s="338"/>
      <c r="L7" s="338"/>
      <c r="M7" s="338"/>
      <c r="N7" s="338"/>
      <c r="O7" s="338"/>
      <c r="P7" s="338"/>
    </row>
    <row r="8" spans="2:16" ht="24.75" customHeight="1">
      <c r="B8" s="335" t="s">
        <v>5</v>
      </c>
      <c r="C8" s="335"/>
      <c r="D8" s="335"/>
      <c r="E8" s="335"/>
      <c r="F8" s="335"/>
      <c r="G8" s="335"/>
      <c r="H8" s="335"/>
      <c r="I8" s="335"/>
      <c r="J8" s="335"/>
      <c r="K8" s="335"/>
      <c r="L8" s="335"/>
      <c r="M8" s="335"/>
      <c r="N8" s="335"/>
      <c r="O8" s="335"/>
      <c r="P8" s="335"/>
    </row>
    <row r="9" spans="2:16">
      <c r="B9" s="341" t="s">
        <v>6</v>
      </c>
      <c r="C9" s="341"/>
      <c r="D9" s="341"/>
      <c r="E9" s="341"/>
      <c r="F9" s="341"/>
      <c r="G9" s="341"/>
      <c r="H9" s="341"/>
      <c r="I9" s="341"/>
      <c r="J9" s="341"/>
      <c r="K9" s="341"/>
      <c r="L9" s="341"/>
      <c r="M9" s="341"/>
      <c r="N9" s="341"/>
      <c r="O9" s="341"/>
      <c r="P9" s="341"/>
    </row>
    <row r="10" spans="2:16" ht="21.75" customHeight="1">
      <c r="B10" s="335" t="s">
        <v>7</v>
      </c>
      <c r="C10" s="335"/>
      <c r="D10" s="335"/>
      <c r="E10" s="335"/>
      <c r="F10" s="335"/>
      <c r="G10" s="335"/>
      <c r="H10" s="335"/>
      <c r="I10" s="335"/>
      <c r="J10" s="335"/>
      <c r="K10" s="335"/>
      <c r="L10" s="335"/>
      <c r="M10" s="335"/>
      <c r="N10" s="335"/>
      <c r="O10" s="335"/>
      <c r="P10" s="335"/>
    </row>
    <row r="11" spans="2:16">
      <c r="B11" s="341" t="s">
        <v>8</v>
      </c>
      <c r="C11" s="341"/>
      <c r="D11" s="341"/>
      <c r="E11" s="341"/>
      <c r="F11" s="341"/>
      <c r="G11" s="341"/>
      <c r="H11" s="341"/>
      <c r="I11" s="341"/>
      <c r="J11" s="341"/>
      <c r="K11" s="341"/>
      <c r="L11" s="341"/>
      <c r="M11" s="341"/>
      <c r="N11" s="341"/>
      <c r="O11" s="341"/>
      <c r="P11" s="341"/>
    </row>
    <row r="12" spans="2:16">
      <c r="B12" s="311" t="s">
        <v>9</v>
      </c>
      <c r="C12" s="319"/>
      <c r="D12" s="319"/>
      <c r="E12" s="319"/>
      <c r="F12" s="319"/>
      <c r="G12" s="319"/>
      <c r="H12" s="319"/>
      <c r="I12" s="319"/>
      <c r="J12" s="319"/>
      <c r="K12" s="319"/>
      <c r="L12" s="319"/>
      <c r="M12" s="319"/>
      <c r="N12" s="319"/>
      <c r="O12" s="319"/>
      <c r="P12" s="319"/>
    </row>
    <row r="13" spans="2:16" ht="10.5" customHeight="1">
      <c r="B13" s="311"/>
      <c r="C13" s="319"/>
      <c r="D13" s="319"/>
      <c r="E13" s="319"/>
      <c r="F13" s="319"/>
      <c r="G13" s="319"/>
      <c r="H13" s="319"/>
      <c r="I13" s="319"/>
      <c r="J13" s="319"/>
      <c r="K13" s="319"/>
      <c r="L13" s="319"/>
      <c r="M13" s="319"/>
      <c r="N13" s="319"/>
      <c r="O13" s="319"/>
      <c r="P13" s="319"/>
    </row>
    <row r="14" spans="2:16">
      <c r="B14" s="311" t="s">
        <v>10</v>
      </c>
      <c r="C14" s="319"/>
      <c r="D14" s="319"/>
      <c r="E14" s="319"/>
      <c r="F14" s="319"/>
      <c r="G14" s="319"/>
      <c r="H14" s="319"/>
      <c r="I14" s="319"/>
      <c r="J14" s="319"/>
      <c r="K14" s="319"/>
      <c r="L14" s="319"/>
      <c r="M14" s="319"/>
      <c r="N14" s="319"/>
      <c r="O14" s="319"/>
      <c r="P14" s="319"/>
    </row>
    <row r="15" spans="2:16" ht="10.5" customHeight="1">
      <c r="B15" s="311"/>
      <c r="C15" s="319"/>
      <c r="D15" s="319"/>
      <c r="E15" s="319"/>
      <c r="F15" s="319"/>
      <c r="G15" s="319"/>
      <c r="H15" s="319"/>
      <c r="I15" s="319"/>
      <c r="J15" s="319"/>
      <c r="K15" s="319"/>
      <c r="L15" s="319"/>
      <c r="M15" s="319"/>
      <c r="N15" s="319"/>
      <c r="O15" s="319"/>
      <c r="P15" s="319"/>
    </row>
    <row r="16" spans="2:16">
      <c r="B16" s="39" t="s">
        <v>11</v>
      </c>
      <c r="C16" s="40"/>
      <c r="D16" s="40"/>
      <c r="E16" s="40"/>
      <c r="F16" s="40"/>
      <c r="G16" s="40"/>
      <c r="H16" s="40"/>
      <c r="I16" s="40"/>
      <c r="J16" s="40"/>
      <c r="K16" s="319"/>
      <c r="L16" s="319"/>
      <c r="M16" s="319"/>
      <c r="N16" s="319"/>
      <c r="O16" s="319"/>
      <c r="P16" s="319"/>
    </row>
    <row r="17" spans="2:16" ht="12.75" customHeight="1">
      <c r="B17" s="311"/>
      <c r="C17" s="319"/>
      <c r="D17" s="319"/>
      <c r="E17" s="319"/>
      <c r="F17" s="319"/>
      <c r="G17" s="319"/>
      <c r="H17" s="319"/>
      <c r="I17" s="319"/>
      <c r="J17" s="319"/>
      <c r="K17" s="319"/>
      <c r="L17" s="319"/>
      <c r="M17" s="319"/>
      <c r="N17" s="319"/>
      <c r="O17" s="319"/>
      <c r="P17" s="319"/>
    </row>
    <row r="18" spans="2:16" ht="27" customHeight="1">
      <c r="B18" s="344" t="s">
        <v>12</v>
      </c>
      <c r="C18" s="344"/>
      <c r="D18" s="344"/>
      <c r="E18" s="344"/>
      <c r="F18" s="344"/>
      <c r="G18" s="344"/>
      <c r="H18" s="344"/>
      <c r="I18" s="344"/>
      <c r="J18" s="344"/>
      <c r="K18" s="344"/>
      <c r="L18" s="344"/>
      <c r="M18" s="344"/>
      <c r="N18" s="344"/>
      <c r="O18" s="344"/>
      <c r="P18" s="344"/>
    </row>
    <row r="19" spans="2:16" ht="11.25" customHeight="1">
      <c r="B19" s="311"/>
      <c r="C19" s="319"/>
      <c r="D19" s="319"/>
      <c r="E19" s="319"/>
      <c r="F19" s="319"/>
      <c r="G19" s="319"/>
      <c r="H19" s="319"/>
      <c r="I19" s="319"/>
      <c r="J19" s="319"/>
      <c r="K19" s="319"/>
      <c r="L19" s="319"/>
      <c r="M19" s="319"/>
      <c r="N19" s="319"/>
      <c r="O19" s="319"/>
      <c r="P19" s="319"/>
    </row>
    <row r="20" spans="2:16" ht="41.25" customHeight="1">
      <c r="B20" s="342" t="s">
        <v>13</v>
      </c>
      <c r="C20" s="342"/>
      <c r="D20" s="342"/>
      <c r="E20" s="342"/>
      <c r="F20" s="342"/>
      <c r="G20" s="342"/>
      <c r="H20" s="342"/>
      <c r="I20" s="342"/>
      <c r="J20" s="342"/>
      <c r="K20" s="342"/>
      <c r="L20" s="342"/>
      <c r="M20" s="342"/>
      <c r="N20" s="342"/>
      <c r="O20" s="342"/>
      <c r="P20" s="342"/>
    </row>
    <row r="21" spans="2:16">
      <c r="B21" s="311" t="s">
        <v>14</v>
      </c>
      <c r="C21" s="319"/>
      <c r="D21" s="319"/>
      <c r="E21" s="319"/>
      <c r="F21" s="319"/>
      <c r="G21" s="319"/>
      <c r="H21" s="319"/>
      <c r="I21" s="319"/>
      <c r="J21" s="319"/>
      <c r="K21" s="319"/>
      <c r="L21" s="319"/>
      <c r="M21" s="319"/>
      <c r="N21" s="319"/>
      <c r="O21" s="319"/>
      <c r="P21" s="319"/>
    </row>
    <row r="22" spans="2:16" ht="22.5" customHeight="1">
      <c r="B22" s="344" t="s">
        <v>15</v>
      </c>
      <c r="C22" s="344"/>
      <c r="D22" s="344"/>
      <c r="E22" s="344"/>
      <c r="F22" s="344"/>
      <c r="G22" s="344"/>
      <c r="H22" s="344"/>
      <c r="I22" s="344"/>
      <c r="J22" s="344"/>
      <c r="K22" s="344"/>
      <c r="L22" s="344"/>
      <c r="M22" s="344"/>
      <c r="N22" s="344"/>
      <c r="O22" s="344"/>
      <c r="P22" s="21"/>
    </row>
    <row r="23" spans="2:16" ht="13.5" customHeight="1">
      <c r="B23" s="27"/>
      <c r="C23" s="24"/>
      <c r="D23" s="24"/>
      <c r="E23" s="24"/>
      <c r="F23" s="24"/>
      <c r="G23" s="24"/>
      <c r="H23" s="24"/>
      <c r="I23" s="24"/>
      <c r="J23" s="24"/>
      <c r="K23" s="24"/>
      <c r="L23" s="24"/>
      <c r="M23" s="24"/>
      <c r="N23" s="24"/>
      <c r="O23" s="24"/>
      <c r="P23" s="24"/>
    </row>
    <row r="24" spans="2:16">
      <c r="B24" s="28" t="s">
        <v>16</v>
      </c>
      <c r="C24" s="24"/>
      <c r="D24" s="24"/>
      <c r="E24" s="24"/>
      <c r="F24" s="24"/>
      <c r="G24" s="24"/>
      <c r="H24" s="24"/>
      <c r="I24" s="24"/>
      <c r="J24" s="24"/>
      <c r="K24" s="24"/>
      <c r="L24" s="24"/>
      <c r="M24" s="24"/>
      <c r="N24" s="24"/>
      <c r="O24" s="24"/>
      <c r="P24" s="24"/>
    </row>
    <row r="25" spans="2:16" ht="6" customHeight="1">
      <c r="B25" s="27"/>
      <c r="C25" s="24"/>
      <c r="D25" s="24"/>
      <c r="E25" s="24"/>
      <c r="F25" s="24"/>
      <c r="G25" s="24"/>
      <c r="H25" s="24"/>
      <c r="I25" s="24"/>
      <c r="J25" s="24"/>
      <c r="K25" s="24"/>
      <c r="L25" s="24"/>
      <c r="M25" s="24"/>
      <c r="N25" s="24"/>
      <c r="O25" s="24"/>
      <c r="P25" s="24"/>
    </row>
    <row r="26" spans="2:16">
      <c r="B26" s="28" t="s">
        <v>17</v>
      </c>
      <c r="C26" s="24"/>
      <c r="D26" s="24"/>
      <c r="E26" s="24"/>
      <c r="F26" s="24"/>
      <c r="G26" s="24"/>
      <c r="H26" s="24"/>
      <c r="I26" s="24"/>
      <c r="J26" s="24"/>
      <c r="K26" s="24"/>
      <c r="L26" s="24"/>
      <c r="M26" s="24"/>
      <c r="N26" s="24"/>
      <c r="O26" s="24"/>
      <c r="P26" s="24"/>
    </row>
    <row r="27" spans="2:16" ht="9.75" customHeight="1">
      <c r="B27" s="27"/>
      <c r="C27" s="24"/>
      <c r="D27" s="24"/>
      <c r="E27" s="24"/>
      <c r="F27" s="24"/>
      <c r="G27" s="24"/>
      <c r="H27" s="24"/>
      <c r="I27" s="24"/>
      <c r="J27" s="24"/>
      <c r="K27" s="24"/>
      <c r="L27" s="24"/>
      <c r="M27" s="24"/>
      <c r="N27" s="24"/>
      <c r="O27" s="24"/>
      <c r="P27" s="24"/>
    </row>
    <row r="28" spans="2:16">
      <c r="B28" s="28" t="s">
        <v>18</v>
      </c>
      <c r="C28" s="24"/>
      <c r="D28" s="24"/>
      <c r="E28" s="24"/>
      <c r="F28" s="24"/>
      <c r="G28" s="24"/>
      <c r="H28" s="24"/>
      <c r="I28" s="24"/>
      <c r="J28" s="24"/>
      <c r="K28" s="24"/>
      <c r="L28" s="24"/>
      <c r="M28" s="24"/>
      <c r="N28" s="24"/>
      <c r="O28" s="24"/>
      <c r="P28" s="24"/>
    </row>
    <row r="29" spans="2:16">
      <c r="B29" s="23"/>
      <c r="C29" s="319"/>
      <c r="D29" s="319"/>
      <c r="E29" s="319"/>
      <c r="F29" s="319"/>
      <c r="G29" s="319"/>
      <c r="H29" s="319"/>
      <c r="I29" s="319"/>
      <c r="J29" s="319"/>
      <c r="K29" s="319"/>
      <c r="L29" s="319"/>
      <c r="M29" s="319"/>
      <c r="N29" s="319"/>
      <c r="O29" s="319"/>
      <c r="P29" s="319"/>
    </row>
    <row r="30" spans="2:16" ht="50.25" customHeight="1">
      <c r="B30" s="342" t="s">
        <v>19</v>
      </c>
      <c r="C30" s="342"/>
      <c r="D30" s="342"/>
      <c r="E30" s="342"/>
      <c r="F30" s="342"/>
      <c r="G30" s="342"/>
      <c r="H30" s="342"/>
      <c r="I30" s="342"/>
      <c r="J30" s="342"/>
      <c r="K30" s="342"/>
      <c r="L30" s="342"/>
      <c r="M30" s="342"/>
      <c r="N30" s="342"/>
      <c r="O30" s="342"/>
      <c r="P30" s="342"/>
    </row>
    <row r="31" spans="2:16">
      <c r="B31" s="341" t="s">
        <v>20</v>
      </c>
      <c r="C31" s="341"/>
      <c r="D31" s="341"/>
      <c r="E31" s="341"/>
      <c r="F31" s="341"/>
      <c r="G31" s="341"/>
      <c r="H31" s="341"/>
      <c r="I31" s="341"/>
      <c r="J31" s="341"/>
      <c r="K31" s="341"/>
      <c r="L31" s="341"/>
      <c r="M31" s="341"/>
      <c r="N31" s="341"/>
      <c r="O31" s="341"/>
      <c r="P31" s="341"/>
    </row>
    <row r="32" spans="2:16" ht="53.25" customHeight="1">
      <c r="B32" s="342" t="s">
        <v>21</v>
      </c>
      <c r="C32" s="342"/>
      <c r="D32" s="342"/>
      <c r="E32" s="342"/>
      <c r="F32" s="342"/>
      <c r="G32" s="342"/>
      <c r="H32" s="342"/>
      <c r="I32" s="342"/>
      <c r="J32" s="342"/>
      <c r="K32" s="342"/>
      <c r="L32" s="342"/>
      <c r="M32" s="342"/>
      <c r="N32" s="342"/>
      <c r="O32" s="342"/>
      <c r="P32" s="342"/>
    </row>
    <row r="33" spans="2:16">
      <c r="B33" s="31"/>
      <c r="C33" s="319"/>
      <c r="D33" s="319"/>
      <c r="E33" s="319"/>
      <c r="F33" s="319"/>
      <c r="G33" s="319"/>
      <c r="H33" s="319"/>
      <c r="I33" s="319"/>
      <c r="J33" s="319"/>
      <c r="K33" s="319"/>
      <c r="L33" s="319"/>
      <c r="M33" s="319"/>
      <c r="N33" s="319"/>
      <c r="O33" s="319"/>
      <c r="P33" s="319"/>
    </row>
    <row r="34" spans="2:16" ht="53.25" customHeight="1">
      <c r="B34" s="342" t="s">
        <v>22</v>
      </c>
      <c r="C34" s="342"/>
      <c r="D34" s="342"/>
      <c r="E34" s="342"/>
      <c r="F34" s="342"/>
      <c r="G34" s="342"/>
      <c r="H34" s="342"/>
      <c r="I34" s="342"/>
      <c r="J34" s="342"/>
      <c r="K34" s="342"/>
      <c r="L34" s="342"/>
      <c r="M34" s="342"/>
      <c r="N34" s="342"/>
      <c r="O34" s="342"/>
      <c r="P34" s="342"/>
    </row>
    <row r="35" spans="2:16">
      <c r="B35" s="311"/>
      <c r="C35" s="319"/>
      <c r="D35" s="319"/>
      <c r="E35" s="319"/>
      <c r="F35" s="319"/>
      <c r="G35" s="319"/>
      <c r="H35" s="319"/>
      <c r="I35" s="319"/>
      <c r="J35" s="319"/>
      <c r="K35" s="319"/>
      <c r="L35" s="319"/>
      <c r="M35" s="319"/>
      <c r="N35" s="319"/>
      <c r="O35" s="319"/>
      <c r="P35" s="319"/>
    </row>
    <row r="36" spans="2:16" ht="41.25" customHeight="1">
      <c r="B36" s="342" t="s">
        <v>23</v>
      </c>
      <c r="C36" s="342"/>
      <c r="D36" s="342"/>
      <c r="E36" s="342"/>
      <c r="F36" s="342"/>
      <c r="G36" s="342"/>
      <c r="H36" s="342"/>
      <c r="I36" s="342"/>
      <c r="J36" s="342"/>
      <c r="K36" s="342"/>
      <c r="L36" s="342"/>
      <c r="M36" s="342"/>
      <c r="N36" s="342"/>
      <c r="O36" s="342"/>
      <c r="P36" s="342"/>
    </row>
    <row r="37" spans="2:16" ht="6" customHeight="1">
      <c r="B37" s="311"/>
      <c r="C37" s="319"/>
      <c r="D37" s="319"/>
      <c r="E37" s="319"/>
      <c r="F37" s="319"/>
      <c r="G37" s="319"/>
      <c r="H37" s="319"/>
      <c r="I37" s="319"/>
      <c r="J37" s="319"/>
      <c r="K37" s="319"/>
      <c r="L37" s="319"/>
      <c r="M37" s="319"/>
      <c r="N37" s="319"/>
      <c r="O37" s="319"/>
      <c r="P37" s="319"/>
    </row>
    <row r="38" spans="2:16" ht="24.75" customHeight="1">
      <c r="B38" s="343" t="s">
        <v>24</v>
      </c>
      <c r="C38" s="343"/>
      <c r="D38" s="343"/>
      <c r="E38" s="343"/>
      <c r="F38" s="343"/>
      <c r="G38" s="343"/>
      <c r="H38" s="343"/>
      <c r="I38" s="343"/>
      <c r="J38" s="343"/>
      <c r="K38" s="343"/>
      <c r="L38" s="343"/>
      <c r="M38" s="343"/>
      <c r="N38" s="343"/>
      <c r="O38" s="343"/>
      <c r="P38" s="343"/>
    </row>
    <row r="39" spans="2:16">
      <c r="B39" s="338" t="s">
        <v>25</v>
      </c>
      <c r="C39" s="338"/>
      <c r="D39" s="338"/>
      <c r="E39" s="338"/>
      <c r="F39" s="338"/>
      <c r="G39" s="338"/>
      <c r="H39" s="338"/>
      <c r="I39" s="338"/>
      <c r="J39" s="338"/>
      <c r="K39" s="338"/>
      <c r="L39" s="338"/>
      <c r="M39" s="338"/>
      <c r="N39" s="338"/>
      <c r="O39" s="338"/>
      <c r="P39" s="338"/>
    </row>
    <row r="40" spans="2:16" ht="10.5" customHeight="1">
      <c r="B40" s="311"/>
      <c r="C40" s="319"/>
      <c r="D40" s="319"/>
      <c r="E40" s="319"/>
      <c r="F40" s="319"/>
      <c r="G40" s="319"/>
      <c r="H40" s="319"/>
      <c r="I40" s="319"/>
      <c r="J40" s="319"/>
      <c r="K40" s="319"/>
      <c r="L40" s="319"/>
      <c r="M40" s="319"/>
      <c r="N40" s="319"/>
      <c r="O40" s="319"/>
      <c r="P40" s="319"/>
    </row>
    <row r="41" spans="2:16" ht="38.25" customHeight="1">
      <c r="B41" s="340" t="s">
        <v>26</v>
      </c>
      <c r="C41" s="340"/>
      <c r="D41" s="340"/>
      <c r="E41" s="340"/>
      <c r="F41" s="340"/>
      <c r="G41" s="340"/>
      <c r="H41" s="340"/>
      <c r="I41" s="340"/>
      <c r="J41" s="340"/>
      <c r="K41" s="340"/>
      <c r="L41" s="340"/>
      <c r="M41" s="340"/>
      <c r="N41" s="340"/>
      <c r="O41" s="340"/>
      <c r="P41" s="340"/>
    </row>
    <row r="42" spans="2:16">
      <c r="B42" s="311"/>
      <c r="C42" s="319"/>
      <c r="D42" s="319"/>
      <c r="E42" s="319"/>
      <c r="F42" s="319"/>
      <c r="G42" s="319"/>
      <c r="H42" s="319"/>
      <c r="I42" s="319"/>
      <c r="J42" s="319"/>
      <c r="K42" s="319"/>
      <c r="L42" s="319"/>
      <c r="M42" s="319"/>
      <c r="N42" s="319"/>
      <c r="O42" s="319"/>
      <c r="P42" s="319"/>
    </row>
    <row r="43" spans="2:16" ht="15" customHeight="1">
      <c r="B43" s="341" t="s">
        <v>27</v>
      </c>
      <c r="C43" s="341"/>
      <c r="D43" s="341"/>
      <c r="E43" s="341"/>
      <c r="F43" s="341"/>
      <c r="G43" s="341"/>
      <c r="H43" s="341"/>
      <c r="I43" s="341"/>
      <c r="J43" s="341"/>
      <c r="K43" s="341"/>
      <c r="L43" s="341"/>
      <c r="M43" s="341"/>
      <c r="N43" s="341"/>
      <c r="O43" s="341"/>
      <c r="P43" s="341"/>
    </row>
    <row r="44" spans="2:16" ht="26.25" customHeight="1">
      <c r="B44" s="335" t="s">
        <v>28</v>
      </c>
      <c r="C44" s="335"/>
      <c r="D44" s="335"/>
      <c r="E44" s="335"/>
      <c r="F44" s="335"/>
      <c r="G44" s="335"/>
      <c r="H44" s="335"/>
      <c r="I44" s="335"/>
      <c r="J44" s="335"/>
      <c r="K44" s="335"/>
      <c r="L44" s="335"/>
      <c r="M44" s="335"/>
      <c r="N44" s="335"/>
      <c r="O44" s="335"/>
      <c r="P44" s="335"/>
    </row>
    <row r="45" spans="2:16">
      <c r="B45" s="311"/>
      <c r="C45" s="319"/>
      <c r="D45" s="319"/>
      <c r="E45" s="319"/>
      <c r="F45" s="319"/>
      <c r="G45" s="319"/>
      <c r="H45" s="319"/>
      <c r="I45" s="319"/>
      <c r="J45" s="319"/>
      <c r="K45" s="319"/>
      <c r="L45" s="319"/>
      <c r="M45" s="319"/>
      <c r="N45" s="319"/>
      <c r="O45" s="319"/>
      <c r="P45" s="319"/>
    </row>
    <row r="46" spans="2:16" ht="24.75" customHeight="1">
      <c r="B46" s="335" t="s">
        <v>29</v>
      </c>
      <c r="C46" s="335"/>
      <c r="D46" s="335"/>
      <c r="E46" s="335"/>
      <c r="F46" s="335"/>
      <c r="G46" s="335"/>
      <c r="H46" s="335"/>
      <c r="I46" s="335"/>
      <c r="J46" s="335"/>
      <c r="K46" s="335"/>
      <c r="L46" s="335"/>
      <c r="M46" s="335"/>
      <c r="N46" s="335"/>
      <c r="O46" s="335"/>
      <c r="P46" s="335"/>
    </row>
    <row r="47" spans="2:16">
      <c r="B47" s="311" t="s">
        <v>30</v>
      </c>
      <c r="C47" s="319"/>
      <c r="D47" s="319"/>
      <c r="E47" s="319"/>
      <c r="F47" s="319"/>
      <c r="G47" s="319"/>
      <c r="H47" s="319"/>
      <c r="I47" s="319"/>
      <c r="J47" s="319"/>
      <c r="K47" s="319"/>
      <c r="L47" s="319"/>
      <c r="M47" s="319"/>
      <c r="N47" s="319"/>
      <c r="O47" s="319"/>
      <c r="P47" s="319"/>
    </row>
    <row r="48" spans="2:16">
      <c r="B48" s="311"/>
      <c r="C48" s="319"/>
      <c r="D48" s="319"/>
      <c r="E48" s="319"/>
      <c r="F48" s="319"/>
      <c r="G48" s="319"/>
      <c r="H48" s="319"/>
      <c r="I48" s="319"/>
      <c r="J48" s="319"/>
      <c r="K48" s="319"/>
      <c r="L48" s="319"/>
      <c r="M48" s="319"/>
      <c r="N48" s="319"/>
      <c r="O48" s="319"/>
      <c r="P48" s="319"/>
    </row>
    <row r="49" spans="2:16">
      <c r="B49" s="39" t="s">
        <v>31</v>
      </c>
      <c r="C49" s="319"/>
      <c r="D49" s="319"/>
      <c r="E49" s="319"/>
      <c r="F49" s="319"/>
      <c r="G49" s="319"/>
      <c r="H49" s="319"/>
      <c r="I49" s="319"/>
      <c r="J49" s="319"/>
      <c r="K49" s="319"/>
      <c r="L49" s="319"/>
      <c r="M49" s="319"/>
      <c r="N49" s="319"/>
      <c r="O49" s="319"/>
      <c r="P49" s="319"/>
    </row>
    <row r="50" spans="2:16">
      <c r="B50" s="39"/>
      <c r="C50" s="319"/>
      <c r="D50" s="319"/>
      <c r="E50" s="319"/>
      <c r="F50" s="319"/>
      <c r="G50" s="319"/>
      <c r="H50" s="319"/>
      <c r="I50" s="319"/>
      <c r="J50" s="319"/>
      <c r="K50" s="319"/>
      <c r="L50" s="319"/>
      <c r="M50" s="319"/>
      <c r="N50" s="319"/>
      <c r="O50" s="319"/>
      <c r="P50" s="319"/>
    </row>
    <row r="51" spans="2:16">
      <c r="B51" s="39"/>
      <c r="C51" s="319"/>
      <c r="D51" s="319"/>
      <c r="E51" s="319"/>
      <c r="F51" s="319"/>
      <c r="G51" s="319"/>
      <c r="H51" s="319"/>
      <c r="I51" s="319"/>
      <c r="J51" s="319"/>
      <c r="K51" s="319"/>
      <c r="L51" s="319"/>
      <c r="M51" s="319"/>
      <c r="N51" s="319"/>
      <c r="O51" s="319"/>
      <c r="P51" s="319"/>
    </row>
    <row r="52" spans="2:16" ht="35.25" customHeight="1">
      <c r="B52" s="337" t="s">
        <v>32</v>
      </c>
      <c r="C52" s="337"/>
      <c r="D52" s="337"/>
      <c r="E52" s="337"/>
      <c r="F52" s="337"/>
      <c r="G52" s="337"/>
      <c r="H52" s="337"/>
      <c r="I52" s="337"/>
      <c r="J52" s="337"/>
      <c r="K52" s="337"/>
      <c r="L52" s="337"/>
      <c r="M52" s="337"/>
      <c r="N52" s="337"/>
      <c r="O52" s="337"/>
      <c r="P52" s="337"/>
    </row>
    <row r="53" spans="2:16">
      <c r="B53" s="338" t="s">
        <v>33</v>
      </c>
      <c r="C53" s="338"/>
      <c r="D53" s="338"/>
      <c r="E53" s="338"/>
      <c r="F53" s="338"/>
      <c r="G53" s="338"/>
      <c r="H53" s="338"/>
      <c r="I53" s="338"/>
      <c r="J53" s="338"/>
      <c r="K53" s="338"/>
      <c r="L53" s="338"/>
      <c r="M53" s="338"/>
      <c r="N53" s="338"/>
      <c r="O53" s="338"/>
      <c r="P53" s="338"/>
    </row>
    <row r="54" spans="2:16">
      <c r="B54" s="338" t="s">
        <v>34</v>
      </c>
      <c r="C54" s="338"/>
      <c r="D54" s="338"/>
      <c r="E54" s="338"/>
      <c r="F54" s="338"/>
      <c r="G54" s="338"/>
      <c r="H54" s="338"/>
      <c r="I54" s="338"/>
      <c r="J54" s="338"/>
      <c r="K54" s="338"/>
      <c r="L54" s="338"/>
      <c r="M54" s="338"/>
      <c r="N54" s="338"/>
      <c r="O54" s="338"/>
      <c r="P54" s="338"/>
    </row>
    <row r="55" spans="2:16">
      <c r="B55" s="22"/>
      <c r="C55" s="319"/>
      <c r="D55" s="319"/>
      <c r="E55" s="319"/>
      <c r="F55" s="319"/>
      <c r="G55" s="319"/>
      <c r="H55" s="319"/>
      <c r="I55" s="319"/>
      <c r="J55" s="319"/>
      <c r="K55" s="319"/>
      <c r="L55" s="319"/>
      <c r="M55" s="319"/>
      <c r="N55" s="319"/>
      <c r="O55" s="319"/>
      <c r="P55" s="319"/>
    </row>
    <row r="56" spans="2:16">
      <c r="B56" s="311"/>
      <c r="C56" s="319"/>
      <c r="D56" s="319"/>
      <c r="E56" s="319"/>
      <c r="F56" s="319"/>
      <c r="G56" s="319"/>
      <c r="H56" s="319"/>
      <c r="I56" s="319"/>
      <c r="J56" s="319"/>
      <c r="K56" s="319"/>
      <c r="L56" s="319"/>
      <c r="M56" s="319"/>
      <c r="N56" s="319"/>
      <c r="O56" s="319"/>
      <c r="P56" s="319"/>
    </row>
    <row r="57" spans="2:16" ht="39.75" customHeight="1">
      <c r="B57" s="335" t="s">
        <v>35</v>
      </c>
      <c r="C57" s="335"/>
      <c r="D57" s="335"/>
      <c r="E57" s="335"/>
      <c r="F57" s="335"/>
      <c r="G57" s="335"/>
      <c r="H57" s="335"/>
      <c r="I57" s="335"/>
      <c r="J57" s="335"/>
      <c r="K57" s="335"/>
      <c r="L57" s="335"/>
      <c r="M57" s="335"/>
      <c r="N57" s="335"/>
      <c r="O57" s="335"/>
      <c r="P57" s="335"/>
    </row>
    <row r="58" spans="2:16">
      <c r="B58" s="311"/>
      <c r="C58" s="319"/>
      <c r="D58" s="319"/>
      <c r="E58" s="319"/>
      <c r="F58" s="319"/>
      <c r="G58" s="319"/>
      <c r="H58" s="319"/>
      <c r="I58" s="319"/>
      <c r="J58" s="319"/>
      <c r="K58" s="319"/>
      <c r="L58" s="319"/>
      <c r="M58" s="319"/>
      <c r="N58" s="319"/>
      <c r="O58" s="319"/>
      <c r="P58" s="319"/>
    </row>
    <row r="59" spans="2:16">
      <c r="B59" s="30" t="s">
        <v>36</v>
      </c>
      <c r="C59" s="319"/>
      <c r="D59" s="319"/>
      <c r="E59" s="319"/>
      <c r="F59" s="319"/>
      <c r="G59" s="319"/>
      <c r="H59" s="319"/>
      <c r="I59" s="319"/>
      <c r="J59" s="319"/>
      <c r="K59" s="319"/>
      <c r="L59" s="319"/>
      <c r="M59" s="319"/>
      <c r="N59" s="319"/>
      <c r="O59" s="319"/>
      <c r="P59" s="319"/>
    </row>
    <row r="60" spans="2:16">
      <c r="B60" s="30"/>
      <c r="C60" s="319"/>
      <c r="D60" s="319"/>
      <c r="E60" s="319"/>
      <c r="F60" s="319"/>
      <c r="G60" s="319"/>
      <c r="H60" s="319"/>
      <c r="I60" s="319"/>
      <c r="J60" s="319"/>
      <c r="K60" s="319"/>
      <c r="L60" s="319"/>
      <c r="M60" s="319"/>
      <c r="N60" s="319"/>
      <c r="O60" s="319"/>
      <c r="P60" s="319"/>
    </row>
    <row r="61" spans="2:16" ht="24" customHeight="1">
      <c r="B61" s="339" t="s">
        <v>37</v>
      </c>
      <c r="C61" s="339"/>
      <c r="D61" s="339"/>
      <c r="E61" s="339"/>
      <c r="F61" s="339"/>
      <c r="G61" s="339"/>
      <c r="H61" s="339"/>
      <c r="I61" s="339"/>
      <c r="J61" s="339"/>
      <c r="K61" s="339"/>
      <c r="L61" s="339"/>
      <c r="M61" s="339"/>
      <c r="N61" s="339"/>
      <c r="O61" s="339"/>
      <c r="P61" s="339"/>
    </row>
    <row r="62" spans="2:16" ht="10.5" customHeight="1">
      <c r="B62" s="30"/>
      <c r="C62" s="319"/>
      <c r="D62" s="319"/>
      <c r="E62" s="319"/>
      <c r="F62" s="319"/>
      <c r="G62" s="319"/>
      <c r="H62" s="319"/>
      <c r="I62" s="319"/>
      <c r="J62" s="319"/>
      <c r="K62" s="319"/>
      <c r="L62" s="319"/>
      <c r="M62" s="319"/>
      <c r="N62" s="319"/>
      <c r="O62" s="319"/>
      <c r="P62" s="319"/>
    </row>
    <row r="63" spans="2:16">
      <c r="B63" s="32" t="s">
        <v>38</v>
      </c>
      <c r="C63" s="319"/>
      <c r="D63" s="319"/>
      <c r="E63" s="319"/>
      <c r="F63" s="319"/>
      <c r="G63" s="319"/>
      <c r="H63" s="319"/>
      <c r="I63" s="319"/>
      <c r="J63" s="319"/>
      <c r="K63" s="319"/>
      <c r="L63" s="319"/>
      <c r="M63" s="319"/>
      <c r="N63" s="319"/>
      <c r="O63" s="319"/>
      <c r="P63" s="319"/>
    </row>
    <row r="64" spans="2:16">
      <c r="B64" s="32" t="s">
        <v>39</v>
      </c>
      <c r="C64" s="319"/>
      <c r="D64" s="319"/>
      <c r="E64" s="319"/>
      <c r="F64" s="319"/>
      <c r="G64" s="319"/>
      <c r="H64" s="319"/>
      <c r="I64" s="319"/>
      <c r="J64" s="319"/>
      <c r="K64" s="319"/>
      <c r="L64" s="319"/>
      <c r="M64" s="319"/>
      <c r="N64" s="319"/>
      <c r="O64" s="319"/>
      <c r="P64" s="319"/>
    </row>
    <row r="65" spans="2:16">
      <c r="B65" s="32" t="s">
        <v>40</v>
      </c>
      <c r="C65" s="319"/>
      <c r="D65" s="319"/>
      <c r="E65" s="319"/>
      <c r="F65" s="319"/>
      <c r="G65" s="319"/>
      <c r="H65" s="319"/>
      <c r="I65" s="319"/>
      <c r="J65" s="319"/>
      <c r="K65" s="319"/>
      <c r="L65" s="319"/>
      <c r="M65" s="319"/>
      <c r="N65" s="319"/>
      <c r="O65" s="319"/>
      <c r="P65" s="319"/>
    </row>
    <row r="66" spans="2:16">
      <c r="B66" s="30"/>
      <c r="C66" s="319"/>
      <c r="D66" s="319"/>
      <c r="E66" s="319"/>
      <c r="F66" s="319"/>
      <c r="G66" s="319"/>
      <c r="H66" s="319"/>
      <c r="I66" s="319"/>
      <c r="J66" s="319"/>
      <c r="K66" s="319"/>
      <c r="L66" s="319"/>
      <c r="M66" s="319"/>
      <c r="N66" s="319"/>
      <c r="O66" s="319"/>
      <c r="P66" s="319"/>
    </row>
    <row r="67" spans="2:16">
      <c r="B67" s="30" t="s">
        <v>41</v>
      </c>
      <c r="C67" s="319"/>
      <c r="D67" s="319"/>
      <c r="E67" s="319"/>
      <c r="F67" s="319"/>
      <c r="G67" s="319"/>
      <c r="H67" s="319"/>
      <c r="I67" s="319"/>
      <c r="J67" s="319"/>
      <c r="K67" s="319"/>
      <c r="L67" s="319"/>
      <c r="M67" s="319"/>
      <c r="N67" s="319"/>
      <c r="O67" s="319"/>
      <c r="P67" s="319"/>
    </row>
    <row r="68" spans="2:16">
      <c r="B68" s="33"/>
      <c r="C68" s="319"/>
      <c r="D68" s="319"/>
      <c r="E68" s="319"/>
      <c r="F68" s="319"/>
      <c r="G68" s="319"/>
      <c r="H68" s="319"/>
      <c r="I68" s="319"/>
      <c r="J68" s="319"/>
      <c r="K68" s="319"/>
      <c r="L68" s="319"/>
      <c r="M68" s="319"/>
      <c r="N68" s="319"/>
      <c r="O68" s="319"/>
      <c r="P68" s="319"/>
    </row>
    <row r="69" spans="2:16">
      <c r="B69" s="311" t="s">
        <v>42</v>
      </c>
      <c r="C69" s="319"/>
      <c r="D69" s="319"/>
      <c r="E69" s="319"/>
      <c r="F69" s="319"/>
      <c r="G69" s="319"/>
      <c r="H69" s="319"/>
      <c r="I69" s="319"/>
      <c r="J69" s="319"/>
      <c r="K69" s="319"/>
      <c r="L69" s="319"/>
      <c r="M69" s="319"/>
      <c r="N69" s="319"/>
      <c r="O69" s="319"/>
      <c r="P69" s="319"/>
    </row>
    <row r="70" spans="2:16">
      <c r="B70" s="311"/>
      <c r="C70" s="319"/>
      <c r="D70" s="319"/>
      <c r="E70" s="319"/>
      <c r="F70" s="319"/>
      <c r="G70" s="319"/>
      <c r="H70" s="319"/>
      <c r="I70" s="319"/>
      <c r="J70" s="319"/>
      <c r="K70" s="319"/>
      <c r="L70" s="319"/>
      <c r="M70" s="319"/>
      <c r="N70" s="319"/>
      <c r="O70" s="319"/>
      <c r="P70" s="319"/>
    </row>
    <row r="71" spans="2:16" ht="53.25" customHeight="1">
      <c r="B71" s="335" t="s">
        <v>43</v>
      </c>
      <c r="C71" s="335"/>
      <c r="D71" s="335"/>
      <c r="E71" s="335"/>
      <c r="F71" s="335"/>
      <c r="G71" s="335"/>
      <c r="H71" s="335"/>
      <c r="I71" s="335"/>
      <c r="J71" s="335"/>
      <c r="K71" s="335"/>
      <c r="L71" s="335"/>
      <c r="M71" s="335"/>
      <c r="N71" s="335"/>
      <c r="O71" s="335"/>
      <c r="P71" s="335"/>
    </row>
    <row r="72" spans="2:16">
      <c r="B72" s="311"/>
      <c r="C72" s="319"/>
      <c r="D72" s="319"/>
      <c r="E72" s="319"/>
      <c r="F72" s="319"/>
      <c r="G72" s="319"/>
      <c r="H72" s="319"/>
      <c r="I72" s="319"/>
      <c r="J72" s="319"/>
      <c r="K72" s="319"/>
      <c r="L72" s="319"/>
      <c r="M72" s="319"/>
      <c r="N72" s="319"/>
      <c r="O72" s="319"/>
      <c r="P72" s="319"/>
    </row>
    <row r="73" spans="2:16">
      <c r="B73" s="311" t="s">
        <v>44</v>
      </c>
      <c r="C73" s="319"/>
      <c r="D73" s="319"/>
      <c r="E73" s="319"/>
      <c r="F73" s="319"/>
      <c r="G73" s="319"/>
      <c r="H73" s="319"/>
      <c r="I73" s="319"/>
      <c r="J73" s="319"/>
      <c r="K73" s="319"/>
      <c r="L73" s="319"/>
      <c r="M73" s="319"/>
      <c r="N73" s="319"/>
      <c r="O73" s="319"/>
      <c r="P73" s="319"/>
    </row>
    <row r="74" spans="2:16" ht="15.75" customHeight="1">
      <c r="B74" s="311"/>
      <c r="C74" s="319"/>
      <c r="D74" s="319"/>
      <c r="E74" s="319"/>
      <c r="F74" s="319"/>
      <c r="G74" s="319"/>
      <c r="H74" s="319"/>
      <c r="I74" s="319"/>
      <c r="J74" s="319"/>
      <c r="K74" s="319"/>
      <c r="L74" s="319"/>
      <c r="M74" s="319"/>
      <c r="N74" s="319"/>
      <c r="O74" s="319"/>
      <c r="P74" s="319"/>
    </row>
    <row r="75" spans="2:16" ht="15.75" customHeight="1">
      <c r="B75" s="311" t="s">
        <v>45</v>
      </c>
      <c r="C75" s="319"/>
      <c r="D75" s="319"/>
      <c r="E75" s="319"/>
      <c r="F75" s="319"/>
      <c r="G75" s="319"/>
      <c r="H75" s="319"/>
      <c r="I75" s="319"/>
      <c r="J75" s="319"/>
      <c r="K75" s="319"/>
      <c r="L75" s="319"/>
      <c r="M75" s="319"/>
      <c r="N75" s="319"/>
      <c r="O75" s="319"/>
      <c r="P75" s="319"/>
    </row>
    <row r="76" spans="2:16" ht="15.75" customHeight="1">
      <c r="B76" s="297" t="s">
        <v>46</v>
      </c>
      <c r="C76" s="319"/>
      <c r="D76" s="319"/>
      <c r="E76" s="319"/>
      <c r="F76" s="319"/>
      <c r="G76" s="319"/>
      <c r="H76" s="319"/>
      <c r="I76" s="319"/>
      <c r="J76" s="319"/>
      <c r="K76" s="319"/>
      <c r="L76" s="319"/>
      <c r="M76" s="319"/>
      <c r="N76" s="319"/>
      <c r="O76" s="319"/>
      <c r="P76" s="319"/>
    </row>
    <row r="77" spans="2:16" ht="15.75" customHeight="1">
      <c r="B77" s="297" t="s">
        <v>47</v>
      </c>
      <c r="C77" s="319"/>
      <c r="D77" s="319"/>
      <c r="E77" s="319"/>
      <c r="F77" s="319"/>
      <c r="G77" s="319"/>
      <c r="H77" s="319"/>
      <c r="I77" s="319"/>
      <c r="J77" s="319"/>
      <c r="K77" s="319"/>
      <c r="L77" s="319"/>
      <c r="M77" s="319"/>
      <c r="N77" s="319"/>
      <c r="O77" s="319"/>
      <c r="P77" s="319"/>
    </row>
    <row r="78" spans="2:16" ht="15.75" customHeight="1">
      <c r="B78" s="298" t="s">
        <v>48</v>
      </c>
      <c r="D78" s="319"/>
      <c r="E78" s="319"/>
      <c r="F78" s="319"/>
      <c r="G78" s="319"/>
      <c r="H78" s="319"/>
      <c r="I78" s="319"/>
      <c r="J78" s="319"/>
      <c r="K78" s="319"/>
      <c r="L78" s="319"/>
      <c r="M78" s="319"/>
      <c r="N78" s="319"/>
      <c r="O78" s="319"/>
      <c r="P78" s="319"/>
    </row>
    <row r="79" spans="2:16" ht="15.75" customHeight="1">
      <c r="B79" s="297" t="s">
        <v>49</v>
      </c>
      <c r="C79" s="319"/>
      <c r="D79" s="319"/>
      <c r="E79" s="319"/>
      <c r="F79" s="319"/>
      <c r="G79" s="319"/>
      <c r="H79" s="319"/>
      <c r="I79" s="319"/>
      <c r="J79" s="319"/>
      <c r="K79" s="319"/>
      <c r="L79" s="319"/>
      <c r="M79" s="319"/>
      <c r="N79" s="319"/>
      <c r="O79" s="319"/>
      <c r="P79" s="319"/>
    </row>
    <row r="80" spans="2:16" ht="15.75" customHeight="1">
      <c r="B80" s="297" t="s">
        <v>50</v>
      </c>
      <c r="C80" s="319"/>
      <c r="D80" s="319"/>
      <c r="E80" s="319"/>
      <c r="F80" s="319"/>
      <c r="G80" s="319"/>
      <c r="H80" s="319"/>
      <c r="I80" s="319"/>
      <c r="J80" s="319"/>
      <c r="K80" s="319"/>
      <c r="L80" s="319"/>
      <c r="M80" s="319"/>
      <c r="N80" s="319"/>
      <c r="O80" s="319"/>
      <c r="P80" s="319"/>
    </row>
    <row r="81" spans="2:16" ht="15.75" customHeight="1">
      <c r="B81" s="311"/>
      <c r="C81" s="319"/>
      <c r="D81" s="319"/>
      <c r="E81" s="319"/>
      <c r="F81" s="319"/>
      <c r="G81" s="319"/>
      <c r="H81" s="319"/>
      <c r="I81" s="319"/>
      <c r="J81" s="319"/>
      <c r="K81" s="319"/>
      <c r="L81" s="319"/>
      <c r="M81" s="319"/>
      <c r="N81" s="319"/>
      <c r="O81" s="319"/>
      <c r="P81" s="319"/>
    </row>
    <row r="82" spans="2:16" ht="23.25" customHeight="1">
      <c r="B82" s="311" t="s">
        <v>51</v>
      </c>
      <c r="C82" s="319"/>
      <c r="D82" s="319"/>
      <c r="E82" s="319"/>
      <c r="F82" s="319"/>
      <c r="G82" s="319"/>
      <c r="H82" s="319"/>
      <c r="I82" s="319"/>
      <c r="J82" s="319"/>
      <c r="K82" s="319"/>
      <c r="L82" s="319"/>
      <c r="M82" s="319"/>
      <c r="N82" s="319"/>
      <c r="O82" s="319"/>
      <c r="P82" s="319"/>
    </row>
    <row r="83" spans="2:16" ht="41.25" customHeight="1">
      <c r="B83" s="335" t="s">
        <v>52</v>
      </c>
      <c r="C83" s="335"/>
      <c r="D83" s="335"/>
      <c r="E83" s="335"/>
      <c r="F83" s="335"/>
      <c r="G83" s="335"/>
      <c r="H83" s="335"/>
      <c r="I83" s="335"/>
      <c r="J83" s="335"/>
      <c r="K83" s="335"/>
      <c r="L83" s="335"/>
      <c r="M83" s="335"/>
      <c r="N83" s="335"/>
      <c r="O83" s="335"/>
      <c r="P83" s="335"/>
    </row>
    <row r="84" spans="2:16">
      <c r="B84" s="311" t="s">
        <v>53</v>
      </c>
      <c r="C84" s="319"/>
      <c r="D84" s="319"/>
      <c r="E84" s="319"/>
      <c r="F84" s="319"/>
      <c r="G84" s="319"/>
      <c r="H84" s="319"/>
      <c r="I84" s="319"/>
      <c r="J84" s="319"/>
      <c r="K84" s="319"/>
      <c r="L84" s="319"/>
      <c r="M84" s="319"/>
      <c r="N84" s="319"/>
      <c r="O84" s="319"/>
      <c r="P84" s="319"/>
    </row>
    <row r="85" spans="2:16">
      <c r="B85" s="311" t="s">
        <v>54</v>
      </c>
      <c r="C85" s="319"/>
      <c r="D85" s="319"/>
      <c r="E85" s="319"/>
      <c r="F85" s="319"/>
      <c r="G85" s="319"/>
      <c r="H85" s="319"/>
      <c r="I85" s="319"/>
      <c r="J85" s="319"/>
      <c r="K85" s="319"/>
      <c r="L85" s="319"/>
      <c r="M85" s="319"/>
      <c r="N85" s="319"/>
      <c r="O85" s="319"/>
      <c r="P85" s="319"/>
    </row>
    <row r="86" spans="2:16">
      <c r="B86" s="311" t="s">
        <v>55</v>
      </c>
      <c r="C86" s="319"/>
      <c r="D86" s="319"/>
      <c r="E86" s="319"/>
      <c r="F86" s="319"/>
      <c r="G86" s="319"/>
      <c r="H86" s="319"/>
      <c r="I86" s="319"/>
      <c r="J86" s="319"/>
      <c r="K86" s="319"/>
      <c r="L86" s="319"/>
      <c r="M86" s="319"/>
      <c r="N86" s="319"/>
      <c r="O86" s="319"/>
      <c r="P86" s="319"/>
    </row>
    <row r="87" spans="2:16">
      <c r="B87" s="311" t="s">
        <v>56</v>
      </c>
      <c r="C87" s="319"/>
      <c r="D87" s="319"/>
      <c r="E87" s="319"/>
      <c r="F87" s="319"/>
      <c r="G87" s="319"/>
      <c r="H87" s="319"/>
      <c r="I87" s="319"/>
      <c r="J87" s="319"/>
      <c r="K87" s="319"/>
      <c r="L87" s="319"/>
      <c r="M87" s="319"/>
      <c r="N87" s="319"/>
      <c r="O87" s="319"/>
      <c r="P87" s="319"/>
    </row>
    <row r="88" spans="2:16">
      <c r="B88" s="311" t="s">
        <v>57</v>
      </c>
      <c r="C88" s="319"/>
      <c r="D88" s="319"/>
      <c r="E88" s="319"/>
      <c r="F88" s="319"/>
      <c r="G88" s="319"/>
      <c r="H88" s="319"/>
      <c r="I88" s="319"/>
      <c r="J88" s="319"/>
      <c r="K88" s="319"/>
      <c r="L88" s="319"/>
      <c r="M88" s="319"/>
      <c r="N88" s="319"/>
      <c r="O88" s="319"/>
      <c r="P88" s="319"/>
    </row>
    <row r="89" spans="2:16">
      <c r="B89" s="311" t="s">
        <v>58</v>
      </c>
      <c r="C89" s="319"/>
      <c r="D89" s="319"/>
      <c r="E89" s="319"/>
      <c r="F89" s="319"/>
      <c r="G89" s="319"/>
      <c r="H89" s="319"/>
      <c r="I89" s="319"/>
      <c r="J89" s="319"/>
      <c r="K89" s="319"/>
      <c r="L89" s="319"/>
      <c r="M89" s="319"/>
      <c r="N89" s="319"/>
      <c r="O89" s="319"/>
      <c r="P89" s="319"/>
    </row>
    <row r="90" spans="2:16">
      <c r="B90" s="311" t="s">
        <v>59</v>
      </c>
      <c r="C90" s="319"/>
      <c r="D90" s="319"/>
      <c r="E90" s="319"/>
      <c r="F90" s="319"/>
      <c r="G90" s="319"/>
      <c r="H90" s="319"/>
      <c r="I90" s="319"/>
      <c r="J90" s="319"/>
      <c r="K90" s="319"/>
      <c r="L90" s="319"/>
      <c r="M90" s="319"/>
      <c r="N90" s="319"/>
      <c r="O90" s="319"/>
      <c r="P90" s="319"/>
    </row>
    <row r="91" spans="2:16">
      <c r="B91" s="311" t="s">
        <v>60</v>
      </c>
      <c r="C91" s="319"/>
      <c r="D91" s="319"/>
      <c r="E91" s="319"/>
      <c r="F91" s="319"/>
      <c r="G91" s="319"/>
      <c r="H91" s="319"/>
      <c r="I91" s="319"/>
      <c r="J91" s="319"/>
      <c r="K91" s="319"/>
      <c r="L91" s="319"/>
      <c r="M91" s="319"/>
      <c r="N91" s="319"/>
      <c r="O91" s="319"/>
      <c r="P91" s="319"/>
    </row>
    <row r="92" spans="2:16">
      <c r="B92" s="311" t="s">
        <v>61</v>
      </c>
      <c r="C92" s="319"/>
      <c r="D92" s="319"/>
      <c r="E92" s="319"/>
      <c r="F92" s="319"/>
      <c r="G92" s="319"/>
      <c r="H92" s="319"/>
      <c r="I92" s="319"/>
      <c r="J92" s="319"/>
      <c r="K92" s="319"/>
      <c r="L92" s="319"/>
      <c r="M92" s="319"/>
      <c r="N92" s="319"/>
      <c r="O92" s="319"/>
      <c r="P92" s="319"/>
    </row>
    <row r="93" spans="2:16">
      <c r="B93" s="311" t="s">
        <v>62</v>
      </c>
      <c r="C93" s="319"/>
      <c r="D93" s="319"/>
      <c r="E93" s="319"/>
      <c r="F93" s="319"/>
      <c r="G93" s="319"/>
      <c r="H93" s="319"/>
      <c r="I93" s="319"/>
      <c r="J93" s="319"/>
      <c r="K93" s="319"/>
      <c r="L93" s="319"/>
      <c r="M93" s="319"/>
      <c r="N93" s="319"/>
      <c r="O93" s="319"/>
      <c r="P93" s="319"/>
    </row>
    <row r="94" spans="2:16" ht="45.75" customHeight="1">
      <c r="B94" s="335" t="s">
        <v>63</v>
      </c>
      <c r="C94" s="335"/>
      <c r="D94" s="335"/>
      <c r="E94" s="335"/>
      <c r="F94" s="335"/>
      <c r="G94" s="335"/>
      <c r="H94" s="335"/>
      <c r="I94" s="335"/>
      <c r="J94" s="335"/>
      <c r="K94" s="335"/>
      <c r="L94" s="335"/>
      <c r="M94" s="335"/>
      <c r="N94" s="335"/>
      <c r="O94" s="335"/>
      <c r="P94" s="335"/>
    </row>
    <row r="95" spans="2:16">
      <c r="B95" s="22" t="s">
        <v>64</v>
      </c>
      <c r="C95" s="319"/>
      <c r="D95" s="319"/>
      <c r="E95" s="319"/>
      <c r="F95" s="319"/>
      <c r="G95" s="319"/>
      <c r="H95" s="319"/>
      <c r="I95" s="319"/>
      <c r="J95" s="319"/>
      <c r="K95" s="319"/>
      <c r="L95" s="319"/>
      <c r="M95" s="319"/>
      <c r="N95" s="319"/>
      <c r="O95" s="319"/>
      <c r="P95" s="319"/>
    </row>
    <row r="96" spans="2:16">
      <c r="B96" s="311"/>
      <c r="C96" s="319"/>
      <c r="D96" s="319"/>
      <c r="E96" s="319"/>
      <c r="F96" s="319"/>
      <c r="G96" s="319"/>
      <c r="H96" s="319"/>
      <c r="I96" s="319"/>
      <c r="J96" s="319"/>
      <c r="K96" s="319"/>
      <c r="L96" s="319"/>
      <c r="M96" s="319"/>
      <c r="N96" s="319"/>
      <c r="O96" s="319"/>
      <c r="P96" s="319"/>
    </row>
    <row r="97" spans="2:16" ht="51.75" customHeight="1">
      <c r="B97" s="335" t="s">
        <v>65</v>
      </c>
      <c r="C97" s="335"/>
      <c r="D97" s="335"/>
      <c r="E97" s="335"/>
      <c r="F97" s="335"/>
      <c r="G97" s="335"/>
      <c r="H97" s="335"/>
      <c r="I97" s="335"/>
      <c r="J97" s="335"/>
      <c r="K97" s="335"/>
      <c r="L97" s="335"/>
      <c r="M97" s="335"/>
      <c r="N97" s="335"/>
      <c r="O97" s="335"/>
      <c r="P97" s="335"/>
    </row>
    <row r="98" spans="2:16">
      <c r="B98" s="319"/>
      <c r="C98" s="319"/>
      <c r="D98" s="319"/>
      <c r="E98" s="319"/>
      <c r="F98" s="319"/>
      <c r="G98" s="319"/>
      <c r="H98" s="319"/>
      <c r="I98" s="319"/>
      <c r="J98" s="319"/>
      <c r="K98" s="319"/>
      <c r="L98" s="319"/>
      <c r="M98" s="319"/>
      <c r="N98" s="319"/>
      <c r="O98" s="319"/>
      <c r="P98" s="319"/>
    </row>
  </sheetData>
  <mergeCells count="32">
    <mergeCell ref="B3:P3"/>
    <mergeCell ref="B5:P5"/>
    <mergeCell ref="B6:P6"/>
    <mergeCell ref="B7:P7"/>
    <mergeCell ref="B8:P8"/>
    <mergeCell ref="B94:P94"/>
    <mergeCell ref="B9:P9"/>
    <mergeCell ref="B22:O22"/>
    <mergeCell ref="B39:P39"/>
    <mergeCell ref="B10:P10"/>
    <mergeCell ref="B11:P11"/>
    <mergeCell ref="B18:P18"/>
    <mergeCell ref="B20:P20"/>
    <mergeCell ref="B30:P30"/>
    <mergeCell ref="B31:P31"/>
    <mergeCell ref="B32:P32"/>
    <mergeCell ref="B97:P97"/>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83:P83"/>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view="pageBreakPreview" zoomScaleNormal="100" zoomScaleSheetLayoutView="100" workbookViewId="0">
      <selection activeCell="A4" sqref="A4:D4"/>
    </sheetView>
  </sheetViews>
  <sheetFormatPr defaultColWidth="9.140625" defaultRowHeight="14.45"/>
  <cols>
    <col min="1" max="1" width="22.140625" style="1" customWidth="1"/>
    <col min="2" max="2" width="32.85546875" customWidth="1"/>
    <col min="3" max="3" width="18.85546875" customWidth="1"/>
    <col min="4" max="4" width="26.5703125" customWidth="1"/>
    <col min="5" max="5" width="15.42578125" customWidth="1"/>
    <col min="6" max="6" width="19.7109375" customWidth="1"/>
  </cols>
  <sheetData>
    <row r="1" spans="1:7" ht="21" customHeight="1">
      <c r="A1" s="155" t="s">
        <v>66</v>
      </c>
      <c r="B1" s="363" t="s">
        <v>67</v>
      </c>
      <c r="C1" s="364"/>
      <c r="D1" s="365"/>
      <c r="E1" s="347" t="s">
        <v>68</v>
      </c>
      <c r="F1" s="348"/>
    </row>
    <row r="2" spans="1:7" ht="36" customHeight="1">
      <c r="A2" s="155" t="s">
        <v>69</v>
      </c>
      <c r="B2" s="173"/>
      <c r="C2" s="51" t="s">
        <v>70</v>
      </c>
      <c r="D2" s="175"/>
      <c r="E2" s="51" t="s">
        <v>71</v>
      </c>
      <c r="F2" s="176"/>
      <c r="G2" s="178" t="s">
        <v>72</v>
      </c>
    </row>
    <row r="3" spans="1:7" ht="36" customHeight="1">
      <c r="A3" s="50" t="s">
        <v>73</v>
      </c>
      <c r="B3" s="174" t="s">
        <v>74</v>
      </c>
      <c r="C3" s="50" t="s">
        <v>75</v>
      </c>
      <c r="D3" s="157" t="s">
        <v>76</v>
      </c>
      <c r="E3" s="155" t="s">
        <v>77</v>
      </c>
      <c r="F3" s="176">
        <v>2027</v>
      </c>
      <c r="G3" s="14"/>
    </row>
    <row r="4" spans="1:7" ht="20.25" customHeight="1">
      <c r="A4" s="351" t="s">
        <v>78</v>
      </c>
      <c r="B4" s="351"/>
      <c r="C4" s="351"/>
      <c r="D4" s="351"/>
      <c r="E4" s="56" t="s">
        <v>79</v>
      </c>
      <c r="F4" s="176"/>
      <c r="G4" s="158"/>
    </row>
    <row r="5" spans="1:7" ht="17.25" customHeight="1">
      <c r="A5" s="366" t="s">
        <v>80</v>
      </c>
      <c r="B5" s="367"/>
      <c r="C5" s="367"/>
      <c r="D5" s="368"/>
      <c r="E5" s="347" t="s">
        <v>81</v>
      </c>
      <c r="F5" s="348"/>
    </row>
    <row r="6" spans="1:7" ht="17.25" customHeight="1" thickBot="1">
      <c r="A6" s="355" t="s">
        <v>82</v>
      </c>
      <c r="B6" s="356"/>
      <c r="C6" s="356"/>
      <c r="D6" s="357"/>
      <c r="E6" s="358">
        <f>+E38</f>
        <v>0</v>
      </c>
      <c r="F6" s="359"/>
    </row>
    <row r="7" spans="1:7" ht="24" customHeight="1" thickBot="1">
      <c r="A7" s="326" t="s">
        <v>83</v>
      </c>
      <c r="B7" s="352"/>
      <c r="C7" s="327"/>
      <c r="D7" s="353"/>
      <c r="E7" s="353"/>
      <c r="F7" s="328"/>
    </row>
    <row r="8" spans="1:7" ht="38.25" customHeight="1">
      <c r="A8" s="349" t="s">
        <v>84</v>
      </c>
      <c r="B8" s="350"/>
      <c r="C8" s="349" t="s">
        <v>85</v>
      </c>
      <c r="D8" s="350"/>
      <c r="E8" s="360" t="s">
        <v>86</v>
      </c>
      <c r="F8" s="361"/>
    </row>
    <row r="9" spans="1:7" ht="18.95" customHeight="1">
      <c r="A9" s="345" t="s">
        <v>87</v>
      </c>
      <c r="B9" s="345"/>
      <c r="C9" s="354">
        <v>200.43</v>
      </c>
      <c r="D9" s="354"/>
      <c r="E9" s="362">
        <f>+Personnel!G136</f>
        <v>0</v>
      </c>
      <c r="F9" s="362"/>
    </row>
    <row r="10" spans="1:7" ht="18.95" customHeight="1">
      <c r="A10" s="345" t="s">
        <v>88</v>
      </c>
      <c r="B10" s="345"/>
      <c r="C10" s="346">
        <v>200.43100000000001</v>
      </c>
      <c r="D10" s="346"/>
      <c r="E10" s="362">
        <f>+'Fringe Benefits'!E135</f>
        <v>0</v>
      </c>
      <c r="F10" s="362"/>
    </row>
    <row r="11" spans="1:7" ht="18.95" customHeight="1">
      <c r="A11" s="345" t="s">
        <v>89</v>
      </c>
      <c r="B11" s="345"/>
      <c r="C11" s="346">
        <v>200.47399999999999</v>
      </c>
      <c r="D11" s="346"/>
      <c r="E11" s="362">
        <f>+Travel!G135</f>
        <v>0</v>
      </c>
      <c r="F11" s="362"/>
    </row>
    <row r="12" spans="1:7" ht="18.95" customHeight="1">
      <c r="A12" s="345" t="s">
        <v>90</v>
      </c>
      <c r="B12" s="345"/>
      <c r="C12" s="346">
        <v>200.43899999999999</v>
      </c>
      <c r="D12" s="346"/>
      <c r="E12" s="362">
        <f>+'Equipment '!D135</f>
        <v>0</v>
      </c>
      <c r="F12" s="362"/>
    </row>
    <row r="13" spans="1:7" ht="18.95" customHeight="1">
      <c r="A13" s="345" t="s">
        <v>91</v>
      </c>
      <c r="B13" s="345"/>
      <c r="C13" s="346">
        <v>200.94</v>
      </c>
      <c r="D13" s="346"/>
      <c r="E13" s="362">
        <f>+Supplies!D134</f>
        <v>0</v>
      </c>
      <c r="F13" s="362"/>
    </row>
    <row r="14" spans="1:7" ht="18.95" customHeight="1">
      <c r="A14" s="345" t="s">
        <v>92</v>
      </c>
      <c r="B14" s="345"/>
      <c r="C14" s="346" t="s">
        <v>93</v>
      </c>
      <c r="D14" s="346"/>
      <c r="E14" s="362">
        <f>+'Contractual Services'!C137</f>
        <v>0</v>
      </c>
      <c r="F14" s="362"/>
    </row>
    <row r="15" spans="1:7" ht="18.95" customHeight="1">
      <c r="A15" s="345" t="s">
        <v>94</v>
      </c>
      <c r="B15" s="345"/>
      <c r="C15" s="346">
        <v>200.459</v>
      </c>
      <c r="D15" s="346"/>
      <c r="E15" s="362">
        <f>+Consultant!G407+Consultant!G134</f>
        <v>0</v>
      </c>
      <c r="F15" s="362"/>
    </row>
    <row r="16" spans="1:7" ht="18.95" customHeight="1">
      <c r="A16" s="345" t="s">
        <v>95</v>
      </c>
      <c r="B16" s="345"/>
      <c r="C16" s="346"/>
      <c r="D16" s="346"/>
      <c r="E16" s="362">
        <f>'Construction '!C134</f>
        <v>0</v>
      </c>
      <c r="F16" s="362"/>
    </row>
    <row r="17" spans="1:6" ht="18.95" customHeight="1">
      <c r="A17" s="345" t="s">
        <v>96</v>
      </c>
      <c r="B17" s="345"/>
      <c r="C17" s="346">
        <v>200.465</v>
      </c>
      <c r="D17" s="346"/>
      <c r="E17" s="362">
        <f>+'Occupancy '!F135</f>
        <v>0</v>
      </c>
      <c r="F17" s="362"/>
    </row>
    <row r="18" spans="1:6" ht="18.95" customHeight="1">
      <c r="A18" s="345" t="s">
        <v>97</v>
      </c>
      <c r="B18" s="345"/>
      <c r="C18" s="346">
        <v>200.87</v>
      </c>
      <c r="D18" s="346"/>
      <c r="E18" s="362">
        <f>+'R &amp; D '!C134</f>
        <v>0</v>
      </c>
      <c r="F18" s="362"/>
    </row>
    <row r="19" spans="1:6" ht="18.95" customHeight="1">
      <c r="A19" s="345" t="s">
        <v>98</v>
      </c>
      <c r="B19" s="345"/>
      <c r="C19" s="346"/>
      <c r="D19" s="346"/>
      <c r="E19" s="362">
        <f>+'Telecommunications '!F135</f>
        <v>0</v>
      </c>
      <c r="F19" s="362"/>
    </row>
    <row r="20" spans="1:6" ht="18.95" customHeight="1">
      <c r="A20" s="345" t="s">
        <v>99</v>
      </c>
      <c r="B20" s="345"/>
      <c r="C20" s="346">
        <v>200.47200000000001</v>
      </c>
      <c r="D20" s="346"/>
      <c r="E20" s="362">
        <f>+'Training &amp; Education'!F135</f>
        <v>0</v>
      </c>
      <c r="F20" s="362"/>
    </row>
    <row r="21" spans="1:6" ht="18.95" customHeight="1">
      <c r="A21" s="345" t="s">
        <v>100</v>
      </c>
      <c r="B21" s="345"/>
      <c r="C21" s="346" t="s">
        <v>101</v>
      </c>
      <c r="D21" s="346"/>
      <c r="E21" s="362">
        <f>+'Direct Administrative '!G135</f>
        <v>0</v>
      </c>
      <c r="F21" s="362"/>
    </row>
    <row r="22" spans="1:6" ht="18.95" customHeight="1">
      <c r="A22" s="345" t="s">
        <v>102</v>
      </c>
      <c r="B22" s="345"/>
      <c r="C22" s="346"/>
      <c r="D22" s="346"/>
      <c r="E22" s="362">
        <f>+'Miscellaneous (other) Costs '!F135</f>
        <v>0</v>
      </c>
      <c r="F22" s="362"/>
    </row>
    <row r="23" spans="1:6" ht="18.95" hidden="1" customHeight="1">
      <c r="A23" s="345" t="str">
        <f>+'15A'!$A$2&amp;'15A'!$B$2</f>
        <v>15A.GRANT EXCLUSIVE LINE ITEM</v>
      </c>
      <c r="B23" s="345"/>
      <c r="C23" s="346"/>
      <c r="D23" s="346"/>
      <c r="E23" s="362">
        <f>+'15A'!F$136</f>
        <v>0</v>
      </c>
      <c r="F23" s="362"/>
    </row>
    <row r="24" spans="1:6" ht="18.95" hidden="1" customHeight="1">
      <c r="A24" s="345" t="str">
        <f>+'15B'!$A$2&amp;'15B'!$B$2</f>
        <v>15B.GRANT EXCLUSIVE LINE ITEM</v>
      </c>
      <c r="B24" s="345"/>
      <c r="C24" s="346"/>
      <c r="D24" s="346"/>
      <c r="E24" s="362">
        <f>+'15B'!F$136</f>
        <v>0</v>
      </c>
      <c r="F24" s="362"/>
    </row>
    <row r="25" spans="1:6" ht="18.95" hidden="1" customHeight="1">
      <c r="A25" s="345" t="str">
        <f>+'15C'!$A$2&amp;'15C'!$B$2</f>
        <v>15C.GRANT EXCLUSIVE LINE ITEM</v>
      </c>
      <c r="B25" s="345"/>
      <c r="C25" s="346"/>
      <c r="D25" s="346"/>
      <c r="E25" s="362">
        <f>+'15C'!F$136</f>
        <v>0</v>
      </c>
      <c r="F25" s="362"/>
    </row>
    <row r="26" spans="1:6" ht="18.95" hidden="1" customHeight="1">
      <c r="A26" s="345" t="str">
        <f>+'15D'!$A$2&amp;'15D'!$B$2</f>
        <v>15D.GRANT EXCLUSIVE LINE ITEM</v>
      </c>
      <c r="B26" s="345"/>
      <c r="C26" s="346"/>
      <c r="D26" s="346"/>
      <c r="E26" s="362">
        <f>+'15D'!F$136</f>
        <v>0</v>
      </c>
      <c r="F26" s="362"/>
    </row>
    <row r="27" spans="1:6" ht="18.95" hidden="1" customHeight="1">
      <c r="A27" s="345" t="str">
        <f>+'15E'!$A$2&amp;'15E'!$B$2</f>
        <v>15E.GRANT EXCLUSIVE LINE ITEM</v>
      </c>
      <c r="B27" s="345"/>
      <c r="C27" s="346"/>
      <c r="D27" s="346"/>
      <c r="E27" s="362">
        <f>+'15E'!F$136</f>
        <v>0</v>
      </c>
      <c r="F27" s="362"/>
    </row>
    <row r="28" spans="1:6" ht="18.95" hidden="1" customHeight="1">
      <c r="A28" s="345" t="str">
        <f>+'15F'!$A$2&amp;'15F'!$B$2</f>
        <v>15F.GRANT EXCLUSIVE LINE ITEM</v>
      </c>
      <c r="B28" s="345"/>
      <c r="C28" s="346"/>
      <c r="D28" s="346"/>
      <c r="E28" s="362">
        <f>+'15F'!F$136</f>
        <v>0</v>
      </c>
      <c r="F28" s="362"/>
    </row>
    <row r="29" spans="1:6" ht="18.95" hidden="1" customHeight="1">
      <c r="A29" s="345" t="str">
        <f>+'15G'!$A$2&amp;'15G'!$B$2</f>
        <v>15G.GRANT EXCLUSIVE LINE ITEM</v>
      </c>
      <c r="B29" s="345"/>
      <c r="C29" s="346"/>
      <c r="D29" s="346"/>
      <c r="E29" s="362">
        <f>+'15G'!F$136</f>
        <v>0</v>
      </c>
      <c r="F29" s="362"/>
    </row>
    <row r="30" spans="1:6" ht="18.95" hidden="1" customHeight="1">
      <c r="A30" s="345" t="str">
        <f>+'15H'!$A$2&amp;'15H'!$B$2</f>
        <v>15H.GRANT EXCLUSIVE LINE ITEM</v>
      </c>
      <c r="B30" s="345"/>
      <c r="C30" s="346"/>
      <c r="D30" s="346"/>
      <c r="E30" s="362">
        <f>+'15H'!F$136</f>
        <v>0</v>
      </c>
      <c r="F30" s="362"/>
    </row>
    <row r="31" spans="1:6" ht="18.95" hidden="1" customHeight="1">
      <c r="A31" s="345" t="str">
        <f>+'15I'!$A$2&amp;'15I'!$B$2</f>
        <v>15I.GRANT EXCLUSIVE LINE ITEM</v>
      </c>
      <c r="B31" s="345"/>
      <c r="C31" s="346"/>
      <c r="D31" s="346"/>
      <c r="E31" s="362">
        <f>+'15I'!F$136</f>
        <v>0</v>
      </c>
      <c r="F31" s="362"/>
    </row>
    <row r="32" spans="1:6" ht="18.95" hidden="1" customHeight="1">
      <c r="A32" s="345" t="str">
        <f>+'15J'!$A$2&amp;'15J'!$B$2</f>
        <v>15J.GRANT EXCLUSIVE LINE ITEM</v>
      </c>
      <c r="B32" s="345"/>
      <c r="C32" s="346"/>
      <c r="D32" s="346"/>
      <c r="E32" s="362">
        <f>+'15J'!F$136</f>
        <v>0</v>
      </c>
      <c r="F32" s="362"/>
    </row>
    <row r="33" spans="1:6" ht="18.95" hidden="1" customHeight="1">
      <c r="A33" s="345" t="str">
        <f>+'15K'!$A$2&amp;'15K'!$B$2</f>
        <v>15K.GRANT EXCLUSIVE LINE ITEM</v>
      </c>
      <c r="B33" s="345"/>
      <c r="C33" s="346"/>
      <c r="D33" s="346"/>
      <c r="E33" s="362">
        <f>+'15K'!F$136</f>
        <v>0</v>
      </c>
      <c r="F33" s="362"/>
    </row>
    <row r="34" spans="1:6" ht="18.95" customHeight="1">
      <c r="A34" s="345" t="s">
        <v>103</v>
      </c>
      <c r="B34" s="345"/>
      <c r="C34" s="371">
        <v>200.41300000000001</v>
      </c>
      <c r="D34" s="371"/>
      <c r="E34" s="362">
        <f>SUBTOTAL(109,E9:F33)</f>
        <v>0</v>
      </c>
      <c r="F34" s="362"/>
    </row>
    <row r="35" spans="1:6" ht="23.25" customHeight="1">
      <c r="A35" s="373" t="s">
        <v>104</v>
      </c>
      <c r="B35" s="373"/>
      <c r="C35" s="371">
        <v>200.41399999999999</v>
      </c>
      <c r="D35" s="371"/>
      <c r="E35" s="362">
        <f>+'Indirect Costs'!D8</f>
        <v>0</v>
      </c>
      <c r="F35" s="362"/>
    </row>
    <row r="36" spans="1:6">
      <c r="A36" s="216" t="s">
        <v>105</v>
      </c>
      <c r="B36" s="217"/>
      <c r="C36" s="374"/>
      <c r="D36" s="375"/>
      <c r="E36" s="378"/>
      <c r="F36" s="379"/>
    </row>
    <row r="37" spans="1:6">
      <c r="A37" s="218" t="s">
        <v>106</v>
      </c>
      <c r="B37" s="219"/>
      <c r="C37" s="376"/>
      <c r="D37" s="377"/>
      <c r="E37" s="380"/>
      <c r="F37" s="381"/>
    </row>
    <row r="38" spans="1:6" ht="26.25" customHeight="1">
      <c r="A38" s="372" t="s">
        <v>107</v>
      </c>
      <c r="B38" s="372"/>
      <c r="C38" s="372"/>
      <c r="D38" s="372"/>
      <c r="E38" s="369">
        <f>(E34+E35)</f>
        <v>0</v>
      </c>
      <c r="F38" s="370"/>
    </row>
    <row r="39" spans="1:6" ht="17.25" customHeight="1">
      <c r="A39"/>
    </row>
    <row r="40" spans="1:6" ht="24" customHeight="1">
      <c r="A40" s="34"/>
      <c r="B40" s="34"/>
      <c r="C40" s="34"/>
      <c r="D40" s="34"/>
      <c r="E40" s="34"/>
    </row>
    <row r="41" spans="1:6">
      <c r="A41"/>
    </row>
    <row r="42" spans="1:6">
      <c r="A42"/>
    </row>
    <row r="43" spans="1:6">
      <c r="A43"/>
    </row>
    <row r="44" spans="1:6">
      <c r="A44"/>
    </row>
    <row r="45" spans="1:6">
      <c r="A45"/>
    </row>
    <row r="46" spans="1:6">
      <c r="A46"/>
    </row>
    <row r="47" spans="1:6">
      <c r="A47"/>
    </row>
    <row r="48" spans="1:6">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row r="59" spans="1:1">
      <c r="A59"/>
    </row>
    <row r="60" spans="1:1">
      <c r="A60"/>
    </row>
    <row r="61" spans="1:1">
      <c r="A61"/>
    </row>
    <row r="62" spans="1:1">
      <c r="A62"/>
    </row>
    <row r="63" spans="1:1">
      <c r="A63"/>
    </row>
    <row r="64" spans="1:1">
      <c r="A64"/>
    </row>
    <row r="65" spans="1:1">
      <c r="A65"/>
    </row>
    <row r="66" spans="1:1">
      <c r="A66"/>
    </row>
    <row r="67" spans="1:1">
      <c r="A67"/>
    </row>
    <row r="68" spans="1:1">
      <c r="A68"/>
    </row>
    <row r="69" spans="1:1">
      <c r="A69"/>
    </row>
    <row r="70" spans="1:1">
      <c r="A70"/>
    </row>
    <row r="71" spans="1:1">
      <c r="A71"/>
    </row>
    <row r="72" spans="1:1">
      <c r="A72"/>
    </row>
    <row r="73" spans="1:1">
      <c r="A73"/>
    </row>
    <row r="74" spans="1:1">
      <c r="A74"/>
    </row>
    <row r="75" spans="1:1">
      <c r="A75"/>
    </row>
    <row r="76" spans="1:1">
      <c r="A76"/>
    </row>
    <row r="77" spans="1:1">
      <c r="A77"/>
    </row>
    <row r="78" spans="1:1">
      <c r="A78"/>
    </row>
    <row r="79" spans="1:1">
      <c r="A79"/>
    </row>
    <row r="80" spans="1:1">
      <c r="A80"/>
    </row>
    <row r="81" spans="1:1">
      <c r="A81"/>
    </row>
    <row r="82" spans="1:1">
      <c r="A82"/>
    </row>
    <row r="83" spans="1:1">
      <c r="A83"/>
    </row>
    <row r="84" spans="1:1">
      <c r="A84"/>
    </row>
    <row r="85" spans="1:1">
      <c r="A85"/>
    </row>
    <row r="86" spans="1:1">
      <c r="A86"/>
    </row>
    <row r="87" spans="1:1">
      <c r="A87"/>
    </row>
    <row r="88" spans="1:1">
      <c r="A88"/>
    </row>
    <row r="89" spans="1:1">
      <c r="A89"/>
    </row>
    <row r="90" spans="1:1">
      <c r="A90"/>
    </row>
    <row r="91" spans="1:1">
      <c r="A91"/>
    </row>
    <row r="92" spans="1:1">
      <c r="A92"/>
    </row>
    <row r="93" spans="1:1">
      <c r="A93"/>
    </row>
    <row r="94" spans="1:1">
      <c r="A94"/>
    </row>
    <row r="95" spans="1:1">
      <c r="A95"/>
    </row>
    <row r="96" spans="1:1">
      <c r="A96"/>
    </row>
    <row r="97" spans="1:1">
      <c r="A97"/>
    </row>
    <row r="98" spans="1:1">
      <c r="A98"/>
    </row>
    <row r="99" spans="1:1">
      <c r="A99"/>
    </row>
    <row r="100" spans="1:1">
      <c r="A100"/>
    </row>
    <row r="101" spans="1:1">
      <c r="A101"/>
    </row>
    <row r="102" spans="1:1">
      <c r="A102"/>
    </row>
    <row r="103" spans="1:1">
      <c r="A103"/>
    </row>
    <row r="104" spans="1:1">
      <c r="A104"/>
    </row>
    <row r="105" spans="1:1">
      <c r="A105"/>
    </row>
    <row r="106" spans="1:1">
      <c r="A106"/>
    </row>
    <row r="107" spans="1:1">
      <c r="A107"/>
    </row>
    <row r="108" spans="1:1">
      <c r="A108"/>
    </row>
    <row r="109" spans="1:1">
      <c r="A109"/>
    </row>
    <row r="110" spans="1:1">
      <c r="A110"/>
    </row>
    <row r="111" spans="1:1">
      <c r="A111"/>
    </row>
    <row r="112" spans="1:1">
      <c r="A112"/>
    </row>
    <row r="113" spans="1:1">
      <c r="A113"/>
    </row>
    <row r="114" spans="1:1">
      <c r="A114"/>
    </row>
    <row r="115" spans="1:1">
      <c r="A115"/>
    </row>
    <row r="116" spans="1:1">
      <c r="A116"/>
    </row>
    <row r="117" spans="1:1">
      <c r="A117"/>
    </row>
    <row r="118" spans="1:1">
      <c r="A118"/>
    </row>
    <row r="119" spans="1:1">
      <c r="A119"/>
    </row>
    <row r="120" spans="1:1">
      <c r="A120"/>
    </row>
    <row r="121" spans="1:1">
      <c r="A121"/>
    </row>
    <row r="122" spans="1:1">
      <c r="A122"/>
    </row>
    <row r="123" spans="1:1">
      <c r="A123"/>
    </row>
    <row r="124" spans="1:1">
      <c r="A124"/>
    </row>
    <row r="125" spans="1:1">
      <c r="A125"/>
    </row>
    <row r="126" spans="1:1">
      <c r="A126"/>
    </row>
    <row r="127" spans="1:1">
      <c r="A127"/>
    </row>
    <row r="128" spans="1:1">
      <c r="A128"/>
    </row>
    <row r="129" spans="1:1">
      <c r="A129"/>
    </row>
    <row r="130" spans="1:1">
      <c r="A130"/>
    </row>
    <row r="131" spans="1:1">
      <c r="A131"/>
    </row>
    <row r="132" spans="1:1">
      <c r="A132"/>
    </row>
    <row r="133" spans="1:1">
      <c r="A133"/>
    </row>
    <row r="134" spans="1:1">
      <c r="A134"/>
    </row>
    <row r="135" spans="1:1">
      <c r="A135"/>
    </row>
    <row r="136" spans="1:1">
      <c r="A136"/>
    </row>
    <row r="137" spans="1:1">
      <c r="A137"/>
    </row>
    <row r="138" spans="1:1">
      <c r="A138"/>
    </row>
  </sheetData>
  <sheetProtection algorithmName="SHA-512" hashValue="QvhdOyHOhqpi7OG47VBCV0B2jUraS9Xc5qakDAivuijuAGn0Pu0DqJIbIKy9t3EBELdRPYRm8RRzkc4KFSVy5A==" saltValue="qYAZNshJhQieexiuLcvxnw==" spinCount="100000" sheet="1" formatRows="0"/>
  <autoFilter ref="A8:B38" xr:uid="{00000000-0001-0000-0100-000000000000}">
    <filterColumn colId="0" showButton="0">
      <colorFilter dxfId="89"/>
    </filterColumn>
  </autoFilter>
  <mergeCells count="96">
    <mergeCell ref="A25:B25"/>
    <mergeCell ref="C25:D25"/>
    <mergeCell ref="E25:F25"/>
    <mergeCell ref="E26:F26"/>
    <mergeCell ref="C16:D16"/>
    <mergeCell ref="E16:F16"/>
    <mergeCell ref="A24:B24"/>
    <mergeCell ref="C24:D24"/>
    <mergeCell ref="A16:B16"/>
    <mergeCell ref="A17:B17"/>
    <mergeCell ref="E27:F27"/>
    <mergeCell ref="C36:D37"/>
    <mergeCell ref="E36:F37"/>
    <mergeCell ref="E24:F24"/>
    <mergeCell ref="C32:D32"/>
    <mergeCell ref="E32:F32"/>
    <mergeCell ref="C33:D33"/>
    <mergeCell ref="E33:F33"/>
    <mergeCell ref="C30:D30"/>
    <mergeCell ref="E30:F30"/>
    <mergeCell ref="C31:D31"/>
    <mergeCell ref="E31:F31"/>
    <mergeCell ref="C29:D29"/>
    <mergeCell ref="E29:F29"/>
    <mergeCell ref="C26:D26"/>
    <mergeCell ref="E38:F38"/>
    <mergeCell ref="C34:D34"/>
    <mergeCell ref="C35:D35"/>
    <mergeCell ref="A38:D38"/>
    <mergeCell ref="A35:B35"/>
    <mergeCell ref="E35:F35"/>
    <mergeCell ref="A34:B34"/>
    <mergeCell ref="B1:D1"/>
    <mergeCell ref="E22:F22"/>
    <mergeCell ref="E23:F23"/>
    <mergeCell ref="E28:F28"/>
    <mergeCell ref="E34:F34"/>
    <mergeCell ref="E17:F17"/>
    <mergeCell ref="E18:F18"/>
    <mergeCell ref="E19:F19"/>
    <mergeCell ref="E20:F20"/>
    <mergeCell ref="E21:F21"/>
    <mergeCell ref="E12:F12"/>
    <mergeCell ref="E13:F13"/>
    <mergeCell ref="E14:F14"/>
    <mergeCell ref="E15:F15"/>
    <mergeCell ref="E5:F5"/>
    <mergeCell ref="A5:D5"/>
    <mergeCell ref="A6:D6"/>
    <mergeCell ref="E6:F6"/>
    <mergeCell ref="A9:B9"/>
    <mergeCell ref="A10:B10"/>
    <mergeCell ref="A11:B11"/>
    <mergeCell ref="E8:F8"/>
    <mergeCell ref="E9:F9"/>
    <mergeCell ref="E10:F10"/>
    <mergeCell ref="E11:F11"/>
    <mergeCell ref="C10:D10"/>
    <mergeCell ref="C11:D1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7:F7"/>
    <mergeCell ref="C9:D9"/>
    <mergeCell ref="C12:D12"/>
    <mergeCell ref="C13:D13"/>
    <mergeCell ref="C14:D14"/>
    <mergeCell ref="C15:D15"/>
    <mergeCell ref="C17:D17"/>
    <mergeCell ref="A33:B33"/>
    <mergeCell ref="A31:B31"/>
    <mergeCell ref="A21:B21"/>
    <mergeCell ref="C18:D18"/>
    <mergeCell ref="C19:D19"/>
    <mergeCell ref="C20:D20"/>
    <mergeCell ref="C21:D21"/>
    <mergeCell ref="A18:B18"/>
    <mergeCell ref="A19:B19"/>
    <mergeCell ref="A20:B20"/>
    <mergeCell ref="A29:B29"/>
    <mergeCell ref="A30:B30"/>
    <mergeCell ref="A32:B32"/>
    <mergeCell ref="A26:B26"/>
    <mergeCell ref="A27:B27"/>
    <mergeCell ref="C27:D27"/>
  </mergeCells>
  <conditionalFormatting sqref="E36:F37">
    <cfRule type="containsText" dxfId="116" priority="38" operator="containsText" text="cannot">
      <formula>NOT(ISERROR(SEARCH("cannot",E36)))</formula>
    </cfRule>
  </conditionalFormatting>
  <printOptions horizontalCentered="1"/>
  <pageMargins left="0.25" right="0.25" top="0.25" bottom="0.5" header="0.3" footer="0.3"/>
  <pageSetup scale="99"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A3F3311-0BBE-4C73-8F8A-D323CCA9E038}">
            <xm:f>Categories!$A$2=FALSE</xm:f>
            <x14:dxf>
              <fill>
                <patternFill>
                  <bgColor theme="0" tint="-0.34998626667073579"/>
                </patternFill>
              </fill>
            </x14:dxf>
          </x14:cfRule>
          <xm:sqref>A9:F9</xm:sqref>
        </x14:conditionalFormatting>
        <x14:conditionalFormatting xmlns:xm="http://schemas.microsoft.com/office/excel/2006/main">
          <x14:cfRule type="expression" priority="2" id="{0359D990-94CD-41F5-B95A-B9693ED44CC5}">
            <xm:f>Categories!$A$3=FALSE</xm:f>
            <x14:dxf>
              <fill>
                <patternFill>
                  <bgColor theme="0" tint="-0.34998626667073579"/>
                </patternFill>
              </fill>
            </x14:dxf>
          </x14:cfRule>
          <xm:sqref>A10:F10</xm:sqref>
        </x14:conditionalFormatting>
        <x14:conditionalFormatting xmlns:xm="http://schemas.microsoft.com/office/excel/2006/main">
          <x14:cfRule type="expression" priority="3" id="{E7E57E74-E876-464F-A621-695DC49A381A}">
            <xm:f>Categories!$A$4=FALSE</xm:f>
            <x14:dxf>
              <fill>
                <patternFill>
                  <bgColor theme="0" tint="-0.34998626667073579"/>
                </patternFill>
              </fill>
            </x14:dxf>
          </x14:cfRule>
          <xm:sqref>A11:F11</xm:sqref>
        </x14:conditionalFormatting>
        <x14:conditionalFormatting xmlns:xm="http://schemas.microsoft.com/office/excel/2006/main">
          <x14:cfRule type="expression" priority="4" id="{35F5C9CC-7E2F-42FB-AE33-460930B296AB}">
            <xm:f>Categories!$A$5=FALSE</xm:f>
            <x14:dxf>
              <fill>
                <patternFill>
                  <bgColor theme="0" tint="-0.34998626667073579"/>
                </patternFill>
              </fill>
            </x14:dxf>
          </x14:cfRule>
          <xm:sqref>A12:F12</xm:sqref>
        </x14:conditionalFormatting>
        <x14:conditionalFormatting xmlns:xm="http://schemas.microsoft.com/office/excel/2006/main">
          <x14:cfRule type="expression" priority="5" id="{85C6B2DB-93E6-468D-836A-F1026A0E0B4D}">
            <xm:f>Categories!$A$6=FALSE</xm:f>
            <x14:dxf>
              <fill>
                <patternFill>
                  <bgColor theme="0" tint="-0.34998626667073579"/>
                </patternFill>
              </fill>
            </x14:dxf>
          </x14:cfRule>
          <xm:sqref>A13:F13</xm:sqref>
        </x14:conditionalFormatting>
        <x14:conditionalFormatting xmlns:xm="http://schemas.microsoft.com/office/excel/2006/main">
          <x14:cfRule type="expression" priority="6" id="{58778C1B-F056-46A4-8CB4-2111CBC54D76}">
            <xm:f>Categories!$A$7=FALSE</xm:f>
            <x14:dxf>
              <fill>
                <patternFill>
                  <bgColor theme="0" tint="-0.34998626667073579"/>
                </patternFill>
              </fill>
            </x14:dxf>
          </x14:cfRule>
          <xm:sqref>A14:F14</xm:sqref>
        </x14:conditionalFormatting>
        <x14:conditionalFormatting xmlns:xm="http://schemas.microsoft.com/office/excel/2006/main">
          <x14:cfRule type="expression" priority="7" id="{33FB7683-7DDB-4D9D-A4E1-BF29A4FAA5C9}">
            <xm:f>Categories!$A$8=FALSE</xm:f>
            <x14:dxf>
              <fill>
                <patternFill>
                  <bgColor theme="0" tint="-0.34998626667073579"/>
                </patternFill>
              </fill>
            </x14:dxf>
          </x14:cfRule>
          <xm:sqref>A15:F15</xm:sqref>
        </x14:conditionalFormatting>
        <x14:conditionalFormatting xmlns:xm="http://schemas.microsoft.com/office/excel/2006/main">
          <x14:cfRule type="expression" priority="8" id="{B7253527-FD47-47EC-B2E8-176FBB50F755}">
            <xm:f>Categories!$A$9=FALSE</xm:f>
            <x14:dxf>
              <fill>
                <patternFill>
                  <bgColor theme="0" tint="-0.34998626667073579"/>
                </patternFill>
              </fill>
            </x14:dxf>
          </x14:cfRule>
          <xm:sqref>A16:F16</xm:sqref>
        </x14:conditionalFormatting>
        <x14:conditionalFormatting xmlns:xm="http://schemas.microsoft.com/office/excel/2006/main">
          <x14:cfRule type="expression" priority="20" id="{A34BE34C-918B-433B-938F-2426D5FCD9EB}">
            <xm:f>Categories!$A$21=FALSE</xm:f>
            <x14:dxf>
              <fill>
                <patternFill>
                  <bgColor theme="0" tint="-0.34998626667073579"/>
                </patternFill>
              </fill>
            </x14:dxf>
          </x14:cfRule>
          <xm:sqref>A17:F17</xm:sqref>
        </x14:conditionalFormatting>
        <x14:conditionalFormatting xmlns:xm="http://schemas.microsoft.com/office/excel/2006/main">
          <x14:cfRule type="expression" priority="21" id="{372EE83B-2B70-477A-A1DC-99F4B8BC6009}">
            <xm:f>Categories!$A$22=FALSE</xm:f>
            <x14:dxf>
              <fill>
                <patternFill>
                  <bgColor theme="0" tint="-0.34998626667073579"/>
                </patternFill>
              </fill>
            </x14:dxf>
          </x14:cfRule>
          <xm:sqref>A18:F18</xm:sqref>
        </x14:conditionalFormatting>
        <x14:conditionalFormatting xmlns:xm="http://schemas.microsoft.com/office/excel/2006/main">
          <x14:cfRule type="expression" priority="22" id="{486D2871-E600-4A5B-89AE-053895BB32E4}">
            <xm:f>Categories!$A$23=FALSE</xm:f>
            <x14:dxf>
              <fill>
                <patternFill>
                  <bgColor theme="0" tint="-0.34998626667073579"/>
                </patternFill>
              </fill>
            </x14:dxf>
          </x14:cfRule>
          <xm:sqref>A19:F19</xm:sqref>
        </x14:conditionalFormatting>
        <x14:conditionalFormatting xmlns:xm="http://schemas.microsoft.com/office/excel/2006/main">
          <x14:cfRule type="expression" priority="23" id="{ED36BA65-56AC-4ADA-8F86-77A30B2C0B6E}">
            <xm:f>Categories!$A$24=FALSE</xm:f>
            <x14:dxf>
              <fill>
                <patternFill>
                  <bgColor theme="0" tint="-0.34998626667073579"/>
                </patternFill>
              </fill>
            </x14:dxf>
          </x14:cfRule>
          <xm:sqref>A20:F20</xm:sqref>
        </x14:conditionalFormatting>
        <x14:conditionalFormatting xmlns:xm="http://schemas.microsoft.com/office/excel/2006/main">
          <x14:cfRule type="expression" priority="24" id="{815615B6-3AF7-4771-83BF-BD8AF4304C8D}">
            <xm:f>Categories!$A$25=FALSE</xm:f>
            <x14:dxf>
              <fill>
                <patternFill>
                  <bgColor theme="0" tint="-0.34998626667073579"/>
                </patternFill>
              </fill>
            </x14:dxf>
          </x14:cfRule>
          <xm:sqref>A21:F21</xm:sqref>
        </x14:conditionalFormatting>
        <x14:conditionalFormatting xmlns:xm="http://schemas.microsoft.com/office/excel/2006/main">
          <x14:cfRule type="expression" priority="25" id="{3B0B78DC-48D2-4537-BFA4-CF7BCF25C3E9}">
            <xm:f>Categories!$A$26=FALSE</xm:f>
            <x14:dxf>
              <fill>
                <patternFill>
                  <bgColor theme="0" tint="-0.34998626667073579"/>
                </patternFill>
              </fill>
            </x14:dxf>
          </x14:cfRule>
          <xm:sqref>A22:F22</xm:sqref>
        </x14:conditionalFormatting>
        <x14:conditionalFormatting xmlns:xm="http://schemas.microsoft.com/office/excel/2006/main">
          <x14:cfRule type="expression" priority="26" id="{D3E47D7D-5640-41C8-9F73-D880A4F457A1}">
            <xm:f>Categories!$A$27=FALSE</xm:f>
            <x14:dxf>
              <fill>
                <patternFill>
                  <bgColor theme="0" tint="-0.34998626667073579"/>
                </patternFill>
              </fill>
            </x14:dxf>
          </x14:cfRule>
          <xm:sqref>A23:F23</xm:sqref>
        </x14:conditionalFormatting>
        <x14:conditionalFormatting xmlns:xm="http://schemas.microsoft.com/office/excel/2006/main">
          <x14:cfRule type="expression" priority="27" id="{430FD13A-7FE9-4C9E-AE0D-C02006564857}">
            <xm:f>Categories!$A$28=FALSE</xm:f>
            <x14:dxf>
              <fill>
                <patternFill>
                  <bgColor theme="0" tint="-0.34998626667073579"/>
                </patternFill>
              </fill>
            </x14:dxf>
          </x14:cfRule>
          <xm:sqref>A24:F24</xm:sqref>
        </x14:conditionalFormatting>
        <x14:conditionalFormatting xmlns:xm="http://schemas.microsoft.com/office/excel/2006/main">
          <x14:cfRule type="expression" priority="28" id="{89923480-2787-4967-B623-734A6EEFF891}">
            <xm:f>Categories!$A$29=FALSE</xm:f>
            <x14:dxf>
              <fill>
                <patternFill>
                  <bgColor theme="0" tint="-0.34998626667073579"/>
                </patternFill>
              </fill>
            </x14:dxf>
          </x14:cfRule>
          <xm:sqref>A25:F25</xm:sqref>
        </x14:conditionalFormatting>
        <x14:conditionalFormatting xmlns:xm="http://schemas.microsoft.com/office/excel/2006/main">
          <x14:cfRule type="expression" priority="29" id="{D957BAE7-3765-42DE-B522-90BE9FB58A90}">
            <xm:f>Categories!$A$30=FALSE</xm:f>
            <x14:dxf>
              <fill>
                <patternFill>
                  <bgColor theme="0" tint="-0.34998626667073579"/>
                </patternFill>
              </fill>
            </x14:dxf>
          </x14:cfRule>
          <xm:sqref>A26:F26</xm:sqref>
        </x14:conditionalFormatting>
        <x14:conditionalFormatting xmlns:xm="http://schemas.microsoft.com/office/excel/2006/main">
          <x14:cfRule type="expression" priority="30" id="{7C6E6C77-45DC-4857-A20B-45F3C2B88930}">
            <xm:f>Categories!$A$31=FALSE</xm:f>
            <x14:dxf>
              <fill>
                <patternFill>
                  <bgColor theme="0" tint="-0.34998626667073579"/>
                </patternFill>
              </fill>
            </x14:dxf>
          </x14:cfRule>
          <xm:sqref>A27:F27</xm:sqref>
        </x14:conditionalFormatting>
        <x14:conditionalFormatting xmlns:xm="http://schemas.microsoft.com/office/excel/2006/main">
          <x14:cfRule type="expression" priority="31" id="{9C5D1EEF-4C13-4673-9688-E9BC739C035B}">
            <xm:f>Categories!$A$32=FALSE</xm:f>
            <x14:dxf>
              <fill>
                <patternFill>
                  <bgColor theme="0" tint="-0.34998626667073579"/>
                </patternFill>
              </fill>
            </x14:dxf>
          </x14:cfRule>
          <xm:sqref>A28:F28</xm:sqref>
        </x14:conditionalFormatting>
        <x14:conditionalFormatting xmlns:xm="http://schemas.microsoft.com/office/excel/2006/main">
          <x14:cfRule type="expression" priority="32" id="{BB295B40-26F3-4638-B9E3-A5593F029EDC}">
            <xm:f>Categories!$A$33=FALSE</xm:f>
            <x14:dxf>
              <fill>
                <patternFill>
                  <bgColor theme="0" tint="-0.34998626667073579"/>
                </patternFill>
              </fill>
            </x14:dxf>
          </x14:cfRule>
          <xm:sqref>A29:F29</xm:sqref>
        </x14:conditionalFormatting>
        <x14:conditionalFormatting xmlns:xm="http://schemas.microsoft.com/office/excel/2006/main">
          <x14:cfRule type="expression" priority="33" id="{104C5D3F-92D6-4D93-B03D-30A4FB89D928}">
            <xm:f>Categories!$A$34=FALSE</xm:f>
            <x14:dxf>
              <fill>
                <patternFill>
                  <bgColor theme="0" tint="-0.34998626667073579"/>
                </patternFill>
              </fill>
            </x14:dxf>
          </x14:cfRule>
          <xm:sqref>A30:F30</xm:sqref>
        </x14:conditionalFormatting>
        <x14:conditionalFormatting xmlns:xm="http://schemas.microsoft.com/office/excel/2006/main">
          <x14:cfRule type="expression" priority="34" id="{81D726EE-EC6E-47E4-AA6B-ED6CCC876804}">
            <xm:f>Categories!$A$35=FALSE</xm:f>
            <x14:dxf>
              <fill>
                <patternFill>
                  <bgColor theme="0" tint="-0.34998626667073579"/>
                </patternFill>
              </fill>
            </x14:dxf>
          </x14:cfRule>
          <xm:sqref>A31:F31</xm:sqref>
        </x14:conditionalFormatting>
        <x14:conditionalFormatting xmlns:xm="http://schemas.microsoft.com/office/excel/2006/main">
          <x14:cfRule type="expression" priority="35" id="{B3F66FE6-8330-41D1-B17E-CA41602BBD5F}">
            <xm:f>Categories!$A$36=FALSE</xm:f>
            <x14:dxf>
              <fill>
                <patternFill>
                  <bgColor theme="0" tint="-0.34998626667073579"/>
                </patternFill>
              </fill>
            </x14:dxf>
          </x14:cfRule>
          <xm:sqref>A32:F32</xm:sqref>
        </x14:conditionalFormatting>
        <x14:conditionalFormatting xmlns:xm="http://schemas.microsoft.com/office/excel/2006/main">
          <x14:cfRule type="expression" priority="36" id="{384A29C1-A887-4C62-8AFD-5D10A477BB21}">
            <xm:f>Categories!$A$37=FALSE</xm:f>
            <x14:dxf>
              <fill>
                <patternFill>
                  <bgColor theme="0" tint="-0.34998626667073579"/>
                </patternFill>
              </fill>
            </x14:dxf>
          </x14:cfRule>
          <xm:sqref>A33:F33</xm:sqref>
        </x14:conditionalFormatting>
        <x14:conditionalFormatting xmlns:xm="http://schemas.microsoft.com/office/excel/2006/main">
          <x14:cfRule type="expression" priority="37" id="{09D5B909-5C5D-4985-B61E-7F0639F4DAE4}">
            <xm:f>Categories!$A$38=FALSE</xm:f>
            <x14:dxf>
              <fill>
                <patternFill>
                  <bgColor theme="0" tint="-0.34998626667073579"/>
                </patternFill>
              </fill>
            </x14:dxf>
          </x14:cfRule>
          <xm:sqref>A35:F37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1"/>
  <sheetViews>
    <sheetView view="pageBreakPreview" topLeftCell="A15" zoomScaleNormal="100" zoomScaleSheetLayoutView="100" workbookViewId="0">
      <selection activeCell="D22" sqref="D22"/>
    </sheetView>
  </sheetViews>
  <sheetFormatPr defaultColWidth="9.140625" defaultRowHeight="13.15"/>
  <cols>
    <col min="1" max="1" width="2.7109375" style="5" customWidth="1"/>
    <col min="2" max="2" width="4.140625" style="5" customWidth="1"/>
    <col min="3" max="3" width="3.7109375" style="5" customWidth="1"/>
    <col min="4" max="4" width="4" style="5" customWidth="1"/>
    <col min="5" max="5" width="15.42578125" style="5" customWidth="1"/>
    <col min="6" max="6" width="14.7109375" style="5" customWidth="1"/>
    <col min="7" max="7" width="19.140625" style="5" customWidth="1"/>
    <col min="8" max="8" width="9.5703125" style="5" customWidth="1"/>
    <col min="9" max="9" width="7" style="5" customWidth="1"/>
    <col min="10" max="10" width="9.5703125" style="5" customWidth="1"/>
    <col min="11" max="11" width="5.140625" style="5" customWidth="1"/>
    <col min="12" max="12" width="3.42578125" style="5" customWidth="1"/>
    <col min="13" max="13" width="13.140625" style="5" customWidth="1"/>
    <col min="14" max="14" width="2.5703125" style="5" customWidth="1"/>
    <col min="15" max="15" width="15.7109375" style="5" customWidth="1"/>
    <col min="16" max="16" width="3" style="5" customWidth="1"/>
    <col min="17" max="17" width="3.42578125" style="5" customWidth="1"/>
    <col min="18" max="18" width="2.28515625" style="5" customWidth="1"/>
    <col min="19" max="19" width="2.42578125" style="5" customWidth="1"/>
    <col min="20" max="20" width="9.140625" style="5"/>
    <col min="21" max="21" width="16.140625" style="5" customWidth="1"/>
    <col min="22" max="16384" width="9.140625" style="5"/>
  </cols>
  <sheetData>
    <row r="1" spans="2:30" ht="12.75" customHeight="1">
      <c r="B1" s="5" t="s">
        <v>69</v>
      </c>
      <c r="F1" s="382">
        <f>+'Section A'!B2</f>
        <v>0</v>
      </c>
      <c r="G1" s="382"/>
      <c r="H1" s="382"/>
      <c r="I1" s="382"/>
      <c r="J1" s="382"/>
      <c r="K1" s="382"/>
      <c r="L1" s="382"/>
      <c r="M1" s="5" t="s">
        <v>71</v>
      </c>
      <c r="O1" s="383">
        <f>+'Section A'!F2</f>
        <v>0</v>
      </c>
      <c r="P1" s="383"/>
    </row>
    <row r="2" spans="2:30" ht="15" customHeight="1">
      <c r="B2" s="389" t="s">
        <v>108</v>
      </c>
      <c r="C2" s="389"/>
      <c r="D2" s="389"/>
      <c r="E2" s="389"/>
      <c r="F2" s="389"/>
      <c r="G2" s="389"/>
      <c r="H2" s="389"/>
      <c r="I2" s="389"/>
      <c r="J2" s="389"/>
    </row>
    <row r="3" spans="2:30" ht="13.5" customHeight="1">
      <c r="B3" s="109"/>
      <c r="C3" s="390" t="s">
        <v>109</v>
      </c>
      <c r="D3" s="390"/>
      <c r="E3" s="390"/>
      <c r="F3" s="390"/>
      <c r="G3" s="390"/>
      <c r="H3" s="390"/>
      <c r="I3" s="390"/>
      <c r="J3" s="390"/>
      <c r="K3" s="390"/>
      <c r="L3" s="390"/>
      <c r="M3" s="390"/>
      <c r="N3" s="390"/>
      <c r="O3" s="390"/>
      <c r="P3" s="390"/>
      <c r="Q3" s="390"/>
    </row>
    <row r="4" spans="2:30" ht="6.75" customHeight="1">
      <c r="B4" s="109"/>
      <c r="C4" s="109"/>
      <c r="D4" s="109"/>
      <c r="E4" s="109"/>
      <c r="F4" s="109"/>
      <c r="G4" s="109"/>
      <c r="H4" s="109"/>
      <c r="I4" s="109"/>
      <c r="J4" s="109"/>
      <c r="K4" s="109"/>
      <c r="L4" s="109"/>
      <c r="M4" s="109"/>
      <c r="N4" s="109"/>
      <c r="O4" s="109"/>
      <c r="P4" s="109"/>
      <c r="Q4" s="109"/>
    </row>
    <row r="5" spans="2:30" ht="45.75" customHeight="1">
      <c r="B5" s="111" t="s">
        <v>110</v>
      </c>
      <c r="C5" s="309"/>
      <c r="D5" s="112"/>
      <c r="E5" s="385" t="s">
        <v>111</v>
      </c>
      <c r="F5" s="385"/>
      <c r="G5" s="385"/>
      <c r="H5" s="385"/>
      <c r="I5" s="385"/>
      <c r="J5" s="385"/>
      <c r="K5" s="385"/>
      <c r="L5" s="385"/>
      <c r="M5" s="385"/>
      <c r="N5" s="385"/>
      <c r="O5" s="385"/>
      <c r="P5" s="385"/>
      <c r="Q5" s="386"/>
      <c r="T5" s="393" t="s">
        <v>112</v>
      </c>
      <c r="U5" s="393"/>
      <c r="V5" s="393"/>
      <c r="W5" s="393"/>
      <c r="X5" s="393"/>
      <c r="Y5" s="393"/>
      <c r="Z5" s="393"/>
    </row>
    <row r="6" spans="2:30" ht="15" customHeight="1">
      <c r="B6" s="113"/>
      <c r="C6" s="114"/>
      <c r="D6" s="114"/>
      <c r="E6" s="391" t="s">
        <v>113</v>
      </c>
      <c r="F6" s="391"/>
      <c r="G6" s="391"/>
      <c r="H6" s="391"/>
      <c r="I6" s="391"/>
      <c r="J6" s="391"/>
      <c r="K6" s="391"/>
      <c r="L6" s="391"/>
      <c r="M6" s="391"/>
      <c r="N6" s="391"/>
      <c r="O6" s="391"/>
      <c r="P6" s="391"/>
      <c r="Q6" s="392"/>
      <c r="T6" s="115"/>
    </row>
    <row r="7" spans="2:30" ht="6.75" customHeight="1">
      <c r="B7" s="116"/>
      <c r="C7" s="109"/>
      <c r="D7" s="109"/>
      <c r="E7" s="109"/>
      <c r="F7" s="109"/>
      <c r="G7" s="109"/>
      <c r="H7" s="109"/>
      <c r="I7" s="109"/>
      <c r="J7" s="109"/>
      <c r="K7" s="109"/>
      <c r="L7" s="109"/>
      <c r="M7" s="109"/>
      <c r="N7" s="109"/>
      <c r="O7" s="109"/>
      <c r="P7" s="109"/>
      <c r="Q7" s="109"/>
    </row>
    <row r="8" spans="2:30" ht="28.5" customHeight="1">
      <c r="B8" s="344" t="s">
        <v>114</v>
      </c>
      <c r="C8" s="344"/>
      <c r="D8" s="344"/>
      <c r="E8" s="344"/>
      <c r="F8" s="344"/>
      <c r="G8" s="344"/>
      <c r="H8" s="344"/>
      <c r="I8" s="344"/>
      <c r="J8" s="344"/>
      <c r="K8" s="344"/>
      <c r="L8" s="344"/>
      <c r="M8" s="344"/>
      <c r="N8" s="344"/>
      <c r="O8" s="344"/>
      <c r="P8" s="344"/>
      <c r="Q8" s="344"/>
      <c r="T8" s="393" t="s">
        <v>115</v>
      </c>
      <c r="U8" s="393"/>
      <c r="V8" s="393"/>
      <c r="W8" s="393"/>
      <c r="X8" s="393"/>
      <c r="Y8" s="115"/>
      <c r="Z8" s="117"/>
      <c r="AA8" s="117"/>
      <c r="AB8" s="117"/>
      <c r="AC8" s="117"/>
      <c r="AD8" s="117"/>
    </row>
    <row r="9" spans="2:30" ht="18" customHeight="1">
      <c r="B9" s="109"/>
      <c r="C9" s="118" t="s">
        <v>116</v>
      </c>
      <c r="D9" s="344" t="s">
        <v>117</v>
      </c>
      <c r="E9" s="344"/>
      <c r="F9" s="344"/>
      <c r="G9" s="344"/>
      <c r="H9" s="344"/>
      <c r="I9" s="344"/>
      <c r="J9" s="344"/>
      <c r="K9" s="344"/>
      <c r="L9" s="344"/>
      <c r="M9" s="344"/>
      <c r="N9" s="344"/>
      <c r="O9" s="344"/>
      <c r="P9" s="344"/>
      <c r="Q9" s="344"/>
      <c r="T9" s="41"/>
      <c r="U9" s="119"/>
      <c r="V9" s="119"/>
      <c r="W9" s="119"/>
      <c r="X9" s="119"/>
      <c r="Y9" s="119"/>
      <c r="Z9" s="119"/>
      <c r="AA9" s="119"/>
      <c r="AB9" s="119"/>
      <c r="AC9" s="119"/>
      <c r="AD9" s="119"/>
    </row>
    <row r="10" spans="2:30" ht="17.25" customHeight="1">
      <c r="B10" s="109"/>
      <c r="C10" s="118" t="s">
        <v>118</v>
      </c>
      <c r="D10" s="344" t="s">
        <v>119</v>
      </c>
      <c r="E10" s="344"/>
      <c r="F10" s="344"/>
      <c r="G10" s="344"/>
      <c r="H10" s="344"/>
      <c r="I10" s="344"/>
      <c r="J10" s="344"/>
      <c r="K10" s="344"/>
      <c r="L10" s="344"/>
      <c r="M10" s="344"/>
      <c r="N10" s="344"/>
      <c r="O10" s="344"/>
      <c r="P10" s="344"/>
      <c r="Q10" s="344"/>
      <c r="T10" s="301"/>
      <c r="U10" s="120"/>
      <c r="V10" s="120"/>
      <c r="W10" s="120"/>
      <c r="X10" s="120"/>
      <c r="Y10" s="120"/>
      <c r="Z10" s="120"/>
      <c r="AA10" s="120"/>
      <c r="AB10" s="120"/>
      <c r="AC10" s="120"/>
      <c r="AD10" s="120"/>
    </row>
    <row r="11" spans="2:30" ht="14.25" customHeight="1">
      <c r="B11" s="109"/>
      <c r="C11" s="118" t="s">
        <v>120</v>
      </c>
      <c r="D11" s="404" t="s">
        <v>121</v>
      </c>
      <c r="E11" s="404"/>
      <c r="F11" s="404"/>
      <c r="G11" s="404"/>
      <c r="H11" s="404"/>
      <c r="I11" s="404"/>
      <c r="J11" s="404"/>
      <c r="K11" s="404"/>
      <c r="L11" s="404"/>
      <c r="M11" s="404"/>
      <c r="N11" s="404"/>
      <c r="O11" s="404"/>
      <c r="P11" s="404"/>
      <c r="Q11" s="404"/>
      <c r="T11" s="384"/>
      <c r="U11" s="384"/>
      <c r="V11" s="384"/>
      <c r="W11" s="384"/>
      <c r="X11" s="384"/>
      <c r="Y11" s="384"/>
    </row>
    <row r="12" spans="2:30" ht="8.25" customHeight="1">
      <c r="B12" s="109"/>
      <c r="C12" s="121"/>
      <c r="D12" s="121"/>
      <c r="E12" s="121"/>
      <c r="F12" s="121"/>
      <c r="G12" s="121"/>
      <c r="H12" s="121"/>
      <c r="I12" s="121"/>
      <c r="J12" s="121"/>
      <c r="K12" s="121"/>
      <c r="L12" s="121"/>
      <c r="M12" s="121"/>
      <c r="N12" s="121"/>
      <c r="O12" s="121"/>
      <c r="P12" s="121"/>
      <c r="Q12" s="109"/>
      <c r="T12" s="306"/>
      <c r="U12" s="306"/>
      <c r="V12" s="306"/>
      <c r="W12" s="306"/>
      <c r="X12" s="306"/>
      <c r="Y12" s="306"/>
    </row>
    <row r="13" spans="2:30" ht="42" customHeight="1">
      <c r="B13" s="307" t="s">
        <v>122</v>
      </c>
      <c r="C13" s="210"/>
      <c r="D13" s="112"/>
      <c r="E13" s="385" t="s">
        <v>123</v>
      </c>
      <c r="F13" s="385"/>
      <c r="G13" s="385"/>
      <c r="H13" s="385"/>
      <c r="I13" s="385"/>
      <c r="J13" s="385"/>
      <c r="K13" s="385"/>
      <c r="L13" s="385"/>
      <c r="M13" s="385"/>
      <c r="N13" s="385"/>
      <c r="O13" s="385"/>
      <c r="P13" s="385"/>
      <c r="Q13" s="386"/>
    </row>
    <row r="14" spans="2:30" ht="13.5" customHeight="1">
      <c r="B14" s="122"/>
      <c r="C14" s="123"/>
      <c r="D14" s="109"/>
      <c r="E14" s="387" t="s">
        <v>124</v>
      </c>
      <c r="F14" s="387"/>
      <c r="G14" s="387"/>
      <c r="H14" s="387"/>
      <c r="I14" s="387"/>
      <c r="J14" s="387"/>
      <c r="K14" s="387"/>
      <c r="L14" s="387"/>
      <c r="M14" s="387"/>
      <c r="N14" s="387"/>
      <c r="O14" s="387"/>
      <c r="P14" s="387"/>
      <c r="Q14" s="388"/>
    </row>
    <row r="15" spans="2:30" ht="48.75" customHeight="1">
      <c r="B15" s="308" t="s">
        <v>125</v>
      </c>
      <c r="C15" s="310"/>
      <c r="D15" s="109"/>
      <c r="E15" s="335" t="s">
        <v>126</v>
      </c>
      <c r="F15" s="335"/>
      <c r="G15" s="335"/>
      <c r="H15" s="335"/>
      <c r="I15" s="335"/>
      <c r="J15" s="335"/>
      <c r="K15" s="335"/>
      <c r="L15" s="335"/>
      <c r="M15" s="335"/>
      <c r="N15" s="335"/>
      <c r="O15" s="335"/>
      <c r="P15" s="335"/>
      <c r="Q15" s="405"/>
    </row>
    <row r="16" spans="2:30" ht="18" customHeight="1">
      <c r="B16" s="124"/>
      <c r="C16" s="114"/>
      <c r="D16" s="114"/>
      <c r="E16" s="391" t="s">
        <v>127</v>
      </c>
      <c r="F16" s="406"/>
      <c r="G16" s="406"/>
      <c r="H16" s="406"/>
      <c r="I16" s="406"/>
      <c r="J16" s="406"/>
      <c r="K16" s="406"/>
      <c r="L16" s="406"/>
      <c r="M16" s="406"/>
      <c r="N16" s="406"/>
      <c r="O16" s="406"/>
      <c r="P16" s="406"/>
      <c r="Q16" s="407"/>
      <c r="U16" s="384"/>
      <c r="V16" s="384"/>
      <c r="W16" s="384"/>
      <c r="X16" s="384"/>
      <c r="Y16" s="384"/>
      <c r="Z16" s="384"/>
    </row>
    <row r="17" spans="2:17" ht="5.25" customHeight="1">
      <c r="B17" s="109"/>
      <c r="C17" s="109"/>
      <c r="D17" s="109"/>
      <c r="E17" s="109"/>
      <c r="F17" s="109"/>
      <c r="G17" s="109"/>
      <c r="H17" s="109"/>
      <c r="I17" s="109"/>
      <c r="J17" s="109"/>
      <c r="K17" s="109"/>
      <c r="L17" s="109"/>
      <c r="M17" s="109"/>
      <c r="N17" s="109"/>
      <c r="O17" s="109"/>
      <c r="P17" s="109"/>
      <c r="Q17" s="109"/>
    </row>
    <row r="18" spans="2:17" ht="37.5" customHeight="1">
      <c r="B18" s="307" t="s">
        <v>128</v>
      </c>
      <c r="C18" s="309"/>
      <c r="D18" s="112"/>
      <c r="E18" s="385" t="s">
        <v>129</v>
      </c>
      <c r="F18" s="385"/>
      <c r="G18" s="385"/>
      <c r="H18" s="385"/>
      <c r="I18" s="385"/>
      <c r="J18" s="385"/>
      <c r="K18" s="385"/>
      <c r="L18" s="385"/>
      <c r="M18" s="385"/>
      <c r="N18" s="385"/>
      <c r="O18" s="385"/>
      <c r="P18" s="385"/>
      <c r="Q18" s="386"/>
    </row>
    <row r="19" spans="2:17" ht="27" customHeight="1">
      <c r="B19" s="124"/>
      <c r="C19" s="114"/>
      <c r="D19" s="114"/>
      <c r="E19" s="391" t="s">
        <v>130</v>
      </c>
      <c r="F19" s="391"/>
      <c r="G19" s="391"/>
      <c r="H19" s="391"/>
      <c r="I19" s="391"/>
      <c r="J19" s="391"/>
      <c r="K19" s="391"/>
      <c r="L19" s="391"/>
      <c r="M19" s="391"/>
      <c r="N19" s="391"/>
      <c r="O19" s="391"/>
      <c r="P19" s="391"/>
      <c r="Q19" s="392"/>
    </row>
    <row r="20" spans="2:17" ht="6" customHeight="1">
      <c r="B20" s="109"/>
      <c r="C20" s="109"/>
      <c r="D20" s="109"/>
      <c r="E20" s="109"/>
      <c r="F20" s="109"/>
      <c r="G20" s="109"/>
      <c r="H20" s="109"/>
      <c r="I20" s="109"/>
      <c r="J20" s="109"/>
      <c r="K20" s="109"/>
      <c r="L20" s="109"/>
      <c r="M20" s="109"/>
      <c r="N20" s="109"/>
      <c r="O20" s="109"/>
      <c r="P20" s="109"/>
      <c r="Q20" s="109"/>
    </row>
    <row r="21" spans="2:17">
      <c r="B21" s="394" t="s">
        <v>131</v>
      </c>
      <c r="C21" s="397"/>
      <c r="D21" s="112"/>
      <c r="E21" s="125" t="s">
        <v>132</v>
      </c>
      <c r="F21" s="112"/>
      <c r="G21" s="112"/>
      <c r="H21" s="112"/>
      <c r="I21" s="112"/>
      <c r="J21" s="112"/>
      <c r="K21" s="112"/>
      <c r="L21" s="112"/>
      <c r="M21" s="112"/>
      <c r="N21" s="112"/>
      <c r="O21" s="112"/>
      <c r="P21" s="112"/>
      <c r="Q21" s="126"/>
    </row>
    <row r="22" spans="2:17" ht="15" customHeight="1">
      <c r="B22" s="395"/>
      <c r="C22" s="398"/>
      <c r="D22" s="109"/>
      <c r="E22" s="127" t="s">
        <v>133</v>
      </c>
      <c r="F22" s="400" t="s">
        <v>134</v>
      </c>
      <c r="G22" s="400"/>
      <c r="H22" s="400"/>
      <c r="I22" s="400"/>
      <c r="J22" s="400"/>
      <c r="K22" s="400"/>
      <c r="L22" s="400"/>
      <c r="M22" s="400"/>
      <c r="N22" s="400"/>
      <c r="O22" s="400"/>
      <c r="P22" s="400"/>
      <c r="Q22" s="401"/>
    </row>
    <row r="23" spans="2:17" ht="14.25" customHeight="1">
      <c r="B23" s="395"/>
      <c r="C23" s="398"/>
      <c r="D23" s="109"/>
      <c r="E23" s="127" t="s">
        <v>133</v>
      </c>
      <c r="F23" s="402" t="s">
        <v>135</v>
      </c>
      <c r="G23" s="402"/>
      <c r="H23" s="402"/>
      <c r="I23" s="402"/>
      <c r="J23" s="402"/>
      <c r="K23" s="402"/>
      <c r="L23" s="402"/>
      <c r="M23" s="402"/>
      <c r="N23" s="402"/>
      <c r="O23" s="402"/>
      <c r="P23" s="402"/>
      <c r="Q23" s="403"/>
    </row>
    <row r="24" spans="2:17" ht="12.75" customHeight="1">
      <c r="B24" s="396"/>
      <c r="C24" s="399"/>
      <c r="D24" s="114"/>
      <c r="E24" s="128" t="s">
        <v>136</v>
      </c>
      <c r="F24" s="129"/>
      <c r="G24" s="129"/>
      <c r="H24" s="129"/>
      <c r="I24" s="129"/>
      <c r="J24" s="114"/>
      <c r="K24" s="114"/>
      <c r="L24" s="114"/>
      <c r="M24" s="114"/>
      <c r="N24" s="114"/>
      <c r="O24" s="114"/>
      <c r="P24" s="114"/>
      <c r="Q24" s="110"/>
    </row>
    <row r="25" spans="2:17" ht="12.75" customHeight="1">
      <c r="B25" s="127"/>
      <c r="C25" s="130"/>
      <c r="D25" s="109"/>
      <c r="E25" s="311"/>
      <c r="F25" s="123"/>
      <c r="G25" s="123"/>
      <c r="H25" s="123"/>
      <c r="I25" s="123"/>
      <c r="J25" s="109"/>
      <c r="K25" s="109"/>
      <c r="L25" s="109"/>
      <c r="M25" s="109"/>
      <c r="N25" s="109"/>
      <c r="O25" s="109"/>
      <c r="P25" s="109"/>
      <c r="Q25" s="109"/>
    </row>
    <row r="26" spans="2:17" ht="27" customHeight="1">
      <c r="B26" s="131" t="s">
        <v>137</v>
      </c>
      <c r="C26" s="156" t="s">
        <v>138</v>
      </c>
      <c r="D26" s="132"/>
      <c r="E26" s="409" t="s">
        <v>139</v>
      </c>
      <c r="F26" s="409"/>
      <c r="G26" s="409"/>
      <c r="H26" s="409"/>
      <c r="I26" s="409"/>
      <c r="J26" s="409"/>
      <c r="K26" s="409"/>
      <c r="L26" s="409"/>
      <c r="M26" s="409"/>
      <c r="N26" s="409"/>
      <c r="O26" s="409"/>
      <c r="P26" s="409"/>
      <c r="Q26" s="410"/>
    </row>
    <row r="27" spans="2:17" ht="33" customHeight="1" thickBot="1">
      <c r="B27" s="109"/>
      <c r="C27" s="109"/>
      <c r="D27" s="109"/>
      <c r="E27" s="109"/>
      <c r="F27" s="109"/>
      <c r="G27" s="109"/>
      <c r="H27" s="109"/>
      <c r="I27" s="109"/>
      <c r="J27" s="109"/>
      <c r="K27" s="109"/>
      <c r="L27" s="109"/>
      <c r="M27" s="109"/>
      <c r="N27" s="109"/>
      <c r="O27" s="109"/>
      <c r="P27" s="109"/>
      <c r="Q27" s="109"/>
    </row>
    <row r="28" spans="2:17" ht="5.25" customHeight="1" thickTop="1">
      <c r="B28" s="109"/>
      <c r="C28" s="109"/>
      <c r="D28" s="109"/>
      <c r="E28" s="109"/>
      <c r="F28" s="109"/>
      <c r="G28" s="133"/>
      <c r="H28" s="134"/>
      <c r="I28" s="134"/>
      <c r="J28" s="134"/>
      <c r="K28" s="134"/>
      <c r="L28" s="134"/>
      <c r="M28" s="134"/>
      <c r="N28" s="134"/>
      <c r="O28" s="134"/>
      <c r="P28" s="134"/>
      <c r="Q28" s="135"/>
    </row>
    <row r="29" spans="2:17" ht="14.25" customHeight="1">
      <c r="B29" s="411" t="s">
        <v>140</v>
      </c>
      <c r="C29" s="411"/>
      <c r="D29" s="411"/>
      <c r="E29" s="411"/>
      <c r="F29" s="411"/>
      <c r="G29" s="412" t="s">
        <v>141</v>
      </c>
      <c r="H29" s="335"/>
      <c r="I29" s="413"/>
      <c r="J29" s="413"/>
      <c r="K29" s="301" t="s">
        <v>142</v>
      </c>
      <c r="L29" s="414"/>
      <c r="M29" s="414"/>
      <c r="N29" s="41"/>
      <c r="O29" s="5" t="s">
        <v>143</v>
      </c>
      <c r="P29" s="301"/>
      <c r="Q29" s="136"/>
    </row>
    <row r="30" spans="2:17" ht="14.25" customHeight="1">
      <c r="B30" s="411"/>
      <c r="C30" s="411"/>
      <c r="D30" s="411"/>
      <c r="E30" s="411"/>
      <c r="F30" s="411"/>
      <c r="G30" s="412" t="s">
        <v>144</v>
      </c>
      <c r="H30" s="335"/>
      <c r="I30" s="335"/>
      <c r="J30" s="413"/>
      <c r="K30" s="413"/>
      <c r="L30" s="413"/>
      <c r="M30" s="413"/>
      <c r="N30" s="413"/>
      <c r="O30" s="413"/>
      <c r="P30" s="413"/>
      <c r="Q30" s="137"/>
    </row>
    <row r="31" spans="2:17" ht="14.25" customHeight="1">
      <c r="B31" s="411"/>
      <c r="C31" s="411"/>
      <c r="D31" s="411"/>
      <c r="E31" s="411"/>
      <c r="F31" s="411"/>
      <c r="G31" s="305" t="s">
        <v>145</v>
      </c>
      <c r="H31" s="138"/>
      <c r="I31" s="306" t="s">
        <v>146</v>
      </c>
      <c r="J31" s="385" t="s">
        <v>147</v>
      </c>
      <c r="K31" s="385"/>
      <c r="L31" s="385"/>
      <c r="M31" s="415"/>
      <c r="N31" s="415"/>
      <c r="O31" s="415"/>
      <c r="P31" s="415"/>
      <c r="Q31" s="137"/>
    </row>
    <row r="32" spans="2:17" ht="5.25" customHeight="1" thickBot="1">
      <c r="B32" s="109"/>
      <c r="C32" s="109"/>
      <c r="D32" s="109"/>
      <c r="E32" s="109"/>
      <c r="F32" s="109"/>
      <c r="G32" s="139"/>
      <c r="H32" s="140"/>
      <c r="I32" s="140"/>
      <c r="J32" s="140"/>
      <c r="K32" s="140"/>
      <c r="L32" s="140"/>
      <c r="M32" s="140"/>
      <c r="N32" s="140"/>
      <c r="O32" s="140"/>
      <c r="P32" s="140"/>
      <c r="Q32" s="141"/>
    </row>
    <row r="33" spans="2:25" ht="13.9" thickTop="1">
      <c r="B33" s="109"/>
      <c r="C33" s="109"/>
      <c r="D33" s="109"/>
      <c r="E33" s="109"/>
      <c r="F33" s="109"/>
      <c r="G33" s="109"/>
      <c r="H33" s="109"/>
      <c r="I33" s="109"/>
      <c r="J33" s="109"/>
      <c r="K33" s="109"/>
      <c r="L33" s="109"/>
      <c r="M33" s="109"/>
      <c r="N33" s="109"/>
      <c r="O33" s="109"/>
      <c r="P33" s="109"/>
      <c r="Q33" s="109"/>
    </row>
    <row r="37" spans="2:25" ht="13.5" customHeight="1"/>
    <row r="38" spans="2:25" ht="16.5" customHeight="1"/>
    <row r="39" spans="2:25">
      <c r="U39" s="408"/>
      <c r="V39" s="408"/>
      <c r="W39" s="408"/>
      <c r="X39" s="408"/>
      <c r="Y39" s="408"/>
    </row>
    <row r="40" spans="2:25">
      <c r="U40" s="408"/>
      <c r="V40" s="408"/>
      <c r="W40" s="408"/>
      <c r="X40" s="408"/>
      <c r="Y40" s="408"/>
    </row>
    <row r="41" spans="2:25">
      <c r="U41" s="408"/>
      <c r="V41" s="408"/>
      <c r="W41" s="408"/>
      <c r="X41" s="408"/>
      <c r="Y41" s="408"/>
    </row>
  </sheetData>
  <sheetProtection algorithmName="SHA-512" hashValue="TpIQCVR0fHvRbgI2to7v/iZr8SRKnwXy2NUsdK3LoXwa7GcZX3edXBOgr9KJVFroGy5NP3OlGDr2MM+t3HkC6g==" saltValue="hOx/WYTJoDgFoFvrOWWvug==" spinCount="100000" sheet="1" objects="1" scenarios="1"/>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scale="97"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tabSelected="1" view="pageBreakPreview" zoomScaleNormal="100" zoomScaleSheetLayoutView="100" workbookViewId="0">
      <selection activeCell="A9" sqref="A9:B9"/>
    </sheetView>
  </sheetViews>
  <sheetFormatPr defaultRowHeight="14.45"/>
  <cols>
    <col min="1" max="3" width="44.5703125" customWidth="1"/>
    <col min="4" max="4" width="7.85546875" customWidth="1"/>
    <col min="5" max="6" width="9.140625" customWidth="1"/>
  </cols>
  <sheetData>
    <row r="1" spans="1:4" ht="20.100000000000001" customHeight="1">
      <c r="A1" s="51" t="str">
        <f>+'Section A'!A1</f>
        <v xml:space="preserve">STATE OF ILLINOIS </v>
      </c>
      <c r="B1" s="49" t="str">
        <f>+'Section A'!B1</f>
        <v>UNIFORM GRANT BUDGET TEMPLATE</v>
      </c>
      <c r="C1" s="50" t="str">
        <f>+'Section A'!E1</f>
        <v>Commerce &amp; Economic Opportunity</v>
      </c>
      <c r="D1" s="14" t="s">
        <v>148</v>
      </c>
    </row>
    <row r="2" spans="1:4" ht="39.950000000000003" customHeight="1">
      <c r="A2" s="155" t="str">
        <f>"Organization Name: "&amp;'Section A'!B2</f>
        <v xml:space="preserve">Organization Name: </v>
      </c>
      <c r="B2" s="51" t="str">
        <f>"NOFO # "&amp;'Section A'!F2</f>
        <v xml:space="preserve">NOFO # </v>
      </c>
      <c r="C2" s="51" t="str">
        <f>"Fiscal Year "&amp;'Section A'!F3</f>
        <v>Fiscal Year 2027</v>
      </c>
    </row>
    <row r="3" spans="1:4" ht="20.100000000000001" customHeight="1">
      <c r="A3" s="324" t="s">
        <v>149</v>
      </c>
      <c r="B3" s="325"/>
      <c r="C3" s="56" t="str">
        <f>"Grant Number: "&amp;'Section A'!F4</f>
        <v xml:space="preserve">Grant Number: </v>
      </c>
    </row>
    <row r="4" spans="1:4" ht="20.100000000000001" customHeight="1">
      <c r="A4" s="53" t="s">
        <v>80</v>
      </c>
      <c r="B4" s="54"/>
      <c r="C4" s="55" t="s">
        <v>81</v>
      </c>
    </row>
    <row r="5" spans="1:4" ht="15" customHeight="1">
      <c r="A5" s="322" t="s">
        <v>150</v>
      </c>
      <c r="B5" s="323"/>
      <c r="C5" s="220"/>
    </row>
    <row r="6" spans="1:4" ht="15" customHeight="1">
      <c r="A6" s="331" t="s">
        <v>151</v>
      </c>
      <c r="B6" s="332"/>
      <c r="C6" s="159">
        <v>0</v>
      </c>
    </row>
    <row r="7" spans="1:4" ht="15" customHeight="1">
      <c r="A7" s="331" t="s">
        <v>152</v>
      </c>
      <c r="B7" s="332"/>
      <c r="C7" s="159">
        <v>0</v>
      </c>
    </row>
    <row r="8" spans="1:4" ht="15" customHeight="1">
      <c r="A8" s="333" t="s">
        <v>153</v>
      </c>
      <c r="B8" s="334"/>
      <c r="C8" s="159">
        <v>0</v>
      </c>
    </row>
    <row r="9" spans="1:4" ht="20.100000000000001" customHeight="1" thickBot="1">
      <c r="A9" s="329" t="s">
        <v>154</v>
      </c>
      <c r="B9" s="330"/>
      <c r="C9" s="64">
        <f>(C6+C7+C8)</f>
        <v>0</v>
      </c>
    </row>
    <row r="10" spans="1:4" ht="20.100000000000001" customHeight="1" thickBot="1">
      <c r="A10" s="326" t="s">
        <v>155</v>
      </c>
      <c r="B10" s="327"/>
      <c r="C10" s="328"/>
      <c r="D10" s="14" t="s">
        <v>156</v>
      </c>
    </row>
    <row r="11" spans="1:4" ht="28.5" customHeight="1">
      <c r="A11" s="53" t="s">
        <v>84</v>
      </c>
      <c r="B11" s="53" t="s">
        <v>85</v>
      </c>
      <c r="C11" s="55" t="s">
        <v>86</v>
      </c>
    </row>
    <row r="12" spans="1:4" ht="16.5" customHeight="1">
      <c r="A12" s="45" t="s">
        <v>157</v>
      </c>
      <c r="B12" s="304">
        <v>200.43</v>
      </c>
      <c r="C12" s="46">
        <f>+Personnel!G268</f>
        <v>0</v>
      </c>
    </row>
    <row r="13" spans="1:4" ht="16.5" customHeight="1">
      <c r="A13" s="45" t="s">
        <v>158</v>
      </c>
      <c r="B13" s="302">
        <v>200.43100000000001</v>
      </c>
      <c r="C13" s="46">
        <f>+'Fringe Benefits'!E267</f>
        <v>0</v>
      </c>
    </row>
    <row r="14" spans="1:4" ht="16.5" customHeight="1">
      <c r="A14" s="45" t="s">
        <v>159</v>
      </c>
      <c r="B14" s="302">
        <v>200.47399999999999</v>
      </c>
      <c r="C14" s="46">
        <f>+Travel!G267</f>
        <v>0</v>
      </c>
    </row>
    <row r="15" spans="1:4" ht="16.5" customHeight="1">
      <c r="A15" s="45" t="s">
        <v>90</v>
      </c>
      <c r="B15" s="302">
        <v>200.43899999999999</v>
      </c>
      <c r="C15" s="46">
        <f>+'Equipment '!D267</f>
        <v>0</v>
      </c>
    </row>
    <row r="16" spans="1:4" ht="16.5" customHeight="1">
      <c r="A16" s="45" t="s">
        <v>91</v>
      </c>
      <c r="B16" s="302">
        <v>200.94</v>
      </c>
      <c r="C16" s="46">
        <f>+Supplies!D266</f>
        <v>0</v>
      </c>
    </row>
    <row r="17" spans="1:3" ht="16.5" customHeight="1">
      <c r="A17" s="45" t="s">
        <v>92</v>
      </c>
      <c r="B17" s="302" t="s">
        <v>93</v>
      </c>
      <c r="C17" s="46">
        <f>+'Contractual Services'!C269</f>
        <v>0</v>
      </c>
    </row>
    <row r="18" spans="1:3" ht="16.5" customHeight="1">
      <c r="A18" s="45" t="s">
        <v>94</v>
      </c>
      <c r="B18" s="302">
        <v>200.459</v>
      </c>
      <c r="C18" s="46">
        <f>+Consultant!G266+Consultant!G539</f>
        <v>0</v>
      </c>
    </row>
    <row r="19" spans="1:3" ht="16.5" customHeight="1">
      <c r="A19" s="45" t="s">
        <v>95</v>
      </c>
      <c r="B19" s="302"/>
      <c r="C19" s="46">
        <f>'Construction '!C266</f>
        <v>0</v>
      </c>
    </row>
    <row r="20" spans="1:3" ht="16.5" customHeight="1">
      <c r="A20" s="45" t="s">
        <v>96</v>
      </c>
      <c r="B20" s="302">
        <v>200.465</v>
      </c>
      <c r="C20" s="46">
        <f>+'Occupancy '!F267</f>
        <v>0</v>
      </c>
    </row>
    <row r="21" spans="1:3" ht="16.5" customHeight="1">
      <c r="A21" s="45" t="s">
        <v>97</v>
      </c>
      <c r="B21" s="302">
        <v>200.87</v>
      </c>
      <c r="C21" s="46">
        <f>+'R &amp; D '!C266</f>
        <v>0</v>
      </c>
    </row>
    <row r="22" spans="1:3" ht="16.5" customHeight="1">
      <c r="A22" s="45" t="s">
        <v>98</v>
      </c>
      <c r="B22" s="302"/>
      <c r="C22" s="46">
        <f>+'Telecommunications '!F267</f>
        <v>0</v>
      </c>
    </row>
    <row r="23" spans="1:3" ht="16.5" customHeight="1">
      <c r="A23" s="45" t="s">
        <v>99</v>
      </c>
      <c r="B23" s="302">
        <v>200.47200000000001</v>
      </c>
      <c r="C23" s="46">
        <f>+'Training &amp; Education'!F267</f>
        <v>0</v>
      </c>
    </row>
    <row r="24" spans="1:3" ht="16.5" customHeight="1">
      <c r="A24" s="45" t="s">
        <v>100</v>
      </c>
      <c r="B24" s="302" t="s">
        <v>101</v>
      </c>
      <c r="C24" s="46">
        <f>+'Direct Administrative '!G267</f>
        <v>0</v>
      </c>
    </row>
    <row r="25" spans="1:3" ht="16.5" customHeight="1">
      <c r="A25" s="45" t="s">
        <v>102</v>
      </c>
      <c r="B25" s="302"/>
      <c r="C25" s="46">
        <f>+'Miscellaneous (other) Costs '!F267</f>
        <v>0</v>
      </c>
    </row>
    <row r="26" spans="1:3" ht="16.5" hidden="1" customHeight="1">
      <c r="A26" s="45" t="str">
        <f>+'15A'!$A$2&amp;'15A'!$B$2</f>
        <v>15A.GRANT EXCLUSIVE LINE ITEM</v>
      </c>
      <c r="B26" s="302"/>
      <c r="C26" s="46">
        <f>+'15A'!F$268</f>
        <v>0</v>
      </c>
    </row>
    <row r="27" spans="1:3" ht="16.5" hidden="1" customHeight="1">
      <c r="A27" s="45" t="str">
        <f>+'15B'!$A$2&amp;'15B'!$B$2</f>
        <v>15B.GRANT EXCLUSIVE LINE ITEM</v>
      </c>
      <c r="B27" s="302"/>
      <c r="C27" s="46">
        <f>+'15B'!F$268</f>
        <v>0</v>
      </c>
    </row>
    <row r="28" spans="1:3" ht="16.5" hidden="1" customHeight="1">
      <c r="A28" s="45" t="str">
        <f>+'15C'!$A$2&amp;'15C'!$B$2</f>
        <v>15C.GRANT EXCLUSIVE LINE ITEM</v>
      </c>
      <c r="B28" s="302"/>
      <c r="C28" s="46">
        <f>+'15C'!F$268</f>
        <v>0</v>
      </c>
    </row>
    <row r="29" spans="1:3" ht="16.5" hidden="1" customHeight="1">
      <c r="A29" s="45" t="str">
        <f>+'15D'!$A$2&amp;'15D'!$B$2</f>
        <v>15D.GRANT EXCLUSIVE LINE ITEM</v>
      </c>
      <c r="B29" s="302"/>
      <c r="C29" s="46">
        <f>+'15D'!F$268</f>
        <v>0</v>
      </c>
    </row>
    <row r="30" spans="1:3" ht="16.5" hidden="1" customHeight="1">
      <c r="A30" s="45" t="str">
        <f>+'15E'!$A$2&amp;'15E'!$B$2</f>
        <v>15E.GRANT EXCLUSIVE LINE ITEM</v>
      </c>
      <c r="B30" s="302"/>
      <c r="C30" s="46">
        <f>+'15E'!F$268</f>
        <v>0</v>
      </c>
    </row>
    <row r="31" spans="1:3" ht="16.5" hidden="1" customHeight="1">
      <c r="A31" s="45" t="str">
        <f>+'15F'!$A$2&amp;'15F'!$B$2</f>
        <v>15F.GRANT EXCLUSIVE LINE ITEM</v>
      </c>
      <c r="B31" s="302"/>
      <c r="C31" s="46">
        <f>+'15F'!F$268</f>
        <v>0</v>
      </c>
    </row>
    <row r="32" spans="1:3" ht="16.5" hidden="1" customHeight="1">
      <c r="A32" s="45" t="str">
        <f>+'15G'!$A$2&amp;'15G'!$B$2</f>
        <v>15G.GRANT EXCLUSIVE LINE ITEM</v>
      </c>
      <c r="B32" s="302"/>
      <c r="C32" s="46">
        <f>+'15G'!F$268</f>
        <v>0</v>
      </c>
    </row>
    <row r="33" spans="1:3" ht="16.5" hidden="1" customHeight="1">
      <c r="A33" s="45" t="str">
        <f>+'15H'!$A$2&amp;'15H'!$B$2</f>
        <v>15H.GRANT EXCLUSIVE LINE ITEM</v>
      </c>
      <c r="B33" s="302"/>
      <c r="C33" s="46">
        <f>+'15H'!F$268</f>
        <v>0</v>
      </c>
    </row>
    <row r="34" spans="1:3" ht="16.5" hidden="1" customHeight="1">
      <c r="A34" s="45" t="str">
        <f>+'15I'!$A$2&amp;'15I'!$B$2</f>
        <v>15I.GRANT EXCLUSIVE LINE ITEM</v>
      </c>
      <c r="B34" s="302"/>
      <c r="C34" s="46">
        <f>+'15I'!F$268</f>
        <v>0</v>
      </c>
    </row>
    <row r="35" spans="1:3" ht="16.5" hidden="1" customHeight="1">
      <c r="A35" s="45" t="str">
        <f>+'15J'!$A$2&amp;'15J'!$B$2</f>
        <v>15J.GRANT EXCLUSIVE LINE ITEM</v>
      </c>
      <c r="B35" s="302"/>
      <c r="C35" s="46">
        <f>+'15J'!F$268</f>
        <v>0</v>
      </c>
    </row>
    <row r="36" spans="1:3" ht="16.5" hidden="1" customHeight="1">
      <c r="A36" s="45" t="str">
        <f>+'15K'!$A$2&amp;'15K'!$B$2</f>
        <v>15K.GRANT EXCLUSIVE LINE ITEM</v>
      </c>
      <c r="B36" s="302"/>
      <c r="C36" s="46">
        <f>+'15K'!F$268</f>
        <v>0</v>
      </c>
    </row>
    <row r="37" spans="1:3" ht="16.5" customHeight="1">
      <c r="A37" s="45" t="s">
        <v>103</v>
      </c>
      <c r="B37" s="303">
        <v>200.41300000000001</v>
      </c>
      <c r="C37" s="46">
        <f>SUBTOTAL(109,C12:C36)</f>
        <v>0</v>
      </c>
    </row>
    <row r="38" spans="1:3" ht="16.5" customHeight="1">
      <c r="A38" s="221" t="s">
        <v>104</v>
      </c>
      <c r="B38" s="303">
        <v>200.41399999999999</v>
      </c>
      <c r="C38" s="46">
        <f>+'Indirect Costs'!D14</f>
        <v>0</v>
      </c>
    </row>
    <row r="39" spans="1:3" ht="34.5" customHeight="1">
      <c r="A39" s="320" t="s">
        <v>160</v>
      </c>
      <c r="B39" s="321"/>
      <c r="C39" s="47"/>
    </row>
    <row r="40" spans="1:3" ht="22.5" customHeight="1">
      <c r="A40" s="215" t="s">
        <v>161</v>
      </c>
      <c r="B40" s="48"/>
      <c r="C40" s="52">
        <f>(C37+C38)</f>
        <v>0</v>
      </c>
    </row>
    <row r="41" spans="1:3" ht="17.45" customHeight="1"/>
    <row r="42" spans="1:3" ht="17.45" customHeight="1"/>
    <row r="43" spans="1:3" ht="17.45" customHeight="1"/>
    <row r="45" spans="1:3" ht="15" customHeight="1"/>
    <row r="46" spans="1:3" ht="22.5" customHeight="1"/>
  </sheetData>
  <sheetProtection algorithmName="SHA-512" hashValue="qzqXvej9vEO4OkTdMQhCNVS995TpYJc2e5rWQQjyv9w/QasK3vj0NFDYCXe2G2i1eXBA8ETJepwEBjDCQxjNNw==" saltValue="GVCxFoOfCx+IIYWRh/dTOw==" spinCount="100000" sheet="1" objects="1" scenarios="1"/>
  <autoFilter ref="A11:A40" xr:uid="{00000000-0001-0000-0300-000000000000}">
    <filterColumn colId="0">
      <colorFilter dxfId="62"/>
    </filterColumn>
  </autoFilter>
  <mergeCells count="8">
    <mergeCell ref="A39:B39"/>
    <mergeCell ref="A5:B5"/>
    <mergeCell ref="A3:B3"/>
    <mergeCell ref="A10:C10"/>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7" id="{CA3C5E6A-B7FC-4FFF-974C-F9F0AD51D784}">
            <xm:f>Categories!$A$2=FALSE</xm:f>
            <x14:dxf>
              <fill>
                <patternFill>
                  <bgColor theme="0" tint="-0.34998626667073579"/>
                </patternFill>
              </fill>
            </x14:dxf>
          </x14:cfRule>
          <xm:sqref>A12:C12</xm:sqref>
        </x14:conditionalFormatting>
        <x14:conditionalFormatting xmlns:xm="http://schemas.microsoft.com/office/excel/2006/main">
          <x14:cfRule type="expression" priority="36" id="{E1559887-BD96-4630-97EA-6EAE078013B0}">
            <xm:f>Categories!$A$3=FALSE</xm:f>
            <x14:dxf>
              <fill>
                <patternFill>
                  <bgColor theme="0" tint="-0.34998626667073579"/>
                </patternFill>
              </fill>
            </x14:dxf>
          </x14:cfRule>
          <xm:sqref>A13:C13</xm:sqref>
        </x14:conditionalFormatting>
        <x14:conditionalFormatting xmlns:xm="http://schemas.microsoft.com/office/excel/2006/main">
          <x14:cfRule type="expression" priority="35" id="{AD5A6EE7-DE33-46DF-913F-25C9C8F553F2}">
            <xm:f>Categories!$A$4=FALSE</xm:f>
            <x14:dxf>
              <fill>
                <patternFill>
                  <bgColor theme="0" tint="-0.34998626667073579"/>
                </patternFill>
              </fill>
            </x14:dxf>
          </x14:cfRule>
          <xm:sqref>A14:C14</xm:sqref>
        </x14:conditionalFormatting>
        <x14:conditionalFormatting xmlns:xm="http://schemas.microsoft.com/office/excel/2006/main">
          <x14:cfRule type="expression" priority="34" id="{28652572-48DF-4476-B374-1C8E66A0E9B8}">
            <xm:f>Categories!$A$5=FALSE</xm:f>
            <x14:dxf>
              <fill>
                <patternFill>
                  <bgColor theme="0" tint="-0.34998626667073579"/>
                </patternFill>
              </fill>
            </x14:dxf>
          </x14:cfRule>
          <xm:sqref>A15:C15</xm:sqref>
        </x14:conditionalFormatting>
        <x14:conditionalFormatting xmlns:xm="http://schemas.microsoft.com/office/excel/2006/main">
          <x14:cfRule type="expression" priority="33" id="{2247D54D-0839-489C-B2FB-1E06FF457B13}">
            <xm:f>Categories!$A$6=FALSE</xm:f>
            <x14:dxf>
              <fill>
                <patternFill>
                  <bgColor theme="0" tint="-0.34998626667073579"/>
                </patternFill>
              </fill>
            </x14:dxf>
          </x14:cfRule>
          <xm:sqref>A16:C16</xm:sqref>
        </x14:conditionalFormatting>
        <x14:conditionalFormatting xmlns:xm="http://schemas.microsoft.com/office/excel/2006/main">
          <x14:cfRule type="expression" priority="32" id="{2A39CBBD-A1AB-430B-9E4F-55C07BFE5C5A}">
            <xm:f>Categories!$A$7=FALSE</xm:f>
            <x14:dxf>
              <fill>
                <patternFill>
                  <bgColor theme="0" tint="-0.34998626667073579"/>
                </patternFill>
              </fill>
            </x14:dxf>
          </x14:cfRule>
          <xm:sqref>A17:C17</xm:sqref>
        </x14:conditionalFormatting>
        <x14:conditionalFormatting xmlns:xm="http://schemas.microsoft.com/office/excel/2006/main">
          <x14:cfRule type="expression" priority="31" id="{C6D47CE7-3AF5-46A9-904B-C9BF53AA72DF}">
            <xm:f>Categories!$A$8=FALSE</xm:f>
            <x14:dxf>
              <fill>
                <patternFill>
                  <bgColor theme="0" tint="-0.34998626667073579"/>
                </patternFill>
              </fill>
            </x14:dxf>
          </x14:cfRule>
          <xm:sqref>A18:C18</xm:sqref>
        </x14:conditionalFormatting>
        <x14:conditionalFormatting xmlns:xm="http://schemas.microsoft.com/office/excel/2006/main">
          <x14:cfRule type="expression" priority="30" id="{2736EA52-DEBF-4812-8C72-908347DA96A4}">
            <xm:f>Categories!$A$9=FALSE</xm:f>
            <x14:dxf>
              <fill>
                <patternFill>
                  <bgColor theme="0" tint="-0.34998626667073579"/>
                </patternFill>
              </fill>
            </x14:dxf>
          </x14:cfRule>
          <xm:sqref>A19:C19</xm:sqref>
        </x14:conditionalFormatting>
        <x14:conditionalFormatting xmlns:xm="http://schemas.microsoft.com/office/excel/2006/main">
          <x14:cfRule type="expression" priority="18" id="{8BB241A5-24C0-40D0-AD82-5A1CB83103A6}">
            <xm:f>Categories!$A$21=FALSE</xm:f>
            <x14:dxf>
              <fill>
                <patternFill>
                  <bgColor theme="0" tint="-0.34998626667073579"/>
                </patternFill>
              </fill>
            </x14:dxf>
          </x14:cfRule>
          <xm:sqref>A20:C20</xm:sqref>
        </x14:conditionalFormatting>
        <x14:conditionalFormatting xmlns:xm="http://schemas.microsoft.com/office/excel/2006/main">
          <x14:cfRule type="expression" priority="17" id="{5A016ABD-32C4-4FC5-9A15-6E4784672A19}">
            <xm:f>Categories!$A$22=FALSE</xm:f>
            <x14:dxf>
              <fill>
                <patternFill>
                  <bgColor theme="0" tint="-0.34998626667073579"/>
                </patternFill>
              </fill>
            </x14:dxf>
          </x14:cfRule>
          <xm:sqref>A21:C21</xm:sqref>
        </x14:conditionalFormatting>
        <x14:conditionalFormatting xmlns:xm="http://schemas.microsoft.com/office/excel/2006/main">
          <x14:cfRule type="expression" priority="16" id="{0CE88E72-BD90-48F9-9846-1A270F88D922}">
            <xm:f>Categories!$A$23=FALSE</xm:f>
            <x14:dxf>
              <fill>
                <patternFill>
                  <bgColor theme="0" tint="-0.34998626667073579"/>
                </patternFill>
              </fill>
            </x14:dxf>
          </x14:cfRule>
          <xm:sqref>A22:C22</xm:sqref>
        </x14:conditionalFormatting>
        <x14:conditionalFormatting xmlns:xm="http://schemas.microsoft.com/office/excel/2006/main">
          <x14:cfRule type="expression" priority="15" id="{2EC1D4A1-9A90-4EA6-852A-17D011C94F72}">
            <xm:f>Categories!$A$24=FALSE</xm:f>
            <x14:dxf>
              <fill>
                <patternFill>
                  <bgColor theme="0" tint="-0.34998626667073579"/>
                </patternFill>
              </fill>
            </x14:dxf>
          </x14:cfRule>
          <xm:sqref>A23:C23</xm:sqref>
        </x14:conditionalFormatting>
        <x14:conditionalFormatting xmlns:xm="http://schemas.microsoft.com/office/excel/2006/main">
          <x14:cfRule type="expression" priority="14" id="{205AC9F8-6F05-4EC9-B6EC-2C28790380C4}">
            <xm:f>Categories!$A$25=FALSE</xm:f>
            <x14:dxf>
              <fill>
                <patternFill>
                  <bgColor theme="0" tint="-0.34998626667073579"/>
                </patternFill>
              </fill>
            </x14:dxf>
          </x14:cfRule>
          <xm:sqref>A24:C24</xm:sqref>
        </x14:conditionalFormatting>
        <x14:conditionalFormatting xmlns:xm="http://schemas.microsoft.com/office/excel/2006/main">
          <x14:cfRule type="expression" priority="13" id="{5B303488-0181-4B15-87BF-BD13B2EE986E}">
            <xm:f>Categories!$A$26=FALSE</xm:f>
            <x14:dxf>
              <fill>
                <patternFill>
                  <bgColor theme="0" tint="-0.34998626667073579"/>
                </patternFill>
              </fill>
            </x14:dxf>
          </x14:cfRule>
          <xm:sqref>A25:C25</xm:sqref>
        </x14:conditionalFormatting>
        <x14:conditionalFormatting xmlns:xm="http://schemas.microsoft.com/office/excel/2006/main">
          <x14:cfRule type="expression" priority="12" id="{1E0F13B0-8439-40CF-86ED-932BC807AFED}">
            <xm:f>Categories!$A$27=FALSE</xm:f>
            <x14:dxf>
              <fill>
                <patternFill>
                  <bgColor theme="0" tint="-0.34998626667073579"/>
                </patternFill>
              </fill>
            </x14:dxf>
          </x14:cfRule>
          <xm:sqref>A26:C26</xm:sqref>
        </x14:conditionalFormatting>
        <x14:conditionalFormatting xmlns:xm="http://schemas.microsoft.com/office/excel/2006/main">
          <x14:cfRule type="expression" priority="11" id="{0E041D0B-5482-4CC6-83B0-4B444CED8CC9}">
            <xm:f>Categories!$A$28=FALSE</xm:f>
            <x14:dxf>
              <fill>
                <patternFill>
                  <bgColor theme="0" tint="-0.34998626667073579"/>
                </patternFill>
              </fill>
            </x14:dxf>
          </x14:cfRule>
          <xm:sqref>A27:C27</xm:sqref>
        </x14:conditionalFormatting>
        <x14:conditionalFormatting xmlns:xm="http://schemas.microsoft.com/office/excel/2006/main">
          <x14:cfRule type="expression" priority="10" id="{53074C06-077C-408D-B1F3-CE816593CC3B}">
            <xm:f>Categories!$A$29=FALSE</xm:f>
            <x14:dxf>
              <fill>
                <patternFill>
                  <bgColor theme="0" tint="-0.34998626667073579"/>
                </patternFill>
              </fill>
            </x14:dxf>
          </x14:cfRule>
          <xm:sqref>A28:C28</xm:sqref>
        </x14:conditionalFormatting>
        <x14:conditionalFormatting xmlns:xm="http://schemas.microsoft.com/office/excel/2006/main">
          <x14:cfRule type="expression" priority="9" id="{EBBEE443-3171-46F5-A747-7FDB90E1B999}">
            <xm:f>Categories!$A$30=FALSE</xm:f>
            <x14:dxf>
              <fill>
                <patternFill>
                  <bgColor theme="0" tint="-0.34998626667073579"/>
                </patternFill>
              </fill>
            </x14:dxf>
          </x14:cfRule>
          <xm:sqref>A29:C29</xm:sqref>
        </x14:conditionalFormatting>
        <x14:conditionalFormatting xmlns:xm="http://schemas.microsoft.com/office/excel/2006/main">
          <x14:cfRule type="expression" priority="8" id="{A17097E9-D80E-407E-B6BA-9D566DE2FD09}">
            <xm:f>Categories!$A$31=FALSE</xm:f>
            <x14:dxf>
              <fill>
                <patternFill>
                  <bgColor theme="0" tint="-0.34998626667073579"/>
                </patternFill>
              </fill>
            </x14:dxf>
          </x14:cfRule>
          <xm:sqref>A30:C30</xm:sqref>
        </x14:conditionalFormatting>
        <x14:conditionalFormatting xmlns:xm="http://schemas.microsoft.com/office/excel/2006/main">
          <x14:cfRule type="expression" priority="7" id="{7C0AB30C-DF09-4010-9795-312A6948A981}">
            <xm:f>Categories!$A$32=FALSE</xm:f>
            <x14:dxf>
              <fill>
                <patternFill>
                  <bgColor theme="0" tint="-0.34998626667073579"/>
                </patternFill>
              </fill>
            </x14:dxf>
          </x14:cfRule>
          <xm:sqref>A31:C31</xm:sqref>
        </x14:conditionalFormatting>
        <x14:conditionalFormatting xmlns:xm="http://schemas.microsoft.com/office/excel/2006/main">
          <x14:cfRule type="expression" priority="6" id="{E1BC76F4-15FB-4A2A-9E48-813AA184F84C}">
            <xm:f>Categories!$A$33=FALSE</xm:f>
            <x14:dxf>
              <fill>
                <patternFill>
                  <bgColor theme="0" tint="-0.34998626667073579"/>
                </patternFill>
              </fill>
            </x14:dxf>
          </x14:cfRule>
          <xm:sqref>A32:C32</xm:sqref>
        </x14:conditionalFormatting>
        <x14:conditionalFormatting xmlns:xm="http://schemas.microsoft.com/office/excel/2006/main">
          <x14:cfRule type="expression" priority="5" id="{7CEDA094-7560-4F92-BBE5-6AE0C9D1162E}">
            <xm:f>Categories!$A$34=FALSE</xm:f>
            <x14:dxf>
              <fill>
                <patternFill>
                  <bgColor theme="0" tint="-0.34998626667073579"/>
                </patternFill>
              </fill>
            </x14:dxf>
          </x14:cfRule>
          <xm:sqref>A33:C33</xm:sqref>
        </x14:conditionalFormatting>
        <x14:conditionalFormatting xmlns:xm="http://schemas.microsoft.com/office/excel/2006/main">
          <x14:cfRule type="expression" priority="4" id="{286E3B50-FDFC-4165-807D-B6C3D30C4E3E}">
            <xm:f>Categories!$A$35=FALSE</xm:f>
            <x14:dxf>
              <fill>
                <patternFill>
                  <bgColor theme="0" tint="-0.34998626667073579"/>
                </patternFill>
              </fill>
            </x14:dxf>
          </x14:cfRule>
          <xm:sqref>A34:C34</xm:sqref>
        </x14:conditionalFormatting>
        <x14:conditionalFormatting xmlns:xm="http://schemas.microsoft.com/office/excel/2006/main">
          <x14:cfRule type="expression" priority="3" id="{6B1A9887-12B1-4A53-85AC-E62EC9A0A6C4}">
            <xm:f>Categories!$A$36=FALSE</xm:f>
            <x14:dxf>
              <fill>
                <patternFill>
                  <bgColor theme="0" tint="-0.34998626667073579"/>
                </patternFill>
              </fill>
            </x14:dxf>
          </x14:cfRule>
          <xm:sqref>A35:C35</xm:sqref>
        </x14:conditionalFormatting>
        <x14:conditionalFormatting xmlns:xm="http://schemas.microsoft.com/office/excel/2006/main">
          <x14:cfRule type="expression" priority="2" id="{A725E391-F70A-4A68-A554-C06D6788849B}">
            <xm:f>Categories!$A$37=FALSE</xm:f>
            <x14:dxf>
              <fill>
                <patternFill>
                  <bgColor theme="0" tint="-0.34998626667073579"/>
                </patternFill>
              </fill>
            </x14:dxf>
          </x14:cfRule>
          <xm:sqref>A36:C36</xm:sqref>
        </x14:conditionalFormatting>
        <x14:conditionalFormatting xmlns:xm="http://schemas.microsoft.com/office/excel/2006/main">
          <x14:cfRule type="expression" priority="1" id="{8E3705C7-F42F-4A0A-88C7-CF7ED76013E0}">
            <xm:f>Categories!$A$38=FALSE</xm:f>
            <x14:dxf>
              <fill>
                <patternFill>
                  <bgColor theme="0" tint="-0.34998626667073579"/>
                </patternFill>
              </fill>
            </x14:dxf>
          </x14:cfRule>
          <xm:sqref>A38:C39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8"/>
  <sheetViews>
    <sheetView view="pageBreakPreview" zoomScaleNormal="100" zoomScaleSheetLayoutView="100" workbookViewId="0">
      <selection activeCell="P136" sqref="P136"/>
    </sheetView>
  </sheetViews>
  <sheetFormatPr defaultRowHeight="14.45"/>
  <cols>
    <col min="1" max="1" width="35.28515625" customWidth="1"/>
    <col min="2" max="2" width="25" customWidth="1"/>
    <col min="3" max="6" width="12.5703125" customWidth="1"/>
    <col min="7" max="7" width="15.28515625" customWidth="1"/>
    <col min="8" max="8" width="11" hidden="1" customWidth="1"/>
    <col min="9" max="9" width="2.28515625" customWidth="1"/>
    <col min="11" max="11" width="11" bestFit="1" customWidth="1"/>
  </cols>
  <sheetData>
    <row r="1" spans="1:16" ht="25.5" customHeight="1">
      <c r="A1" s="419" t="s">
        <v>162</v>
      </c>
      <c r="B1" s="419"/>
      <c r="C1" s="419"/>
      <c r="D1" s="419"/>
      <c r="E1" s="419"/>
      <c r="F1" s="419"/>
      <c r="G1">
        <f>+'Section A'!B2</f>
        <v>0</v>
      </c>
      <c r="H1" s="38"/>
      <c r="I1" s="38"/>
      <c r="J1" s="38"/>
      <c r="K1" s="38"/>
      <c r="L1" s="38"/>
      <c r="M1" s="38"/>
      <c r="N1" s="38"/>
      <c r="O1" s="38"/>
      <c r="P1" s="38"/>
    </row>
    <row r="2" spans="1:16" ht="67.5" customHeight="1">
      <c r="A2" s="408" t="s">
        <v>163</v>
      </c>
      <c r="B2" s="408"/>
      <c r="C2" s="408"/>
      <c r="D2" s="408"/>
      <c r="E2" s="408"/>
      <c r="F2" s="408"/>
      <c r="G2" s="408"/>
      <c r="I2" s="8"/>
      <c r="J2" s="8"/>
    </row>
    <row r="3" spans="1:16" ht="6.75" customHeight="1">
      <c r="A3" s="8"/>
      <c r="B3" s="8"/>
      <c r="C3" s="8"/>
      <c r="D3" s="8"/>
      <c r="E3" s="8"/>
      <c r="F3" s="8"/>
      <c r="G3" s="8"/>
      <c r="I3" s="8"/>
      <c r="J3" s="8"/>
    </row>
    <row r="4" spans="1:16" ht="6.75" customHeight="1">
      <c r="A4" s="5"/>
      <c r="B4" s="5"/>
      <c r="C4" s="5"/>
      <c r="D4" s="5"/>
      <c r="E4" s="5"/>
      <c r="F4" s="5"/>
      <c r="G4" s="6"/>
      <c r="I4" s="5"/>
      <c r="J4" s="5"/>
    </row>
    <row r="5" spans="1:16" ht="24.6">
      <c r="A5" s="168" t="s">
        <v>164</v>
      </c>
      <c r="B5" s="168" t="s">
        <v>165</v>
      </c>
      <c r="C5" s="7" t="s">
        <v>166</v>
      </c>
      <c r="D5" s="7" t="s">
        <v>167</v>
      </c>
      <c r="E5" s="168" t="s">
        <v>168</v>
      </c>
      <c r="F5" s="168" t="s">
        <v>169</v>
      </c>
      <c r="G5" s="168" t="s">
        <v>170</v>
      </c>
      <c r="H5" s="38" t="s">
        <v>171</v>
      </c>
      <c r="I5" s="5"/>
      <c r="J5" s="105" t="s">
        <v>172</v>
      </c>
      <c r="K5" s="190"/>
    </row>
    <row r="6" spans="1:16" s="75" customFormat="1">
      <c r="A6" s="300"/>
      <c r="B6" s="300"/>
      <c r="C6" s="183"/>
      <c r="D6" s="66"/>
      <c r="E6" s="67"/>
      <c r="F6" s="66"/>
      <c r="G6" s="153">
        <f t="shared" ref="G6:G37" si="0">ROUND(C6*E6*F6,2)</f>
        <v>0</v>
      </c>
      <c r="H6" s="75" t="s">
        <v>173</v>
      </c>
      <c r="I6" s="65"/>
      <c r="J6" s="65"/>
    </row>
    <row r="7" spans="1:16" s="75" customFormat="1">
      <c r="A7" s="300"/>
      <c r="B7" s="300"/>
      <c r="C7" s="183"/>
      <c r="D7" s="66"/>
      <c r="E7" s="67"/>
      <c r="F7" s="66"/>
      <c r="G7" s="153">
        <f t="shared" si="0"/>
        <v>0</v>
      </c>
      <c r="H7" s="75" t="s">
        <v>173</v>
      </c>
      <c r="I7" s="86"/>
      <c r="J7" s="299"/>
    </row>
    <row r="8" spans="1:16" s="75" customFormat="1">
      <c r="A8" s="300"/>
      <c r="B8" s="300"/>
      <c r="C8" s="183"/>
      <c r="D8" s="66"/>
      <c r="E8" s="67"/>
      <c r="F8" s="66"/>
      <c r="G8" s="153">
        <f t="shared" si="0"/>
        <v>0</v>
      </c>
      <c r="H8" s="75" t="s">
        <v>173</v>
      </c>
      <c r="I8" s="86"/>
      <c r="J8" s="313"/>
    </row>
    <row r="9" spans="1:16" s="75" customFormat="1" hidden="1">
      <c r="A9" s="300"/>
      <c r="B9" s="300"/>
      <c r="C9" s="183"/>
      <c r="D9" s="66"/>
      <c r="E9" s="67"/>
      <c r="F9" s="66"/>
      <c r="G9" s="153">
        <f t="shared" si="0"/>
        <v>0</v>
      </c>
      <c r="H9" s="75" t="s">
        <v>173</v>
      </c>
      <c r="I9" s="86"/>
      <c r="J9" s="299"/>
    </row>
    <row r="10" spans="1:16" s="75" customFormat="1" hidden="1">
      <c r="A10" s="300"/>
      <c r="B10" s="300"/>
      <c r="C10" s="183"/>
      <c r="D10" s="66"/>
      <c r="E10" s="67"/>
      <c r="F10" s="66"/>
      <c r="G10" s="153">
        <f t="shared" si="0"/>
        <v>0</v>
      </c>
      <c r="H10" s="75" t="s">
        <v>173</v>
      </c>
      <c r="I10" s="86"/>
      <c r="J10" s="313"/>
    </row>
    <row r="11" spans="1:16" s="75" customFormat="1" hidden="1">
      <c r="A11" s="300"/>
      <c r="B11" s="300"/>
      <c r="C11" s="183"/>
      <c r="D11" s="66"/>
      <c r="E11" s="67"/>
      <c r="F11" s="66"/>
      <c r="G11" s="153">
        <f t="shared" si="0"/>
        <v>0</v>
      </c>
      <c r="H11" s="75" t="s">
        <v>173</v>
      </c>
      <c r="I11" s="86"/>
      <c r="J11" s="299"/>
    </row>
    <row r="12" spans="1:16" s="75" customFormat="1" hidden="1">
      <c r="A12" s="300"/>
      <c r="B12" s="300"/>
      <c r="C12" s="183"/>
      <c r="D12" s="66"/>
      <c r="E12" s="67"/>
      <c r="F12" s="66"/>
      <c r="G12" s="153">
        <f t="shared" si="0"/>
        <v>0</v>
      </c>
      <c r="H12" s="75" t="s">
        <v>173</v>
      </c>
      <c r="I12" s="86"/>
      <c r="J12" s="313"/>
    </row>
    <row r="13" spans="1:16" s="75" customFormat="1" hidden="1">
      <c r="A13" s="300"/>
      <c r="B13" s="300"/>
      <c r="C13" s="183"/>
      <c r="D13" s="66"/>
      <c r="E13" s="67"/>
      <c r="F13" s="66"/>
      <c r="G13" s="153">
        <f t="shared" si="0"/>
        <v>0</v>
      </c>
      <c r="H13" s="75" t="s">
        <v>173</v>
      </c>
      <c r="I13" s="86"/>
      <c r="J13" s="299"/>
    </row>
    <row r="14" spans="1:16" s="75" customFormat="1" hidden="1">
      <c r="A14" s="300"/>
      <c r="B14" s="300"/>
      <c r="C14" s="183"/>
      <c r="D14" s="66"/>
      <c r="E14" s="67"/>
      <c r="F14" s="66"/>
      <c r="G14" s="153">
        <f t="shared" si="0"/>
        <v>0</v>
      </c>
      <c r="H14" s="75" t="s">
        <v>173</v>
      </c>
      <c r="I14" s="86"/>
      <c r="J14" s="313"/>
    </row>
    <row r="15" spans="1:16" s="75" customFormat="1" hidden="1">
      <c r="A15" s="300"/>
      <c r="B15" s="300"/>
      <c r="C15" s="183"/>
      <c r="D15" s="66"/>
      <c r="E15" s="67"/>
      <c r="F15" s="66"/>
      <c r="G15" s="153">
        <f t="shared" si="0"/>
        <v>0</v>
      </c>
      <c r="H15" s="75" t="s">
        <v>173</v>
      </c>
      <c r="I15" s="86"/>
      <c r="J15" s="299"/>
    </row>
    <row r="16" spans="1:16" s="75" customFormat="1" hidden="1">
      <c r="A16" s="300"/>
      <c r="B16" s="300"/>
      <c r="C16" s="183"/>
      <c r="D16" s="66"/>
      <c r="E16" s="67"/>
      <c r="F16" s="66"/>
      <c r="G16" s="153">
        <f t="shared" si="0"/>
        <v>0</v>
      </c>
      <c r="H16" s="75" t="s">
        <v>173</v>
      </c>
      <c r="I16" s="86"/>
      <c r="J16" s="313"/>
    </row>
    <row r="17" spans="1:10" s="75" customFormat="1" hidden="1">
      <c r="A17" s="300"/>
      <c r="B17" s="300"/>
      <c r="C17" s="183"/>
      <c r="D17" s="66"/>
      <c r="E17" s="67"/>
      <c r="F17" s="66"/>
      <c r="G17" s="153">
        <f t="shared" si="0"/>
        <v>0</v>
      </c>
      <c r="H17" s="75" t="s">
        <v>173</v>
      </c>
      <c r="I17" s="86"/>
      <c r="J17" s="299"/>
    </row>
    <row r="18" spans="1:10" s="75" customFormat="1" hidden="1">
      <c r="A18" s="300"/>
      <c r="B18" s="300"/>
      <c r="C18" s="183"/>
      <c r="D18" s="66"/>
      <c r="E18" s="67"/>
      <c r="F18" s="66"/>
      <c r="G18" s="153">
        <f t="shared" si="0"/>
        <v>0</v>
      </c>
      <c r="H18" s="75" t="s">
        <v>173</v>
      </c>
      <c r="I18" s="86"/>
      <c r="J18" s="313"/>
    </row>
    <row r="19" spans="1:10" s="75" customFormat="1" hidden="1">
      <c r="A19" s="300"/>
      <c r="B19" s="300"/>
      <c r="C19" s="183"/>
      <c r="D19" s="66"/>
      <c r="E19" s="67"/>
      <c r="F19" s="66"/>
      <c r="G19" s="153">
        <f t="shared" si="0"/>
        <v>0</v>
      </c>
      <c r="H19" s="75" t="s">
        <v>173</v>
      </c>
      <c r="I19" s="86"/>
      <c r="J19" s="299"/>
    </row>
    <row r="20" spans="1:10" s="75" customFormat="1" hidden="1">
      <c r="A20" s="300"/>
      <c r="B20" s="300"/>
      <c r="C20" s="183"/>
      <c r="D20" s="66"/>
      <c r="E20" s="67"/>
      <c r="F20" s="66"/>
      <c r="G20" s="153">
        <f t="shared" si="0"/>
        <v>0</v>
      </c>
      <c r="H20" s="75" t="s">
        <v>173</v>
      </c>
      <c r="I20" s="86"/>
      <c r="J20" s="313"/>
    </row>
    <row r="21" spans="1:10" s="75" customFormat="1" hidden="1">
      <c r="A21" s="300"/>
      <c r="B21" s="300"/>
      <c r="C21" s="183"/>
      <c r="D21" s="66"/>
      <c r="E21" s="67"/>
      <c r="F21" s="66"/>
      <c r="G21" s="153">
        <f t="shared" si="0"/>
        <v>0</v>
      </c>
      <c r="H21" s="75" t="s">
        <v>173</v>
      </c>
      <c r="I21" s="86"/>
      <c r="J21" s="299"/>
    </row>
    <row r="22" spans="1:10" s="75" customFormat="1" hidden="1">
      <c r="A22" s="300"/>
      <c r="B22" s="300"/>
      <c r="C22" s="183"/>
      <c r="D22" s="66"/>
      <c r="E22" s="67"/>
      <c r="F22" s="66"/>
      <c r="G22" s="153">
        <f t="shared" si="0"/>
        <v>0</v>
      </c>
      <c r="H22" s="75" t="s">
        <v>173</v>
      </c>
      <c r="I22" s="86"/>
      <c r="J22" s="313"/>
    </row>
    <row r="23" spans="1:10" s="75" customFormat="1" hidden="1">
      <c r="A23" s="300"/>
      <c r="B23" s="300"/>
      <c r="C23" s="183"/>
      <c r="D23" s="66"/>
      <c r="E23" s="67"/>
      <c r="F23" s="66"/>
      <c r="G23" s="153">
        <f t="shared" si="0"/>
        <v>0</v>
      </c>
      <c r="H23" s="75" t="s">
        <v>173</v>
      </c>
      <c r="I23" s="86"/>
      <c r="J23" s="299"/>
    </row>
    <row r="24" spans="1:10" s="75" customFormat="1" hidden="1">
      <c r="A24" s="300"/>
      <c r="B24" s="300"/>
      <c r="C24" s="183"/>
      <c r="D24" s="66"/>
      <c r="E24" s="67"/>
      <c r="F24" s="66"/>
      <c r="G24" s="153">
        <f t="shared" si="0"/>
        <v>0</v>
      </c>
      <c r="H24" s="75" t="s">
        <v>173</v>
      </c>
      <c r="I24" s="86"/>
      <c r="J24" s="313"/>
    </row>
    <row r="25" spans="1:10" s="75" customFormat="1" hidden="1">
      <c r="A25" s="300"/>
      <c r="B25" s="300"/>
      <c r="C25" s="183"/>
      <c r="D25" s="66"/>
      <c r="E25" s="67"/>
      <c r="F25" s="66"/>
      <c r="G25" s="153">
        <f t="shared" si="0"/>
        <v>0</v>
      </c>
      <c r="H25" s="75" t="s">
        <v>173</v>
      </c>
      <c r="I25" s="86"/>
      <c r="J25" s="299"/>
    </row>
    <row r="26" spans="1:10" s="75" customFormat="1" hidden="1">
      <c r="A26" s="300"/>
      <c r="B26" s="300"/>
      <c r="C26" s="183"/>
      <c r="D26" s="66"/>
      <c r="E26" s="67"/>
      <c r="F26" s="66"/>
      <c r="G26" s="153">
        <f t="shared" si="0"/>
        <v>0</v>
      </c>
      <c r="H26" s="75" t="s">
        <v>173</v>
      </c>
      <c r="I26" s="86"/>
      <c r="J26" s="313"/>
    </row>
    <row r="27" spans="1:10" s="75" customFormat="1" hidden="1">
      <c r="A27" s="300"/>
      <c r="B27" s="300"/>
      <c r="C27" s="183"/>
      <c r="D27" s="66"/>
      <c r="E27" s="67"/>
      <c r="F27" s="66"/>
      <c r="G27" s="153">
        <f t="shared" si="0"/>
        <v>0</v>
      </c>
      <c r="H27" s="75" t="s">
        <v>173</v>
      </c>
      <c r="I27" s="86"/>
      <c r="J27" s="299"/>
    </row>
    <row r="28" spans="1:10" s="75" customFormat="1" hidden="1">
      <c r="A28" s="300"/>
      <c r="B28" s="300"/>
      <c r="C28" s="183"/>
      <c r="D28" s="66"/>
      <c r="E28" s="67"/>
      <c r="F28" s="66"/>
      <c r="G28" s="153">
        <f t="shared" si="0"/>
        <v>0</v>
      </c>
      <c r="H28" s="75" t="s">
        <v>173</v>
      </c>
      <c r="I28" s="86"/>
      <c r="J28" s="313"/>
    </row>
    <row r="29" spans="1:10" s="75" customFormat="1" hidden="1">
      <c r="A29" s="300"/>
      <c r="B29" s="300"/>
      <c r="C29" s="183"/>
      <c r="D29" s="66"/>
      <c r="E29" s="67"/>
      <c r="F29" s="66"/>
      <c r="G29" s="153">
        <f t="shared" si="0"/>
        <v>0</v>
      </c>
      <c r="H29" s="75" t="s">
        <v>173</v>
      </c>
      <c r="I29" s="86"/>
      <c r="J29" s="299"/>
    </row>
    <row r="30" spans="1:10" s="75" customFormat="1" hidden="1">
      <c r="A30" s="300"/>
      <c r="B30" s="300"/>
      <c r="C30" s="183"/>
      <c r="D30" s="66"/>
      <c r="E30" s="67"/>
      <c r="F30" s="66"/>
      <c r="G30" s="153">
        <f t="shared" si="0"/>
        <v>0</v>
      </c>
      <c r="H30" s="75" t="s">
        <v>173</v>
      </c>
      <c r="I30" s="86"/>
      <c r="J30" s="313"/>
    </row>
    <row r="31" spans="1:10" s="75" customFormat="1" hidden="1">
      <c r="A31" s="300"/>
      <c r="B31" s="300"/>
      <c r="C31" s="183"/>
      <c r="D31" s="66"/>
      <c r="E31" s="67"/>
      <c r="F31" s="66"/>
      <c r="G31" s="153">
        <f t="shared" si="0"/>
        <v>0</v>
      </c>
      <c r="H31" s="75" t="s">
        <v>173</v>
      </c>
      <c r="I31" s="86"/>
      <c r="J31" s="299"/>
    </row>
    <row r="32" spans="1:10" s="75" customFormat="1" hidden="1">
      <c r="A32" s="300"/>
      <c r="B32" s="300"/>
      <c r="C32" s="183"/>
      <c r="D32" s="66"/>
      <c r="E32" s="67"/>
      <c r="F32" s="66"/>
      <c r="G32" s="153">
        <f t="shared" si="0"/>
        <v>0</v>
      </c>
      <c r="H32" s="75" t="s">
        <v>173</v>
      </c>
      <c r="I32" s="86"/>
      <c r="J32" s="313"/>
    </row>
    <row r="33" spans="1:10" s="75" customFormat="1" hidden="1">
      <c r="A33" s="300"/>
      <c r="B33" s="300"/>
      <c r="C33" s="183"/>
      <c r="D33" s="66"/>
      <c r="E33" s="67"/>
      <c r="F33" s="66"/>
      <c r="G33" s="153">
        <f t="shared" si="0"/>
        <v>0</v>
      </c>
      <c r="H33" s="75" t="s">
        <v>173</v>
      </c>
      <c r="I33" s="86"/>
      <c r="J33" s="299"/>
    </row>
    <row r="34" spans="1:10" s="75" customFormat="1" hidden="1">
      <c r="A34" s="300"/>
      <c r="B34" s="300"/>
      <c r="C34" s="183"/>
      <c r="D34" s="66"/>
      <c r="E34" s="67"/>
      <c r="F34" s="66"/>
      <c r="G34" s="153">
        <f t="shared" si="0"/>
        <v>0</v>
      </c>
      <c r="H34" s="75" t="s">
        <v>173</v>
      </c>
      <c r="I34" s="86"/>
      <c r="J34" s="313"/>
    </row>
    <row r="35" spans="1:10" s="75" customFormat="1" hidden="1">
      <c r="A35" s="300"/>
      <c r="B35" s="300"/>
      <c r="C35" s="183"/>
      <c r="D35" s="66"/>
      <c r="E35" s="67"/>
      <c r="F35" s="66"/>
      <c r="G35" s="153">
        <f t="shared" si="0"/>
        <v>0</v>
      </c>
      <c r="H35" s="75" t="s">
        <v>173</v>
      </c>
      <c r="I35" s="86"/>
      <c r="J35" s="299"/>
    </row>
    <row r="36" spans="1:10" s="75" customFormat="1" hidden="1">
      <c r="A36" s="300"/>
      <c r="B36" s="300"/>
      <c r="C36" s="183"/>
      <c r="D36" s="66"/>
      <c r="E36" s="67"/>
      <c r="F36" s="66"/>
      <c r="G36" s="153">
        <f t="shared" si="0"/>
        <v>0</v>
      </c>
      <c r="H36" s="75" t="s">
        <v>173</v>
      </c>
      <c r="I36" s="86"/>
      <c r="J36" s="313"/>
    </row>
    <row r="37" spans="1:10" s="75" customFormat="1" hidden="1">
      <c r="A37" s="300"/>
      <c r="B37" s="300"/>
      <c r="C37" s="183"/>
      <c r="D37" s="66"/>
      <c r="E37" s="67"/>
      <c r="F37" s="66"/>
      <c r="G37" s="153">
        <f t="shared" si="0"/>
        <v>0</v>
      </c>
      <c r="H37" s="75" t="s">
        <v>173</v>
      </c>
      <c r="I37" s="86"/>
      <c r="J37" s="299"/>
    </row>
    <row r="38" spans="1:10" s="75" customFormat="1" hidden="1">
      <c r="A38" s="300"/>
      <c r="B38" s="300"/>
      <c r="C38" s="183"/>
      <c r="D38" s="66"/>
      <c r="E38" s="67"/>
      <c r="F38" s="66"/>
      <c r="G38" s="153">
        <f t="shared" ref="G38:G69" si="1">ROUND(C38*E38*F38,2)</f>
        <v>0</v>
      </c>
      <c r="H38" s="75" t="s">
        <v>173</v>
      </c>
      <c r="I38" s="86"/>
      <c r="J38" s="313"/>
    </row>
    <row r="39" spans="1:10" s="75" customFormat="1" hidden="1">
      <c r="A39" s="300"/>
      <c r="B39" s="300"/>
      <c r="C39" s="183"/>
      <c r="D39" s="66"/>
      <c r="E39" s="67"/>
      <c r="F39" s="66"/>
      <c r="G39" s="153">
        <f t="shared" si="1"/>
        <v>0</v>
      </c>
      <c r="H39" s="75" t="s">
        <v>173</v>
      </c>
      <c r="I39" s="86"/>
      <c r="J39" s="299"/>
    </row>
    <row r="40" spans="1:10" s="75" customFormat="1" hidden="1">
      <c r="A40" s="300"/>
      <c r="B40" s="300"/>
      <c r="C40" s="183"/>
      <c r="D40" s="66"/>
      <c r="E40" s="67"/>
      <c r="F40" s="66"/>
      <c r="G40" s="153">
        <f t="shared" si="1"/>
        <v>0</v>
      </c>
      <c r="H40" s="75" t="s">
        <v>173</v>
      </c>
      <c r="I40" s="86"/>
      <c r="J40" s="313"/>
    </row>
    <row r="41" spans="1:10" s="75" customFormat="1" hidden="1">
      <c r="A41" s="300"/>
      <c r="B41" s="300"/>
      <c r="C41" s="183"/>
      <c r="D41" s="66"/>
      <c r="E41" s="67"/>
      <c r="F41" s="66"/>
      <c r="G41" s="153">
        <f t="shared" si="1"/>
        <v>0</v>
      </c>
      <c r="H41" s="75" t="s">
        <v>173</v>
      </c>
      <c r="I41" s="86"/>
      <c r="J41" s="299"/>
    </row>
    <row r="42" spans="1:10" s="75" customFormat="1" hidden="1">
      <c r="A42" s="300"/>
      <c r="B42" s="300"/>
      <c r="C42" s="183"/>
      <c r="D42" s="66"/>
      <c r="E42" s="67"/>
      <c r="F42" s="66"/>
      <c r="G42" s="153">
        <f t="shared" si="1"/>
        <v>0</v>
      </c>
      <c r="H42" s="75" t="s">
        <v>173</v>
      </c>
      <c r="I42" s="86"/>
      <c r="J42" s="313"/>
    </row>
    <row r="43" spans="1:10" s="75" customFormat="1" hidden="1">
      <c r="A43" s="300"/>
      <c r="B43" s="300"/>
      <c r="C43" s="183"/>
      <c r="D43" s="66"/>
      <c r="E43" s="67"/>
      <c r="F43" s="66"/>
      <c r="G43" s="153">
        <f t="shared" si="1"/>
        <v>0</v>
      </c>
      <c r="H43" s="75" t="s">
        <v>173</v>
      </c>
      <c r="I43" s="86"/>
      <c r="J43" s="299"/>
    </row>
    <row r="44" spans="1:10" s="75" customFormat="1" hidden="1">
      <c r="A44" s="300"/>
      <c r="B44" s="300"/>
      <c r="C44" s="183"/>
      <c r="D44" s="66"/>
      <c r="E44" s="67"/>
      <c r="F44" s="66"/>
      <c r="G44" s="153">
        <f t="shared" si="1"/>
        <v>0</v>
      </c>
      <c r="H44" s="75" t="s">
        <v>173</v>
      </c>
      <c r="I44" s="86"/>
      <c r="J44" s="313"/>
    </row>
    <row r="45" spans="1:10" s="75" customFormat="1" hidden="1">
      <c r="A45" s="300"/>
      <c r="B45" s="300"/>
      <c r="C45" s="183"/>
      <c r="D45" s="66"/>
      <c r="E45" s="67"/>
      <c r="F45" s="66"/>
      <c r="G45" s="153">
        <f t="shared" si="1"/>
        <v>0</v>
      </c>
      <c r="H45" s="75" t="s">
        <v>173</v>
      </c>
      <c r="I45" s="86"/>
      <c r="J45" s="299"/>
    </row>
    <row r="46" spans="1:10" s="75" customFormat="1" hidden="1">
      <c r="A46" s="300"/>
      <c r="B46" s="300"/>
      <c r="C46" s="183"/>
      <c r="D46" s="66"/>
      <c r="E46" s="67"/>
      <c r="F46" s="66"/>
      <c r="G46" s="153">
        <f t="shared" si="1"/>
        <v>0</v>
      </c>
      <c r="H46" s="75" t="s">
        <v>173</v>
      </c>
      <c r="I46" s="86"/>
      <c r="J46" s="313"/>
    </row>
    <row r="47" spans="1:10" s="75" customFormat="1" hidden="1">
      <c r="A47" s="300"/>
      <c r="B47" s="300"/>
      <c r="C47" s="183"/>
      <c r="D47" s="66"/>
      <c r="E47" s="67"/>
      <c r="F47" s="66"/>
      <c r="G47" s="153">
        <f t="shared" si="1"/>
        <v>0</v>
      </c>
      <c r="H47" s="75" t="s">
        <v>173</v>
      </c>
      <c r="I47" s="86"/>
      <c r="J47" s="299"/>
    </row>
    <row r="48" spans="1:10" s="75" customFormat="1" hidden="1">
      <c r="A48" s="300"/>
      <c r="B48" s="300"/>
      <c r="C48" s="183"/>
      <c r="D48" s="66"/>
      <c r="E48" s="67"/>
      <c r="F48" s="66"/>
      <c r="G48" s="153">
        <f t="shared" si="1"/>
        <v>0</v>
      </c>
      <c r="H48" s="75" t="s">
        <v>173</v>
      </c>
      <c r="I48" s="86"/>
      <c r="J48" s="313"/>
    </row>
    <row r="49" spans="1:10" s="75" customFormat="1" hidden="1">
      <c r="A49" s="300"/>
      <c r="B49" s="300"/>
      <c r="C49" s="183"/>
      <c r="D49" s="66"/>
      <c r="E49" s="67"/>
      <c r="F49" s="66"/>
      <c r="G49" s="153">
        <f t="shared" si="1"/>
        <v>0</v>
      </c>
      <c r="H49" s="75" t="s">
        <v>173</v>
      </c>
      <c r="I49" s="86"/>
      <c r="J49" s="299"/>
    </row>
    <row r="50" spans="1:10" s="75" customFormat="1" hidden="1">
      <c r="A50" s="300"/>
      <c r="B50" s="300"/>
      <c r="C50" s="183"/>
      <c r="D50" s="66"/>
      <c r="E50" s="67"/>
      <c r="F50" s="66"/>
      <c r="G50" s="153">
        <f t="shared" si="1"/>
        <v>0</v>
      </c>
      <c r="H50" s="75" t="s">
        <v>173</v>
      </c>
      <c r="I50" s="86"/>
      <c r="J50" s="313"/>
    </row>
    <row r="51" spans="1:10" s="75" customFormat="1" hidden="1">
      <c r="A51" s="300"/>
      <c r="B51" s="300"/>
      <c r="C51" s="183"/>
      <c r="D51" s="66"/>
      <c r="E51" s="67"/>
      <c r="F51" s="66"/>
      <c r="G51" s="153">
        <f t="shared" si="1"/>
        <v>0</v>
      </c>
      <c r="H51" s="75" t="s">
        <v>173</v>
      </c>
      <c r="I51" s="86"/>
      <c r="J51" s="299"/>
    </row>
    <row r="52" spans="1:10" s="75" customFormat="1" hidden="1">
      <c r="A52" s="300"/>
      <c r="B52" s="300"/>
      <c r="C52" s="183"/>
      <c r="D52" s="66"/>
      <c r="E52" s="67"/>
      <c r="F52" s="66"/>
      <c r="G52" s="153">
        <f t="shared" si="1"/>
        <v>0</v>
      </c>
      <c r="H52" s="75" t="s">
        <v>173</v>
      </c>
      <c r="I52" s="86"/>
      <c r="J52" s="313"/>
    </row>
    <row r="53" spans="1:10" s="75" customFormat="1" hidden="1">
      <c r="A53" s="300"/>
      <c r="B53" s="300"/>
      <c r="C53" s="183"/>
      <c r="D53" s="66"/>
      <c r="E53" s="67"/>
      <c r="F53" s="66"/>
      <c r="G53" s="153">
        <f t="shared" si="1"/>
        <v>0</v>
      </c>
      <c r="H53" s="75" t="s">
        <v>173</v>
      </c>
      <c r="I53" s="86"/>
      <c r="J53" s="299"/>
    </row>
    <row r="54" spans="1:10" s="75" customFormat="1" hidden="1">
      <c r="A54" s="300"/>
      <c r="B54" s="300"/>
      <c r="C54" s="183"/>
      <c r="D54" s="66"/>
      <c r="E54" s="67"/>
      <c r="F54" s="66"/>
      <c r="G54" s="153">
        <f t="shared" si="1"/>
        <v>0</v>
      </c>
      <c r="H54" s="75" t="s">
        <v>173</v>
      </c>
      <c r="I54" s="86"/>
      <c r="J54" s="313"/>
    </row>
    <row r="55" spans="1:10" s="75" customFormat="1" hidden="1">
      <c r="A55" s="300"/>
      <c r="B55" s="300"/>
      <c r="C55" s="183"/>
      <c r="D55" s="66"/>
      <c r="E55" s="67"/>
      <c r="F55" s="66"/>
      <c r="G55" s="153">
        <f t="shared" si="1"/>
        <v>0</v>
      </c>
      <c r="H55" s="75" t="s">
        <v>173</v>
      </c>
      <c r="I55" s="86"/>
      <c r="J55" s="299"/>
    </row>
    <row r="56" spans="1:10" s="75" customFormat="1" hidden="1">
      <c r="A56" s="300"/>
      <c r="B56" s="300"/>
      <c r="C56" s="183"/>
      <c r="D56" s="66"/>
      <c r="E56" s="67"/>
      <c r="F56" s="66"/>
      <c r="G56" s="153">
        <f t="shared" si="1"/>
        <v>0</v>
      </c>
      <c r="H56" s="75" t="s">
        <v>173</v>
      </c>
      <c r="I56" s="86"/>
      <c r="J56" s="313"/>
    </row>
    <row r="57" spans="1:10" s="75" customFormat="1" hidden="1">
      <c r="A57" s="300"/>
      <c r="B57" s="300"/>
      <c r="C57" s="183"/>
      <c r="D57" s="66"/>
      <c r="E57" s="67"/>
      <c r="F57" s="66"/>
      <c r="G57" s="153">
        <f t="shared" si="1"/>
        <v>0</v>
      </c>
      <c r="H57" s="75" t="s">
        <v>173</v>
      </c>
      <c r="I57" s="86"/>
      <c r="J57" s="299"/>
    </row>
    <row r="58" spans="1:10" s="75" customFormat="1" hidden="1">
      <c r="A58" s="300"/>
      <c r="B58" s="300"/>
      <c r="C58" s="183"/>
      <c r="D58" s="66"/>
      <c r="E58" s="67"/>
      <c r="F58" s="66"/>
      <c r="G58" s="153">
        <f t="shared" si="1"/>
        <v>0</v>
      </c>
      <c r="H58" s="75" t="s">
        <v>173</v>
      </c>
      <c r="I58" s="86"/>
      <c r="J58" s="313"/>
    </row>
    <row r="59" spans="1:10" s="75" customFormat="1" hidden="1">
      <c r="A59" s="300"/>
      <c r="B59" s="300"/>
      <c r="C59" s="183"/>
      <c r="D59" s="66"/>
      <c r="E59" s="67"/>
      <c r="F59" s="66"/>
      <c r="G59" s="153">
        <f t="shared" si="1"/>
        <v>0</v>
      </c>
      <c r="H59" s="75" t="s">
        <v>173</v>
      </c>
      <c r="I59" s="86"/>
      <c r="J59" s="299"/>
    </row>
    <row r="60" spans="1:10" s="75" customFormat="1" hidden="1">
      <c r="A60" s="300"/>
      <c r="B60" s="300"/>
      <c r="C60" s="183"/>
      <c r="D60" s="66"/>
      <c r="E60" s="67"/>
      <c r="F60" s="66"/>
      <c r="G60" s="153">
        <f t="shared" si="1"/>
        <v>0</v>
      </c>
      <c r="H60" s="75" t="s">
        <v>173</v>
      </c>
      <c r="I60" s="86"/>
      <c r="J60" s="313"/>
    </row>
    <row r="61" spans="1:10" s="75" customFormat="1" hidden="1">
      <c r="A61" s="300"/>
      <c r="B61" s="300"/>
      <c r="C61" s="183"/>
      <c r="D61" s="66"/>
      <c r="E61" s="67"/>
      <c r="F61" s="66"/>
      <c r="G61" s="153">
        <f t="shared" si="1"/>
        <v>0</v>
      </c>
      <c r="H61" s="75" t="s">
        <v>173</v>
      </c>
      <c r="I61" s="86"/>
      <c r="J61" s="299"/>
    </row>
    <row r="62" spans="1:10" s="75" customFormat="1" hidden="1">
      <c r="A62" s="300"/>
      <c r="B62" s="300"/>
      <c r="C62" s="183"/>
      <c r="D62" s="66"/>
      <c r="E62" s="67"/>
      <c r="F62" s="66"/>
      <c r="G62" s="153">
        <f t="shared" si="1"/>
        <v>0</v>
      </c>
      <c r="H62" s="75" t="s">
        <v>173</v>
      </c>
      <c r="I62" s="86"/>
      <c r="J62" s="313"/>
    </row>
    <row r="63" spans="1:10" s="75" customFormat="1" hidden="1">
      <c r="A63" s="300"/>
      <c r="B63" s="300"/>
      <c r="C63" s="183"/>
      <c r="D63" s="66"/>
      <c r="E63" s="67"/>
      <c r="F63" s="66"/>
      <c r="G63" s="153">
        <f t="shared" si="1"/>
        <v>0</v>
      </c>
      <c r="H63" s="75" t="s">
        <v>173</v>
      </c>
      <c r="I63" s="86"/>
      <c r="J63" s="299"/>
    </row>
    <row r="64" spans="1:10" s="75" customFormat="1" hidden="1">
      <c r="A64" s="300"/>
      <c r="B64" s="300"/>
      <c r="C64" s="183"/>
      <c r="D64" s="66"/>
      <c r="E64" s="67"/>
      <c r="F64" s="66"/>
      <c r="G64" s="153">
        <f t="shared" si="1"/>
        <v>0</v>
      </c>
      <c r="H64" s="75" t="s">
        <v>173</v>
      </c>
      <c r="I64" s="86"/>
      <c r="J64" s="313"/>
    </row>
    <row r="65" spans="1:10" s="75" customFormat="1" hidden="1">
      <c r="A65" s="300"/>
      <c r="B65" s="300"/>
      <c r="C65" s="183"/>
      <c r="D65" s="66"/>
      <c r="E65" s="67"/>
      <c r="F65" s="66"/>
      <c r="G65" s="153">
        <f t="shared" si="1"/>
        <v>0</v>
      </c>
      <c r="H65" s="75" t="s">
        <v>173</v>
      </c>
      <c r="I65" s="86"/>
      <c r="J65" s="299"/>
    </row>
    <row r="66" spans="1:10" s="75" customFormat="1" hidden="1">
      <c r="A66" s="300"/>
      <c r="B66" s="300"/>
      <c r="C66" s="183"/>
      <c r="D66" s="66"/>
      <c r="E66" s="67"/>
      <c r="F66" s="66"/>
      <c r="G66" s="153">
        <f t="shared" si="1"/>
        <v>0</v>
      </c>
      <c r="H66" s="75" t="s">
        <v>173</v>
      </c>
      <c r="I66" s="86"/>
      <c r="J66" s="313"/>
    </row>
    <row r="67" spans="1:10" s="75" customFormat="1" hidden="1">
      <c r="A67" s="300"/>
      <c r="B67" s="300"/>
      <c r="C67" s="183"/>
      <c r="D67" s="66"/>
      <c r="E67" s="67"/>
      <c r="F67" s="66"/>
      <c r="G67" s="153">
        <f t="shared" si="1"/>
        <v>0</v>
      </c>
      <c r="H67" s="75" t="s">
        <v>173</v>
      </c>
      <c r="I67" s="86"/>
      <c r="J67" s="299"/>
    </row>
    <row r="68" spans="1:10" s="75" customFormat="1" hidden="1">
      <c r="A68" s="300"/>
      <c r="B68" s="300"/>
      <c r="C68" s="183"/>
      <c r="D68" s="66"/>
      <c r="E68" s="67"/>
      <c r="F68" s="66"/>
      <c r="G68" s="153">
        <f t="shared" si="1"/>
        <v>0</v>
      </c>
      <c r="H68" s="75" t="s">
        <v>173</v>
      </c>
      <c r="I68" s="86"/>
      <c r="J68" s="313"/>
    </row>
    <row r="69" spans="1:10" s="75" customFormat="1" hidden="1">
      <c r="A69" s="300"/>
      <c r="B69" s="300"/>
      <c r="C69" s="183"/>
      <c r="D69" s="66"/>
      <c r="E69" s="67"/>
      <c r="F69" s="66"/>
      <c r="G69" s="153">
        <f t="shared" si="1"/>
        <v>0</v>
      </c>
      <c r="H69" s="75" t="s">
        <v>173</v>
      </c>
      <c r="I69" s="86"/>
      <c r="J69" s="299"/>
    </row>
    <row r="70" spans="1:10" s="75" customFormat="1" hidden="1">
      <c r="A70" s="300"/>
      <c r="B70" s="300"/>
      <c r="C70" s="183"/>
      <c r="D70" s="66"/>
      <c r="E70" s="67"/>
      <c r="F70" s="66"/>
      <c r="G70" s="153">
        <f t="shared" ref="G70:G101" si="2">ROUND(C70*E70*F70,2)</f>
        <v>0</v>
      </c>
      <c r="H70" s="75" t="s">
        <v>173</v>
      </c>
      <c r="I70" s="86"/>
      <c r="J70" s="313"/>
    </row>
    <row r="71" spans="1:10" s="75" customFormat="1" hidden="1">
      <c r="A71" s="300"/>
      <c r="B71" s="300"/>
      <c r="C71" s="183"/>
      <c r="D71" s="66"/>
      <c r="E71" s="67"/>
      <c r="F71" s="66"/>
      <c r="G71" s="153">
        <f t="shared" si="2"/>
        <v>0</v>
      </c>
      <c r="H71" s="75" t="s">
        <v>173</v>
      </c>
      <c r="I71" s="86"/>
      <c r="J71" s="299"/>
    </row>
    <row r="72" spans="1:10" s="75" customFormat="1" hidden="1">
      <c r="A72" s="300"/>
      <c r="B72" s="300"/>
      <c r="C72" s="183"/>
      <c r="D72" s="66"/>
      <c r="E72" s="67"/>
      <c r="F72" s="66"/>
      <c r="G72" s="153">
        <f t="shared" si="2"/>
        <v>0</v>
      </c>
      <c r="H72" s="75" t="s">
        <v>173</v>
      </c>
      <c r="I72" s="86"/>
      <c r="J72" s="313"/>
    </row>
    <row r="73" spans="1:10" s="75" customFormat="1" hidden="1">
      <c r="A73" s="300"/>
      <c r="B73" s="300"/>
      <c r="C73" s="183"/>
      <c r="D73" s="66"/>
      <c r="E73" s="67"/>
      <c r="F73" s="66"/>
      <c r="G73" s="153">
        <f t="shared" si="2"/>
        <v>0</v>
      </c>
      <c r="H73" s="75" t="s">
        <v>173</v>
      </c>
      <c r="I73" s="86"/>
      <c r="J73" s="299"/>
    </row>
    <row r="74" spans="1:10" s="75" customFormat="1" hidden="1">
      <c r="A74" s="300"/>
      <c r="B74" s="300"/>
      <c r="C74" s="183"/>
      <c r="D74" s="66"/>
      <c r="E74" s="67"/>
      <c r="F74" s="66"/>
      <c r="G74" s="153">
        <f t="shared" si="2"/>
        <v>0</v>
      </c>
      <c r="H74" s="75" t="s">
        <v>173</v>
      </c>
      <c r="I74" s="86"/>
      <c r="J74" s="313"/>
    </row>
    <row r="75" spans="1:10" s="75" customFormat="1" hidden="1">
      <c r="A75" s="300"/>
      <c r="B75" s="300"/>
      <c r="C75" s="183"/>
      <c r="D75" s="66"/>
      <c r="E75" s="67"/>
      <c r="F75" s="66"/>
      <c r="G75" s="153">
        <f t="shared" si="2"/>
        <v>0</v>
      </c>
      <c r="H75" s="75" t="s">
        <v>173</v>
      </c>
      <c r="I75" s="86"/>
      <c r="J75" s="299"/>
    </row>
    <row r="76" spans="1:10" s="75" customFormat="1" hidden="1">
      <c r="A76" s="300"/>
      <c r="B76" s="300"/>
      <c r="C76" s="183"/>
      <c r="D76" s="66"/>
      <c r="E76" s="67"/>
      <c r="F76" s="66"/>
      <c r="G76" s="153">
        <f t="shared" si="2"/>
        <v>0</v>
      </c>
      <c r="H76" s="75" t="s">
        <v>173</v>
      </c>
      <c r="I76" s="86"/>
      <c r="J76" s="313"/>
    </row>
    <row r="77" spans="1:10" s="75" customFormat="1" hidden="1">
      <c r="A77" s="300"/>
      <c r="B77" s="300"/>
      <c r="C77" s="183"/>
      <c r="D77" s="66"/>
      <c r="E77" s="67"/>
      <c r="F77" s="66"/>
      <c r="G77" s="153">
        <f t="shared" si="2"/>
        <v>0</v>
      </c>
      <c r="H77" s="75" t="s">
        <v>173</v>
      </c>
      <c r="I77" s="86"/>
      <c r="J77" s="299"/>
    </row>
    <row r="78" spans="1:10" s="75" customFormat="1" hidden="1">
      <c r="A78" s="300"/>
      <c r="B78" s="300"/>
      <c r="C78" s="183"/>
      <c r="D78" s="66"/>
      <c r="E78" s="67"/>
      <c r="F78" s="66"/>
      <c r="G78" s="153">
        <f t="shared" si="2"/>
        <v>0</v>
      </c>
      <c r="H78" s="75" t="s">
        <v>173</v>
      </c>
      <c r="I78" s="86"/>
      <c r="J78" s="313"/>
    </row>
    <row r="79" spans="1:10" s="75" customFormat="1" hidden="1">
      <c r="A79" s="300"/>
      <c r="B79" s="300"/>
      <c r="C79" s="183"/>
      <c r="D79" s="66"/>
      <c r="E79" s="67"/>
      <c r="F79" s="66"/>
      <c r="G79" s="153">
        <f t="shared" si="2"/>
        <v>0</v>
      </c>
      <c r="H79" s="75" t="s">
        <v>173</v>
      </c>
      <c r="I79" s="86"/>
      <c r="J79" s="299"/>
    </row>
    <row r="80" spans="1:10" s="75" customFormat="1" hidden="1">
      <c r="A80" s="300"/>
      <c r="B80" s="300"/>
      <c r="C80" s="183"/>
      <c r="D80" s="66"/>
      <c r="E80" s="67"/>
      <c r="F80" s="66"/>
      <c r="G80" s="153">
        <f t="shared" si="2"/>
        <v>0</v>
      </c>
      <c r="H80" s="75" t="s">
        <v>173</v>
      </c>
      <c r="I80" s="86"/>
      <c r="J80" s="313"/>
    </row>
    <row r="81" spans="1:10" s="75" customFormat="1" hidden="1">
      <c r="A81" s="300"/>
      <c r="B81" s="300"/>
      <c r="C81" s="183"/>
      <c r="D81" s="66"/>
      <c r="E81" s="67"/>
      <c r="F81" s="66"/>
      <c r="G81" s="153">
        <f t="shared" si="2"/>
        <v>0</v>
      </c>
      <c r="H81" s="75" t="s">
        <v>173</v>
      </c>
      <c r="I81" s="86"/>
      <c r="J81" s="299"/>
    </row>
    <row r="82" spans="1:10" s="75" customFormat="1" hidden="1">
      <c r="A82" s="300"/>
      <c r="B82" s="300"/>
      <c r="C82" s="183"/>
      <c r="D82" s="66"/>
      <c r="E82" s="67"/>
      <c r="F82" s="66"/>
      <c r="G82" s="153">
        <f t="shared" si="2"/>
        <v>0</v>
      </c>
      <c r="H82" s="75" t="s">
        <v>173</v>
      </c>
      <c r="I82" s="86"/>
      <c r="J82" s="313"/>
    </row>
    <row r="83" spans="1:10" s="75" customFormat="1" hidden="1">
      <c r="A83" s="300"/>
      <c r="B83" s="300"/>
      <c r="C83" s="183"/>
      <c r="D83" s="66"/>
      <c r="E83" s="67"/>
      <c r="F83" s="66"/>
      <c r="G83" s="153">
        <f t="shared" si="2"/>
        <v>0</v>
      </c>
      <c r="H83" s="75" t="s">
        <v>173</v>
      </c>
      <c r="I83" s="86"/>
      <c r="J83" s="299"/>
    </row>
    <row r="84" spans="1:10" s="75" customFormat="1" hidden="1">
      <c r="A84" s="300"/>
      <c r="B84" s="300"/>
      <c r="C84" s="183"/>
      <c r="D84" s="66"/>
      <c r="E84" s="67"/>
      <c r="F84" s="66"/>
      <c r="G84" s="153">
        <f t="shared" si="2"/>
        <v>0</v>
      </c>
      <c r="H84" s="75" t="s">
        <v>173</v>
      </c>
      <c r="I84" s="86"/>
      <c r="J84" s="313"/>
    </row>
    <row r="85" spans="1:10" s="75" customFormat="1" hidden="1">
      <c r="A85" s="300"/>
      <c r="B85" s="300"/>
      <c r="C85" s="183"/>
      <c r="D85" s="66"/>
      <c r="E85" s="67"/>
      <c r="F85" s="66"/>
      <c r="G85" s="153">
        <f t="shared" si="2"/>
        <v>0</v>
      </c>
      <c r="H85" s="75" t="s">
        <v>173</v>
      </c>
      <c r="I85" s="86"/>
      <c r="J85" s="299"/>
    </row>
    <row r="86" spans="1:10" s="75" customFormat="1" hidden="1">
      <c r="A86" s="300"/>
      <c r="B86" s="300"/>
      <c r="C86" s="183"/>
      <c r="D86" s="66"/>
      <c r="E86" s="67"/>
      <c r="F86" s="66"/>
      <c r="G86" s="153">
        <f t="shared" si="2"/>
        <v>0</v>
      </c>
      <c r="H86" s="75" t="s">
        <v>173</v>
      </c>
      <c r="I86" s="86"/>
      <c r="J86" s="313"/>
    </row>
    <row r="87" spans="1:10" s="75" customFormat="1" hidden="1">
      <c r="A87" s="300"/>
      <c r="B87" s="300"/>
      <c r="C87" s="183"/>
      <c r="D87" s="66"/>
      <c r="E87" s="67"/>
      <c r="F87" s="66"/>
      <c r="G87" s="153">
        <f t="shared" si="2"/>
        <v>0</v>
      </c>
      <c r="H87" s="75" t="s">
        <v>173</v>
      </c>
      <c r="I87" s="86"/>
      <c r="J87" s="299"/>
    </row>
    <row r="88" spans="1:10" s="75" customFormat="1" hidden="1">
      <c r="A88" s="300"/>
      <c r="B88" s="300"/>
      <c r="C88" s="183"/>
      <c r="D88" s="66"/>
      <c r="E88" s="67"/>
      <c r="F88" s="66"/>
      <c r="G88" s="153">
        <f t="shared" si="2"/>
        <v>0</v>
      </c>
      <c r="H88" s="75" t="s">
        <v>173</v>
      </c>
      <c r="I88" s="86"/>
      <c r="J88" s="313"/>
    </row>
    <row r="89" spans="1:10" s="75" customFormat="1" hidden="1">
      <c r="A89" s="300"/>
      <c r="B89" s="300"/>
      <c r="C89" s="183"/>
      <c r="D89" s="66"/>
      <c r="E89" s="67"/>
      <c r="F89" s="66"/>
      <c r="G89" s="153">
        <f t="shared" si="2"/>
        <v>0</v>
      </c>
      <c r="H89" s="75" t="s">
        <v>173</v>
      </c>
      <c r="I89" s="86"/>
      <c r="J89" s="299"/>
    </row>
    <row r="90" spans="1:10" s="75" customFormat="1" hidden="1">
      <c r="A90" s="300"/>
      <c r="B90" s="300"/>
      <c r="C90" s="183"/>
      <c r="D90" s="66"/>
      <c r="E90" s="67"/>
      <c r="F90" s="66"/>
      <c r="G90" s="153">
        <f t="shared" si="2"/>
        <v>0</v>
      </c>
      <c r="H90" s="75" t="s">
        <v>173</v>
      </c>
      <c r="I90" s="86"/>
      <c r="J90" s="313"/>
    </row>
    <row r="91" spans="1:10" s="75" customFormat="1" hidden="1">
      <c r="A91" s="300"/>
      <c r="B91" s="300"/>
      <c r="C91" s="183"/>
      <c r="D91" s="66"/>
      <c r="E91" s="67"/>
      <c r="F91" s="66"/>
      <c r="G91" s="153">
        <f t="shared" si="2"/>
        <v>0</v>
      </c>
      <c r="H91" s="75" t="s">
        <v>173</v>
      </c>
      <c r="I91" s="86"/>
      <c r="J91" s="299"/>
    </row>
    <row r="92" spans="1:10" s="75" customFormat="1" hidden="1">
      <c r="A92" s="300"/>
      <c r="B92" s="300"/>
      <c r="C92" s="183"/>
      <c r="D92" s="66"/>
      <c r="E92" s="67"/>
      <c r="F92" s="66"/>
      <c r="G92" s="153">
        <f t="shared" si="2"/>
        <v>0</v>
      </c>
      <c r="H92" s="75" t="s">
        <v>173</v>
      </c>
      <c r="I92" s="86"/>
      <c r="J92" s="313"/>
    </row>
    <row r="93" spans="1:10" s="75" customFormat="1" hidden="1">
      <c r="A93" s="300"/>
      <c r="B93" s="300"/>
      <c r="C93" s="183"/>
      <c r="D93" s="66"/>
      <c r="E93" s="67"/>
      <c r="F93" s="66"/>
      <c r="G93" s="153">
        <f t="shared" si="2"/>
        <v>0</v>
      </c>
      <c r="H93" s="75" t="s">
        <v>173</v>
      </c>
      <c r="I93" s="86"/>
      <c r="J93" s="299"/>
    </row>
    <row r="94" spans="1:10" s="75" customFormat="1" hidden="1">
      <c r="A94" s="300"/>
      <c r="B94" s="300"/>
      <c r="C94" s="183"/>
      <c r="D94" s="66"/>
      <c r="E94" s="67"/>
      <c r="F94" s="66"/>
      <c r="G94" s="153">
        <f t="shared" si="2"/>
        <v>0</v>
      </c>
      <c r="H94" s="75" t="s">
        <v>173</v>
      </c>
      <c r="I94" s="86"/>
      <c r="J94" s="313"/>
    </row>
    <row r="95" spans="1:10" s="75" customFormat="1" hidden="1">
      <c r="A95" s="300"/>
      <c r="B95" s="300"/>
      <c r="C95" s="183"/>
      <c r="D95" s="66"/>
      <c r="E95" s="67"/>
      <c r="F95" s="66"/>
      <c r="G95" s="153">
        <f t="shared" si="2"/>
        <v>0</v>
      </c>
      <c r="H95" s="75" t="s">
        <v>173</v>
      </c>
      <c r="I95" s="86"/>
      <c r="J95" s="299"/>
    </row>
    <row r="96" spans="1:10" s="75" customFormat="1" hidden="1">
      <c r="A96" s="300"/>
      <c r="B96" s="300"/>
      <c r="C96" s="183"/>
      <c r="D96" s="66"/>
      <c r="E96" s="67"/>
      <c r="F96" s="66"/>
      <c r="G96" s="153">
        <f t="shared" si="2"/>
        <v>0</v>
      </c>
      <c r="H96" s="75" t="s">
        <v>173</v>
      </c>
      <c r="I96" s="86"/>
      <c r="J96" s="313"/>
    </row>
    <row r="97" spans="1:10" s="75" customFormat="1" hidden="1">
      <c r="A97" s="300"/>
      <c r="B97" s="300"/>
      <c r="C97" s="183"/>
      <c r="D97" s="66"/>
      <c r="E97" s="67"/>
      <c r="F97" s="66"/>
      <c r="G97" s="153">
        <f t="shared" si="2"/>
        <v>0</v>
      </c>
      <c r="H97" s="75" t="s">
        <v>173</v>
      </c>
      <c r="I97" s="86"/>
      <c r="J97" s="299"/>
    </row>
    <row r="98" spans="1:10" s="75" customFormat="1" hidden="1">
      <c r="A98" s="300"/>
      <c r="B98" s="300"/>
      <c r="C98" s="183"/>
      <c r="D98" s="66"/>
      <c r="E98" s="67"/>
      <c r="F98" s="66"/>
      <c r="G98" s="153">
        <f t="shared" si="2"/>
        <v>0</v>
      </c>
      <c r="H98" s="75" t="s">
        <v>173</v>
      </c>
      <c r="I98" s="86"/>
      <c r="J98" s="313"/>
    </row>
    <row r="99" spans="1:10" s="75" customFormat="1" hidden="1">
      <c r="A99" s="300"/>
      <c r="B99" s="300"/>
      <c r="C99" s="183"/>
      <c r="D99" s="66"/>
      <c r="E99" s="67"/>
      <c r="F99" s="66"/>
      <c r="G99" s="153">
        <f t="shared" si="2"/>
        <v>0</v>
      </c>
      <c r="H99" s="75" t="s">
        <v>173</v>
      </c>
      <c r="I99" s="86"/>
      <c r="J99" s="299"/>
    </row>
    <row r="100" spans="1:10" s="75" customFormat="1" hidden="1">
      <c r="A100" s="300"/>
      <c r="B100" s="300"/>
      <c r="C100" s="183"/>
      <c r="D100" s="66"/>
      <c r="E100" s="67"/>
      <c r="F100" s="66"/>
      <c r="G100" s="153">
        <f t="shared" si="2"/>
        <v>0</v>
      </c>
      <c r="H100" s="75" t="s">
        <v>173</v>
      </c>
      <c r="I100" s="86"/>
      <c r="J100" s="313"/>
    </row>
    <row r="101" spans="1:10" s="75" customFormat="1" hidden="1">
      <c r="A101" s="300"/>
      <c r="B101" s="300"/>
      <c r="C101" s="183"/>
      <c r="D101" s="66"/>
      <c r="E101" s="67"/>
      <c r="F101" s="66"/>
      <c r="G101" s="153">
        <f t="shared" si="2"/>
        <v>0</v>
      </c>
      <c r="H101" s="75" t="s">
        <v>173</v>
      </c>
      <c r="I101" s="86"/>
      <c r="J101" s="299"/>
    </row>
    <row r="102" spans="1:10" s="75" customFormat="1" hidden="1">
      <c r="A102" s="300"/>
      <c r="B102" s="300"/>
      <c r="C102" s="183"/>
      <c r="D102" s="66"/>
      <c r="E102" s="67"/>
      <c r="F102" s="66"/>
      <c r="G102" s="153">
        <f t="shared" ref="G102:G133" si="3">ROUND(C102*E102*F102,2)</f>
        <v>0</v>
      </c>
      <c r="H102" s="75" t="s">
        <v>173</v>
      </c>
      <c r="I102" s="86"/>
      <c r="J102" s="313"/>
    </row>
    <row r="103" spans="1:10" s="75" customFormat="1" hidden="1">
      <c r="A103" s="300"/>
      <c r="B103" s="300"/>
      <c r="C103" s="183"/>
      <c r="D103" s="66"/>
      <c r="E103" s="67"/>
      <c r="F103" s="66"/>
      <c r="G103" s="153">
        <f t="shared" si="3"/>
        <v>0</v>
      </c>
      <c r="H103" s="75" t="s">
        <v>173</v>
      </c>
      <c r="I103" s="86"/>
      <c r="J103" s="299"/>
    </row>
    <row r="104" spans="1:10" s="75" customFormat="1" hidden="1">
      <c r="A104" s="300"/>
      <c r="B104" s="300"/>
      <c r="C104" s="183"/>
      <c r="D104" s="66"/>
      <c r="E104" s="67"/>
      <c r="F104" s="66"/>
      <c r="G104" s="153">
        <f t="shared" si="3"/>
        <v>0</v>
      </c>
      <c r="H104" s="75" t="s">
        <v>173</v>
      </c>
      <c r="I104" s="86"/>
      <c r="J104" s="313"/>
    </row>
    <row r="105" spans="1:10" s="75" customFormat="1" hidden="1">
      <c r="A105" s="300"/>
      <c r="B105" s="300"/>
      <c r="C105" s="183"/>
      <c r="D105" s="66"/>
      <c r="E105" s="67"/>
      <c r="F105" s="66"/>
      <c r="G105" s="153">
        <f t="shared" si="3"/>
        <v>0</v>
      </c>
      <c r="H105" s="75" t="s">
        <v>173</v>
      </c>
      <c r="I105" s="86"/>
      <c r="J105" s="299"/>
    </row>
    <row r="106" spans="1:10" s="75" customFormat="1" hidden="1">
      <c r="A106" s="300"/>
      <c r="B106" s="300"/>
      <c r="C106" s="183"/>
      <c r="D106" s="66"/>
      <c r="E106" s="67"/>
      <c r="F106" s="66"/>
      <c r="G106" s="153">
        <f t="shared" si="3"/>
        <v>0</v>
      </c>
      <c r="H106" s="75" t="s">
        <v>173</v>
      </c>
      <c r="I106" s="86"/>
      <c r="J106" s="313"/>
    </row>
    <row r="107" spans="1:10" s="75" customFormat="1" hidden="1">
      <c r="A107" s="300"/>
      <c r="B107" s="300"/>
      <c r="C107" s="183"/>
      <c r="D107" s="66"/>
      <c r="E107" s="67"/>
      <c r="F107" s="66"/>
      <c r="G107" s="153">
        <f t="shared" si="3"/>
        <v>0</v>
      </c>
      <c r="H107" s="75" t="s">
        <v>173</v>
      </c>
      <c r="I107" s="86"/>
      <c r="J107" s="299"/>
    </row>
    <row r="108" spans="1:10" s="75" customFormat="1" hidden="1">
      <c r="A108" s="300"/>
      <c r="B108" s="300"/>
      <c r="C108" s="183"/>
      <c r="D108" s="66"/>
      <c r="E108" s="67"/>
      <c r="F108" s="66"/>
      <c r="G108" s="153">
        <f t="shared" si="3"/>
        <v>0</v>
      </c>
      <c r="H108" s="75" t="s">
        <v>173</v>
      </c>
      <c r="I108" s="86"/>
      <c r="J108" s="313"/>
    </row>
    <row r="109" spans="1:10" s="75" customFormat="1" hidden="1">
      <c r="A109" s="300"/>
      <c r="B109" s="300"/>
      <c r="C109" s="183"/>
      <c r="D109" s="66"/>
      <c r="E109" s="67"/>
      <c r="F109" s="66"/>
      <c r="G109" s="153">
        <f t="shared" si="3"/>
        <v>0</v>
      </c>
      <c r="H109" s="75" t="s">
        <v>173</v>
      </c>
      <c r="I109" s="86"/>
      <c r="J109" s="299"/>
    </row>
    <row r="110" spans="1:10" s="75" customFormat="1" hidden="1">
      <c r="A110" s="300"/>
      <c r="B110" s="300"/>
      <c r="C110" s="183"/>
      <c r="D110" s="66"/>
      <c r="E110" s="67"/>
      <c r="F110" s="66"/>
      <c r="G110" s="153">
        <f t="shared" si="3"/>
        <v>0</v>
      </c>
      <c r="H110" s="75" t="s">
        <v>173</v>
      </c>
      <c r="I110" s="86"/>
      <c r="J110" s="313"/>
    </row>
    <row r="111" spans="1:10" s="75" customFormat="1" hidden="1">
      <c r="A111" s="300"/>
      <c r="B111" s="300"/>
      <c r="C111" s="183"/>
      <c r="D111" s="66"/>
      <c r="E111" s="67"/>
      <c r="F111" s="66"/>
      <c r="G111" s="153">
        <f t="shared" si="3"/>
        <v>0</v>
      </c>
      <c r="H111" s="75" t="s">
        <v>173</v>
      </c>
      <c r="I111" s="86"/>
      <c r="J111" s="299"/>
    </row>
    <row r="112" spans="1:10" s="75" customFormat="1" hidden="1">
      <c r="A112" s="300"/>
      <c r="B112" s="300"/>
      <c r="C112" s="183"/>
      <c r="D112" s="66"/>
      <c r="E112" s="67"/>
      <c r="F112" s="66"/>
      <c r="G112" s="153">
        <f t="shared" si="3"/>
        <v>0</v>
      </c>
      <c r="H112" s="75" t="s">
        <v>173</v>
      </c>
      <c r="I112" s="86"/>
      <c r="J112" s="313"/>
    </row>
    <row r="113" spans="1:10" s="75" customFormat="1" hidden="1">
      <c r="A113" s="300"/>
      <c r="B113" s="300"/>
      <c r="C113" s="183"/>
      <c r="D113" s="66"/>
      <c r="E113" s="67"/>
      <c r="F113" s="66"/>
      <c r="G113" s="153">
        <f t="shared" si="3"/>
        <v>0</v>
      </c>
      <c r="H113" s="75" t="s">
        <v>173</v>
      </c>
      <c r="I113" s="86"/>
      <c r="J113" s="299"/>
    </row>
    <row r="114" spans="1:10" s="75" customFormat="1" hidden="1">
      <c r="A114" s="300"/>
      <c r="B114" s="300"/>
      <c r="C114" s="183"/>
      <c r="D114" s="66"/>
      <c r="E114" s="67"/>
      <c r="F114" s="66"/>
      <c r="G114" s="153">
        <f t="shared" si="3"/>
        <v>0</v>
      </c>
      <c r="H114" s="75" t="s">
        <v>173</v>
      </c>
      <c r="I114" s="86"/>
      <c r="J114" s="313"/>
    </row>
    <row r="115" spans="1:10" s="75" customFormat="1" hidden="1">
      <c r="A115" s="300"/>
      <c r="B115" s="300"/>
      <c r="C115" s="183"/>
      <c r="D115" s="66"/>
      <c r="E115" s="67"/>
      <c r="F115" s="66"/>
      <c r="G115" s="153">
        <f t="shared" si="3"/>
        <v>0</v>
      </c>
      <c r="H115" s="75" t="s">
        <v>173</v>
      </c>
      <c r="I115" s="86"/>
      <c r="J115" s="299"/>
    </row>
    <row r="116" spans="1:10" s="75" customFormat="1" hidden="1">
      <c r="A116" s="300"/>
      <c r="B116" s="300"/>
      <c r="C116" s="183"/>
      <c r="D116" s="66"/>
      <c r="E116" s="67"/>
      <c r="F116" s="66"/>
      <c r="G116" s="153">
        <f t="shared" si="3"/>
        <v>0</v>
      </c>
      <c r="H116" s="75" t="s">
        <v>173</v>
      </c>
      <c r="I116" s="86"/>
      <c r="J116" s="313"/>
    </row>
    <row r="117" spans="1:10" s="75" customFormat="1" hidden="1">
      <c r="A117" s="300"/>
      <c r="B117" s="300"/>
      <c r="C117" s="183"/>
      <c r="D117" s="66"/>
      <c r="E117" s="67"/>
      <c r="F117" s="66"/>
      <c r="G117" s="153">
        <f t="shared" si="3"/>
        <v>0</v>
      </c>
      <c r="H117" s="75" t="s">
        <v>173</v>
      </c>
      <c r="I117" s="86"/>
      <c r="J117" s="299"/>
    </row>
    <row r="118" spans="1:10" s="75" customFormat="1" hidden="1">
      <c r="A118" s="300"/>
      <c r="B118" s="300"/>
      <c r="C118" s="183"/>
      <c r="D118" s="66"/>
      <c r="E118" s="67"/>
      <c r="F118" s="66"/>
      <c r="G118" s="153">
        <f t="shared" si="3"/>
        <v>0</v>
      </c>
      <c r="H118" s="75" t="s">
        <v>173</v>
      </c>
      <c r="I118" s="86"/>
      <c r="J118" s="313"/>
    </row>
    <row r="119" spans="1:10" s="75" customFormat="1" hidden="1">
      <c r="A119" s="300"/>
      <c r="B119" s="300"/>
      <c r="C119" s="183"/>
      <c r="D119" s="66"/>
      <c r="E119" s="67"/>
      <c r="F119" s="66"/>
      <c r="G119" s="153">
        <f t="shared" si="3"/>
        <v>0</v>
      </c>
      <c r="H119" s="75" t="s">
        <v>173</v>
      </c>
      <c r="I119" s="86"/>
      <c r="J119" s="299"/>
    </row>
    <row r="120" spans="1:10" s="75" customFormat="1" hidden="1">
      <c r="A120" s="300"/>
      <c r="B120" s="300"/>
      <c r="C120" s="183"/>
      <c r="D120" s="66"/>
      <c r="E120" s="67"/>
      <c r="F120" s="66"/>
      <c r="G120" s="153">
        <f t="shared" si="3"/>
        <v>0</v>
      </c>
      <c r="H120" s="75" t="s">
        <v>173</v>
      </c>
      <c r="I120" s="86"/>
      <c r="J120" s="313"/>
    </row>
    <row r="121" spans="1:10" s="75" customFormat="1" hidden="1">
      <c r="A121" s="300"/>
      <c r="B121" s="300"/>
      <c r="C121" s="183"/>
      <c r="D121" s="66"/>
      <c r="E121" s="67"/>
      <c r="F121" s="66"/>
      <c r="G121" s="153">
        <f t="shared" si="3"/>
        <v>0</v>
      </c>
      <c r="H121" s="75" t="s">
        <v>173</v>
      </c>
      <c r="I121" s="86"/>
      <c r="J121" s="299"/>
    </row>
    <row r="122" spans="1:10" s="75" customFormat="1" hidden="1">
      <c r="A122" s="300"/>
      <c r="B122" s="300"/>
      <c r="C122" s="183"/>
      <c r="D122" s="66"/>
      <c r="E122" s="67"/>
      <c r="F122" s="66"/>
      <c r="G122" s="153">
        <f t="shared" si="3"/>
        <v>0</v>
      </c>
      <c r="H122" s="75" t="s">
        <v>173</v>
      </c>
      <c r="I122" s="86"/>
      <c r="J122" s="313"/>
    </row>
    <row r="123" spans="1:10" s="75" customFormat="1" hidden="1">
      <c r="A123" s="300"/>
      <c r="B123" s="300"/>
      <c r="C123" s="183"/>
      <c r="D123" s="66"/>
      <c r="E123" s="67"/>
      <c r="F123" s="66"/>
      <c r="G123" s="153">
        <f t="shared" si="3"/>
        <v>0</v>
      </c>
      <c r="H123" s="75" t="s">
        <v>173</v>
      </c>
      <c r="I123" s="86"/>
      <c r="J123" s="299"/>
    </row>
    <row r="124" spans="1:10" s="75" customFormat="1" hidden="1">
      <c r="A124" s="300"/>
      <c r="B124" s="300"/>
      <c r="C124" s="183"/>
      <c r="D124" s="66"/>
      <c r="E124" s="67"/>
      <c r="F124" s="66"/>
      <c r="G124" s="153">
        <f t="shared" si="3"/>
        <v>0</v>
      </c>
      <c r="H124" s="75" t="s">
        <v>173</v>
      </c>
      <c r="I124" s="86"/>
      <c r="J124" s="313"/>
    </row>
    <row r="125" spans="1:10" s="75" customFormat="1" hidden="1">
      <c r="A125" s="300"/>
      <c r="B125" s="300"/>
      <c r="C125" s="183"/>
      <c r="D125" s="66"/>
      <c r="E125" s="67"/>
      <c r="F125" s="66"/>
      <c r="G125" s="153">
        <f t="shared" si="3"/>
        <v>0</v>
      </c>
      <c r="H125" s="75" t="s">
        <v>173</v>
      </c>
      <c r="I125" s="86"/>
      <c r="J125" s="299"/>
    </row>
    <row r="126" spans="1:10" s="75" customFormat="1" hidden="1">
      <c r="A126" s="300"/>
      <c r="B126" s="300"/>
      <c r="C126" s="183"/>
      <c r="D126" s="66"/>
      <c r="E126" s="67"/>
      <c r="F126" s="66"/>
      <c r="G126" s="153">
        <f t="shared" si="3"/>
        <v>0</v>
      </c>
      <c r="H126" s="75" t="s">
        <v>173</v>
      </c>
      <c r="I126" s="86"/>
      <c r="J126" s="313"/>
    </row>
    <row r="127" spans="1:10" s="75" customFormat="1" hidden="1">
      <c r="A127" s="300"/>
      <c r="B127" s="300"/>
      <c r="C127" s="183"/>
      <c r="D127" s="66"/>
      <c r="E127" s="67"/>
      <c r="F127" s="66"/>
      <c r="G127" s="153">
        <f t="shared" si="3"/>
        <v>0</v>
      </c>
      <c r="H127" s="75" t="s">
        <v>173</v>
      </c>
      <c r="I127" s="86"/>
      <c r="J127" s="299"/>
    </row>
    <row r="128" spans="1:10" s="75" customFormat="1" hidden="1">
      <c r="A128" s="300"/>
      <c r="B128" s="300"/>
      <c r="C128" s="183"/>
      <c r="D128" s="66"/>
      <c r="E128" s="67"/>
      <c r="F128" s="66"/>
      <c r="G128" s="153">
        <f t="shared" si="3"/>
        <v>0</v>
      </c>
      <c r="H128" s="75" t="s">
        <v>173</v>
      </c>
      <c r="I128" s="86"/>
      <c r="J128" s="313"/>
    </row>
    <row r="129" spans="1:10" s="75" customFormat="1" hidden="1">
      <c r="A129" s="300"/>
      <c r="B129" s="300"/>
      <c r="C129" s="183"/>
      <c r="D129" s="66"/>
      <c r="E129" s="67"/>
      <c r="F129" s="66"/>
      <c r="G129" s="153">
        <f t="shared" si="3"/>
        <v>0</v>
      </c>
      <c r="H129" s="75" t="s">
        <v>173</v>
      </c>
      <c r="I129" s="86"/>
      <c r="J129" s="299"/>
    </row>
    <row r="130" spans="1:10" s="75" customFormat="1" hidden="1">
      <c r="A130" s="300"/>
      <c r="B130" s="300"/>
      <c r="C130" s="183"/>
      <c r="D130" s="66"/>
      <c r="E130" s="67"/>
      <c r="F130" s="66"/>
      <c r="G130" s="153">
        <f t="shared" si="3"/>
        <v>0</v>
      </c>
      <c r="H130" s="75" t="s">
        <v>173</v>
      </c>
      <c r="I130" s="86"/>
      <c r="J130" s="313"/>
    </row>
    <row r="131" spans="1:10" s="75" customFormat="1" hidden="1">
      <c r="A131" s="300"/>
      <c r="B131" s="300"/>
      <c r="C131" s="183"/>
      <c r="D131" s="66"/>
      <c r="E131" s="67"/>
      <c r="F131" s="66"/>
      <c r="G131" s="153">
        <f t="shared" si="3"/>
        <v>0</v>
      </c>
      <c r="H131" s="75" t="s">
        <v>173</v>
      </c>
      <c r="I131" s="86"/>
      <c r="J131" s="299"/>
    </row>
    <row r="132" spans="1:10" s="75" customFormat="1" hidden="1">
      <c r="A132" s="300"/>
      <c r="B132" s="300"/>
      <c r="C132" s="183"/>
      <c r="D132" s="66"/>
      <c r="E132" s="67"/>
      <c r="F132" s="66"/>
      <c r="G132" s="153">
        <f t="shared" si="3"/>
        <v>0</v>
      </c>
      <c r="H132" s="75" t="s">
        <v>173</v>
      </c>
      <c r="I132" s="86"/>
      <c r="J132" s="313"/>
    </row>
    <row r="133" spans="1:10" s="75" customFormat="1" hidden="1">
      <c r="A133" s="300"/>
      <c r="B133" s="300"/>
      <c r="C133" s="183"/>
      <c r="D133" s="66"/>
      <c r="E133" s="67"/>
      <c r="F133" s="66"/>
      <c r="G133" s="153">
        <f t="shared" si="3"/>
        <v>0</v>
      </c>
      <c r="H133" s="75" t="s">
        <v>173</v>
      </c>
      <c r="I133" s="86"/>
      <c r="J133" s="299"/>
    </row>
    <row r="134" spans="1:10" s="75" customFormat="1" hidden="1">
      <c r="A134" s="300"/>
      <c r="B134" s="300"/>
      <c r="C134" s="183"/>
      <c r="D134" s="66"/>
      <c r="E134" s="67"/>
      <c r="F134" s="66"/>
      <c r="G134" s="153">
        <f t="shared" ref="G134:G135" si="4">ROUND(C134*E134*F134,2)</f>
        <v>0</v>
      </c>
      <c r="H134" s="75" t="s">
        <v>173</v>
      </c>
      <c r="I134" s="86"/>
      <c r="J134" s="313"/>
    </row>
    <row r="135" spans="1:10" s="75" customFormat="1">
      <c r="A135" s="300"/>
      <c r="B135" s="300"/>
      <c r="C135" s="183"/>
      <c r="D135" s="66"/>
      <c r="E135" s="67"/>
      <c r="F135" s="66"/>
      <c r="G135" s="201">
        <f t="shared" si="4"/>
        <v>0</v>
      </c>
      <c r="H135" s="75" t="s">
        <v>173</v>
      </c>
      <c r="I135" s="86"/>
      <c r="J135" s="313"/>
    </row>
    <row r="136" spans="1:10" s="75" customFormat="1">
      <c r="A136" s="300"/>
      <c r="B136" s="300"/>
      <c r="C136" s="68"/>
      <c r="D136" s="66"/>
      <c r="E136" s="69"/>
      <c r="F136" s="152" t="s">
        <v>174</v>
      </c>
      <c r="G136" s="206">
        <f>ROUND(SUBTOTAL(109,G6:G135),2)</f>
        <v>0</v>
      </c>
      <c r="H136" s="75" t="s">
        <v>173</v>
      </c>
      <c r="I136" s="86"/>
      <c r="J136" s="313" t="s">
        <v>175</v>
      </c>
    </row>
    <row r="137" spans="1:10" s="75" customFormat="1">
      <c r="A137" s="71"/>
      <c r="B137" s="71"/>
      <c r="C137" s="68"/>
      <c r="D137" s="163"/>
      <c r="E137" s="70"/>
      <c r="F137" s="163"/>
      <c r="G137" s="205"/>
      <c r="H137" s="75" t="s">
        <v>176</v>
      </c>
      <c r="I137" s="299"/>
      <c r="J137" s="87"/>
    </row>
    <row r="138" spans="1:10" s="75" customFormat="1">
      <c r="A138" s="71"/>
      <c r="B138" s="71"/>
      <c r="C138" s="183"/>
      <c r="D138" s="66"/>
      <c r="E138" s="67"/>
      <c r="F138" s="66"/>
      <c r="G138" s="58">
        <f t="shared" ref="G138:G169" si="5">ROUND(C138*E138*F138,2)</f>
        <v>0</v>
      </c>
      <c r="H138" s="75" t="s">
        <v>176</v>
      </c>
      <c r="I138" s="299"/>
      <c r="J138" s="87"/>
    </row>
    <row r="139" spans="1:10" s="75" customFormat="1">
      <c r="A139" s="300"/>
      <c r="B139" s="300"/>
      <c r="C139" s="183"/>
      <c r="D139" s="66"/>
      <c r="E139" s="67"/>
      <c r="F139" s="66"/>
      <c r="G139" s="153">
        <f t="shared" si="5"/>
        <v>0</v>
      </c>
      <c r="H139" s="75" t="s">
        <v>176</v>
      </c>
      <c r="I139" s="86"/>
      <c r="J139" s="299"/>
    </row>
    <row r="140" spans="1:10" s="75" customFormat="1">
      <c r="A140" s="300"/>
      <c r="B140" s="300"/>
      <c r="C140" s="183"/>
      <c r="D140" s="66"/>
      <c r="E140" s="67"/>
      <c r="F140" s="66"/>
      <c r="G140" s="153">
        <f t="shared" si="5"/>
        <v>0</v>
      </c>
      <c r="H140" s="75" t="s">
        <v>176</v>
      </c>
      <c r="I140" s="86"/>
      <c r="J140" s="313"/>
    </row>
    <row r="141" spans="1:10" s="75" customFormat="1" hidden="1">
      <c r="A141" s="300"/>
      <c r="B141" s="300"/>
      <c r="C141" s="183"/>
      <c r="D141" s="66"/>
      <c r="E141" s="67"/>
      <c r="F141" s="66"/>
      <c r="G141" s="153">
        <f t="shared" si="5"/>
        <v>0</v>
      </c>
      <c r="H141" s="75" t="s">
        <v>176</v>
      </c>
      <c r="I141" s="86"/>
      <c r="J141" s="299"/>
    </row>
    <row r="142" spans="1:10" s="75" customFormat="1" hidden="1">
      <c r="A142" s="300"/>
      <c r="B142" s="300"/>
      <c r="C142" s="183"/>
      <c r="D142" s="66"/>
      <c r="E142" s="67"/>
      <c r="F142" s="66"/>
      <c r="G142" s="153">
        <f t="shared" si="5"/>
        <v>0</v>
      </c>
      <c r="H142" s="75" t="s">
        <v>176</v>
      </c>
      <c r="I142" s="86"/>
      <c r="J142" s="313"/>
    </row>
    <row r="143" spans="1:10" s="75" customFormat="1" hidden="1">
      <c r="A143" s="300"/>
      <c r="B143" s="300"/>
      <c r="C143" s="183"/>
      <c r="D143" s="66"/>
      <c r="E143" s="67"/>
      <c r="F143" s="66"/>
      <c r="G143" s="153">
        <f t="shared" si="5"/>
        <v>0</v>
      </c>
      <c r="H143" s="75" t="s">
        <v>176</v>
      </c>
      <c r="I143" s="86"/>
      <c r="J143" s="299"/>
    </row>
    <row r="144" spans="1:10" s="75" customFormat="1" hidden="1">
      <c r="A144" s="300"/>
      <c r="B144" s="300"/>
      <c r="C144" s="183"/>
      <c r="D144" s="66"/>
      <c r="E144" s="67"/>
      <c r="F144" s="66"/>
      <c r="G144" s="153">
        <f t="shared" si="5"/>
        <v>0</v>
      </c>
      <c r="H144" s="75" t="s">
        <v>176</v>
      </c>
      <c r="I144" s="86"/>
      <c r="J144" s="313"/>
    </row>
    <row r="145" spans="1:10" s="75" customFormat="1" hidden="1">
      <c r="A145" s="300"/>
      <c r="B145" s="300"/>
      <c r="C145" s="183"/>
      <c r="D145" s="66"/>
      <c r="E145" s="67"/>
      <c r="F145" s="66"/>
      <c r="G145" s="153">
        <f t="shared" si="5"/>
        <v>0</v>
      </c>
      <c r="H145" s="75" t="s">
        <v>176</v>
      </c>
      <c r="I145" s="86"/>
      <c r="J145" s="299"/>
    </row>
    <row r="146" spans="1:10" s="75" customFormat="1" hidden="1">
      <c r="A146" s="300"/>
      <c r="B146" s="300"/>
      <c r="C146" s="183"/>
      <c r="D146" s="66"/>
      <c r="E146" s="67"/>
      <c r="F146" s="66"/>
      <c r="G146" s="153">
        <f t="shared" si="5"/>
        <v>0</v>
      </c>
      <c r="H146" s="75" t="s">
        <v>176</v>
      </c>
      <c r="I146" s="86"/>
      <c r="J146" s="313"/>
    </row>
    <row r="147" spans="1:10" s="75" customFormat="1" hidden="1">
      <c r="A147" s="300"/>
      <c r="B147" s="300"/>
      <c r="C147" s="183"/>
      <c r="D147" s="66"/>
      <c r="E147" s="67"/>
      <c r="F147" s="66"/>
      <c r="G147" s="153">
        <f t="shared" si="5"/>
        <v>0</v>
      </c>
      <c r="H147" s="75" t="s">
        <v>176</v>
      </c>
      <c r="I147" s="86"/>
      <c r="J147" s="299"/>
    </row>
    <row r="148" spans="1:10" s="75" customFormat="1" hidden="1">
      <c r="A148" s="300"/>
      <c r="B148" s="300"/>
      <c r="C148" s="183"/>
      <c r="D148" s="66"/>
      <c r="E148" s="67"/>
      <c r="F148" s="66"/>
      <c r="G148" s="153">
        <f t="shared" si="5"/>
        <v>0</v>
      </c>
      <c r="H148" s="75" t="s">
        <v>176</v>
      </c>
      <c r="I148" s="86"/>
      <c r="J148" s="313"/>
    </row>
    <row r="149" spans="1:10" s="75" customFormat="1" hidden="1">
      <c r="A149" s="300"/>
      <c r="B149" s="300"/>
      <c r="C149" s="183"/>
      <c r="D149" s="66"/>
      <c r="E149" s="67"/>
      <c r="F149" s="66"/>
      <c r="G149" s="153">
        <f t="shared" si="5"/>
        <v>0</v>
      </c>
      <c r="H149" s="75" t="s">
        <v>176</v>
      </c>
      <c r="I149" s="86"/>
      <c r="J149" s="299"/>
    </row>
    <row r="150" spans="1:10" s="75" customFormat="1" hidden="1">
      <c r="A150" s="300"/>
      <c r="B150" s="300"/>
      <c r="C150" s="183"/>
      <c r="D150" s="66"/>
      <c r="E150" s="67"/>
      <c r="F150" s="66"/>
      <c r="G150" s="153">
        <f t="shared" si="5"/>
        <v>0</v>
      </c>
      <c r="H150" s="75" t="s">
        <v>176</v>
      </c>
      <c r="I150" s="86"/>
      <c r="J150" s="313"/>
    </row>
    <row r="151" spans="1:10" s="75" customFormat="1" hidden="1">
      <c r="A151" s="300"/>
      <c r="B151" s="300"/>
      <c r="C151" s="183"/>
      <c r="D151" s="66"/>
      <c r="E151" s="67"/>
      <c r="F151" s="66"/>
      <c r="G151" s="153">
        <f t="shared" si="5"/>
        <v>0</v>
      </c>
      <c r="H151" s="75" t="s">
        <v>176</v>
      </c>
      <c r="I151" s="86"/>
      <c r="J151" s="299"/>
    </row>
    <row r="152" spans="1:10" s="75" customFormat="1" hidden="1">
      <c r="A152" s="300"/>
      <c r="B152" s="300"/>
      <c r="C152" s="183"/>
      <c r="D152" s="66"/>
      <c r="E152" s="67"/>
      <c r="F152" s="66"/>
      <c r="G152" s="153">
        <f t="shared" si="5"/>
        <v>0</v>
      </c>
      <c r="H152" s="75" t="s">
        <v>176</v>
      </c>
      <c r="I152" s="86"/>
      <c r="J152" s="313"/>
    </row>
    <row r="153" spans="1:10" s="75" customFormat="1" hidden="1">
      <c r="A153" s="300"/>
      <c r="B153" s="300"/>
      <c r="C153" s="183"/>
      <c r="D153" s="66"/>
      <c r="E153" s="67"/>
      <c r="F153" s="66"/>
      <c r="G153" s="153">
        <f t="shared" si="5"/>
        <v>0</v>
      </c>
      <c r="H153" s="75" t="s">
        <v>176</v>
      </c>
      <c r="I153" s="86"/>
      <c r="J153" s="299"/>
    </row>
    <row r="154" spans="1:10" s="75" customFormat="1" hidden="1">
      <c r="A154" s="300"/>
      <c r="B154" s="300"/>
      <c r="C154" s="183"/>
      <c r="D154" s="66"/>
      <c r="E154" s="67"/>
      <c r="F154" s="66"/>
      <c r="G154" s="153">
        <f t="shared" si="5"/>
        <v>0</v>
      </c>
      <c r="H154" s="75" t="s">
        <v>176</v>
      </c>
      <c r="I154" s="86"/>
      <c r="J154" s="313"/>
    </row>
    <row r="155" spans="1:10" s="75" customFormat="1" hidden="1">
      <c r="A155" s="300"/>
      <c r="B155" s="300"/>
      <c r="C155" s="183"/>
      <c r="D155" s="66"/>
      <c r="E155" s="67"/>
      <c r="F155" s="66"/>
      <c r="G155" s="153">
        <f t="shared" si="5"/>
        <v>0</v>
      </c>
      <c r="H155" s="75" t="s">
        <v>176</v>
      </c>
      <c r="I155" s="86"/>
      <c r="J155" s="299"/>
    </row>
    <row r="156" spans="1:10" s="75" customFormat="1" hidden="1">
      <c r="A156" s="300"/>
      <c r="B156" s="300"/>
      <c r="C156" s="183"/>
      <c r="D156" s="66"/>
      <c r="E156" s="67"/>
      <c r="F156" s="66"/>
      <c r="G156" s="153">
        <f t="shared" si="5"/>
        <v>0</v>
      </c>
      <c r="H156" s="75" t="s">
        <v>176</v>
      </c>
      <c r="I156" s="86"/>
      <c r="J156" s="313"/>
    </row>
    <row r="157" spans="1:10" s="75" customFormat="1" hidden="1">
      <c r="A157" s="300"/>
      <c r="B157" s="300"/>
      <c r="C157" s="183"/>
      <c r="D157" s="66"/>
      <c r="E157" s="67"/>
      <c r="F157" s="66"/>
      <c r="G157" s="153">
        <f t="shared" si="5"/>
        <v>0</v>
      </c>
      <c r="H157" s="75" t="s">
        <v>176</v>
      </c>
      <c r="I157" s="86"/>
      <c r="J157" s="299"/>
    </row>
    <row r="158" spans="1:10" s="75" customFormat="1" hidden="1">
      <c r="A158" s="300"/>
      <c r="B158" s="300"/>
      <c r="C158" s="183"/>
      <c r="D158" s="66"/>
      <c r="E158" s="67"/>
      <c r="F158" s="66"/>
      <c r="G158" s="153">
        <f t="shared" si="5"/>
        <v>0</v>
      </c>
      <c r="H158" s="75" t="s">
        <v>176</v>
      </c>
      <c r="I158" s="86"/>
      <c r="J158" s="313"/>
    </row>
    <row r="159" spans="1:10" s="75" customFormat="1" hidden="1">
      <c r="A159" s="300"/>
      <c r="B159" s="300"/>
      <c r="C159" s="183"/>
      <c r="D159" s="66"/>
      <c r="E159" s="67"/>
      <c r="F159" s="66"/>
      <c r="G159" s="153">
        <f t="shared" si="5"/>
        <v>0</v>
      </c>
      <c r="H159" s="75" t="s">
        <v>176</v>
      </c>
      <c r="I159" s="86"/>
      <c r="J159" s="299"/>
    </row>
    <row r="160" spans="1:10" s="75" customFormat="1" hidden="1">
      <c r="A160" s="300"/>
      <c r="B160" s="300"/>
      <c r="C160" s="183"/>
      <c r="D160" s="66"/>
      <c r="E160" s="67"/>
      <c r="F160" s="66"/>
      <c r="G160" s="153">
        <f t="shared" si="5"/>
        <v>0</v>
      </c>
      <c r="H160" s="75" t="s">
        <v>176</v>
      </c>
      <c r="I160" s="86"/>
      <c r="J160" s="313"/>
    </row>
    <row r="161" spans="1:10" s="75" customFormat="1" hidden="1">
      <c r="A161" s="300"/>
      <c r="B161" s="300"/>
      <c r="C161" s="183"/>
      <c r="D161" s="66"/>
      <c r="E161" s="67"/>
      <c r="F161" s="66"/>
      <c r="G161" s="153">
        <f t="shared" si="5"/>
        <v>0</v>
      </c>
      <c r="H161" s="75" t="s">
        <v>176</v>
      </c>
      <c r="I161" s="86"/>
      <c r="J161" s="299"/>
    </row>
    <row r="162" spans="1:10" s="75" customFormat="1" hidden="1">
      <c r="A162" s="300"/>
      <c r="B162" s="300"/>
      <c r="C162" s="183"/>
      <c r="D162" s="66"/>
      <c r="E162" s="67"/>
      <c r="F162" s="66"/>
      <c r="G162" s="153">
        <f t="shared" si="5"/>
        <v>0</v>
      </c>
      <c r="H162" s="75" t="s">
        <v>176</v>
      </c>
      <c r="I162" s="86"/>
      <c r="J162" s="313"/>
    </row>
    <row r="163" spans="1:10" s="75" customFormat="1" hidden="1">
      <c r="A163" s="300"/>
      <c r="B163" s="300"/>
      <c r="C163" s="183"/>
      <c r="D163" s="66"/>
      <c r="E163" s="67"/>
      <c r="F163" s="66"/>
      <c r="G163" s="153">
        <f t="shared" si="5"/>
        <v>0</v>
      </c>
      <c r="H163" s="75" t="s">
        <v>176</v>
      </c>
      <c r="I163" s="86"/>
      <c r="J163" s="299"/>
    </row>
    <row r="164" spans="1:10" s="75" customFormat="1" hidden="1">
      <c r="A164" s="300"/>
      <c r="B164" s="300"/>
      <c r="C164" s="183"/>
      <c r="D164" s="66"/>
      <c r="E164" s="67"/>
      <c r="F164" s="66"/>
      <c r="G164" s="153">
        <f t="shared" si="5"/>
        <v>0</v>
      </c>
      <c r="H164" s="75" t="s">
        <v>176</v>
      </c>
      <c r="I164" s="86"/>
      <c r="J164" s="313"/>
    </row>
    <row r="165" spans="1:10" s="75" customFormat="1" hidden="1">
      <c r="A165" s="300"/>
      <c r="B165" s="300"/>
      <c r="C165" s="183"/>
      <c r="D165" s="66"/>
      <c r="E165" s="67"/>
      <c r="F165" s="66"/>
      <c r="G165" s="153">
        <f t="shared" si="5"/>
        <v>0</v>
      </c>
      <c r="H165" s="75" t="s">
        <v>176</v>
      </c>
      <c r="I165" s="86"/>
      <c r="J165" s="299"/>
    </row>
    <row r="166" spans="1:10" s="75" customFormat="1" hidden="1">
      <c r="A166" s="300"/>
      <c r="B166" s="300"/>
      <c r="C166" s="183"/>
      <c r="D166" s="66"/>
      <c r="E166" s="67"/>
      <c r="F166" s="66"/>
      <c r="G166" s="153">
        <f t="shared" si="5"/>
        <v>0</v>
      </c>
      <c r="H166" s="75" t="s">
        <v>176</v>
      </c>
      <c r="I166" s="86"/>
      <c r="J166" s="313"/>
    </row>
    <row r="167" spans="1:10" s="75" customFormat="1" hidden="1">
      <c r="A167" s="300"/>
      <c r="B167" s="300"/>
      <c r="C167" s="183"/>
      <c r="D167" s="66"/>
      <c r="E167" s="67"/>
      <c r="F167" s="66"/>
      <c r="G167" s="153">
        <f t="shared" si="5"/>
        <v>0</v>
      </c>
      <c r="H167" s="75" t="s">
        <v>176</v>
      </c>
      <c r="I167" s="86"/>
      <c r="J167" s="299"/>
    </row>
    <row r="168" spans="1:10" s="75" customFormat="1" hidden="1">
      <c r="A168" s="300"/>
      <c r="B168" s="300"/>
      <c r="C168" s="183"/>
      <c r="D168" s="66"/>
      <c r="E168" s="67"/>
      <c r="F168" s="66"/>
      <c r="G168" s="153">
        <f t="shared" si="5"/>
        <v>0</v>
      </c>
      <c r="H168" s="75" t="s">
        <v>176</v>
      </c>
      <c r="I168" s="86"/>
      <c r="J168" s="313"/>
    </row>
    <row r="169" spans="1:10" s="75" customFormat="1" hidden="1">
      <c r="A169" s="300"/>
      <c r="B169" s="300"/>
      <c r="C169" s="183"/>
      <c r="D169" s="66"/>
      <c r="E169" s="67"/>
      <c r="F169" s="66"/>
      <c r="G169" s="153">
        <f t="shared" si="5"/>
        <v>0</v>
      </c>
      <c r="H169" s="75" t="s">
        <v>176</v>
      </c>
      <c r="I169" s="86"/>
      <c r="J169" s="299"/>
    </row>
    <row r="170" spans="1:10" s="75" customFormat="1" hidden="1">
      <c r="A170" s="300"/>
      <c r="B170" s="300"/>
      <c r="C170" s="183"/>
      <c r="D170" s="66"/>
      <c r="E170" s="67"/>
      <c r="F170" s="66"/>
      <c r="G170" s="153">
        <f t="shared" ref="G170:G201" si="6">ROUND(C170*E170*F170,2)</f>
        <v>0</v>
      </c>
      <c r="H170" s="75" t="s">
        <v>176</v>
      </c>
      <c r="I170" s="86"/>
      <c r="J170" s="313"/>
    </row>
    <row r="171" spans="1:10" s="75" customFormat="1" hidden="1">
      <c r="A171" s="300"/>
      <c r="B171" s="300"/>
      <c r="C171" s="183"/>
      <c r="D171" s="66"/>
      <c r="E171" s="67"/>
      <c r="F171" s="66"/>
      <c r="G171" s="153">
        <f t="shared" si="6"/>
        <v>0</v>
      </c>
      <c r="H171" s="75" t="s">
        <v>176</v>
      </c>
      <c r="I171" s="86"/>
      <c r="J171" s="299"/>
    </row>
    <row r="172" spans="1:10" s="75" customFormat="1" hidden="1">
      <c r="A172" s="300"/>
      <c r="B172" s="300"/>
      <c r="C172" s="183"/>
      <c r="D172" s="66"/>
      <c r="E172" s="67"/>
      <c r="F172" s="66"/>
      <c r="G172" s="153">
        <f t="shared" si="6"/>
        <v>0</v>
      </c>
      <c r="H172" s="75" t="s">
        <v>176</v>
      </c>
      <c r="I172" s="86"/>
      <c r="J172" s="313"/>
    </row>
    <row r="173" spans="1:10" s="75" customFormat="1" hidden="1">
      <c r="A173" s="300"/>
      <c r="B173" s="300"/>
      <c r="C173" s="183"/>
      <c r="D173" s="66"/>
      <c r="E173" s="67"/>
      <c r="F173" s="66"/>
      <c r="G173" s="153">
        <f t="shared" si="6"/>
        <v>0</v>
      </c>
      <c r="H173" s="75" t="s">
        <v>176</v>
      </c>
      <c r="I173" s="86"/>
      <c r="J173" s="299"/>
    </row>
    <row r="174" spans="1:10" s="75" customFormat="1" hidden="1">
      <c r="A174" s="300"/>
      <c r="B174" s="300"/>
      <c r="C174" s="183"/>
      <c r="D174" s="66"/>
      <c r="E174" s="67"/>
      <c r="F174" s="66"/>
      <c r="G174" s="153">
        <f t="shared" si="6"/>
        <v>0</v>
      </c>
      <c r="H174" s="75" t="s">
        <v>176</v>
      </c>
      <c r="I174" s="86"/>
      <c r="J174" s="313"/>
    </row>
    <row r="175" spans="1:10" s="75" customFormat="1" hidden="1">
      <c r="A175" s="300"/>
      <c r="B175" s="300"/>
      <c r="C175" s="183"/>
      <c r="D175" s="66"/>
      <c r="E175" s="67"/>
      <c r="F175" s="66"/>
      <c r="G175" s="153">
        <f t="shared" si="6"/>
        <v>0</v>
      </c>
      <c r="H175" s="75" t="s">
        <v>176</v>
      </c>
      <c r="I175" s="86"/>
      <c r="J175" s="299"/>
    </row>
    <row r="176" spans="1:10" s="75" customFormat="1" hidden="1">
      <c r="A176" s="300"/>
      <c r="B176" s="300"/>
      <c r="C176" s="183"/>
      <c r="D176" s="66"/>
      <c r="E176" s="67"/>
      <c r="F176" s="66"/>
      <c r="G176" s="153">
        <f t="shared" si="6"/>
        <v>0</v>
      </c>
      <c r="H176" s="75" t="s">
        <v>176</v>
      </c>
      <c r="I176" s="86"/>
      <c r="J176" s="313"/>
    </row>
    <row r="177" spans="1:10" s="75" customFormat="1" hidden="1">
      <c r="A177" s="300"/>
      <c r="B177" s="300"/>
      <c r="C177" s="183"/>
      <c r="D177" s="66"/>
      <c r="E177" s="67"/>
      <c r="F177" s="66"/>
      <c r="G177" s="153">
        <f t="shared" si="6"/>
        <v>0</v>
      </c>
      <c r="H177" s="75" t="s">
        <v>176</v>
      </c>
      <c r="I177" s="86"/>
      <c r="J177" s="299"/>
    </row>
    <row r="178" spans="1:10" s="75" customFormat="1" hidden="1">
      <c r="A178" s="300"/>
      <c r="B178" s="300"/>
      <c r="C178" s="183"/>
      <c r="D178" s="66"/>
      <c r="E178" s="67"/>
      <c r="F178" s="66"/>
      <c r="G178" s="153">
        <f t="shared" si="6"/>
        <v>0</v>
      </c>
      <c r="H178" s="75" t="s">
        <v>176</v>
      </c>
      <c r="I178" s="86"/>
      <c r="J178" s="313"/>
    </row>
    <row r="179" spans="1:10" s="75" customFormat="1" hidden="1">
      <c r="A179" s="300"/>
      <c r="B179" s="300"/>
      <c r="C179" s="183"/>
      <c r="D179" s="66"/>
      <c r="E179" s="67"/>
      <c r="F179" s="66"/>
      <c r="G179" s="153">
        <f t="shared" si="6"/>
        <v>0</v>
      </c>
      <c r="H179" s="75" t="s">
        <v>176</v>
      </c>
      <c r="I179" s="86"/>
      <c r="J179" s="299"/>
    </row>
    <row r="180" spans="1:10" s="75" customFormat="1" hidden="1">
      <c r="A180" s="300"/>
      <c r="B180" s="300"/>
      <c r="C180" s="183"/>
      <c r="D180" s="66"/>
      <c r="E180" s="67"/>
      <c r="F180" s="66"/>
      <c r="G180" s="153">
        <f t="shared" si="6"/>
        <v>0</v>
      </c>
      <c r="H180" s="75" t="s">
        <v>176</v>
      </c>
      <c r="I180" s="86"/>
      <c r="J180" s="313"/>
    </row>
    <row r="181" spans="1:10" s="75" customFormat="1" hidden="1">
      <c r="A181" s="300"/>
      <c r="B181" s="300"/>
      <c r="C181" s="183"/>
      <c r="D181" s="66"/>
      <c r="E181" s="67"/>
      <c r="F181" s="66"/>
      <c r="G181" s="153">
        <f t="shared" si="6"/>
        <v>0</v>
      </c>
      <c r="H181" s="75" t="s">
        <v>176</v>
      </c>
      <c r="I181" s="86"/>
      <c r="J181" s="299"/>
    </row>
    <row r="182" spans="1:10" s="75" customFormat="1" hidden="1">
      <c r="A182" s="300"/>
      <c r="B182" s="300"/>
      <c r="C182" s="183"/>
      <c r="D182" s="66"/>
      <c r="E182" s="67"/>
      <c r="F182" s="66"/>
      <c r="G182" s="153">
        <f t="shared" si="6"/>
        <v>0</v>
      </c>
      <c r="H182" s="75" t="s">
        <v>176</v>
      </c>
      <c r="I182" s="86"/>
      <c r="J182" s="313"/>
    </row>
    <row r="183" spans="1:10" s="75" customFormat="1" hidden="1">
      <c r="A183" s="300"/>
      <c r="B183" s="300"/>
      <c r="C183" s="183"/>
      <c r="D183" s="66"/>
      <c r="E183" s="67"/>
      <c r="F183" s="66"/>
      <c r="G183" s="153">
        <f t="shared" si="6"/>
        <v>0</v>
      </c>
      <c r="H183" s="75" t="s">
        <v>176</v>
      </c>
      <c r="I183" s="86"/>
      <c r="J183" s="299"/>
    </row>
    <row r="184" spans="1:10" s="75" customFormat="1" hidden="1">
      <c r="A184" s="300"/>
      <c r="B184" s="300"/>
      <c r="C184" s="183"/>
      <c r="D184" s="66"/>
      <c r="E184" s="67"/>
      <c r="F184" s="66"/>
      <c r="G184" s="153">
        <f t="shared" si="6"/>
        <v>0</v>
      </c>
      <c r="H184" s="75" t="s">
        <v>176</v>
      </c>
      <c r="I184" s="86"/>
      <c r="J184" s="313"/>
    </row>
    <row r="185" spans="1:10" s="75" customFormat="1" hidden="1">
      <c r="A185" s="300"/>
      <c r="B185" s="300"/>
      <c r="C185" s="183"/>
      <c r="D185" s="66"/>
      <c r="E185" s="67"/>
      <c r="F185" s="66"/>
      <c r="G185" s="153">
        <f t="shared" si="6"/>
        <v>0</v>
      </c>
      <c r="H185" s="75" t="s">
        <v>176</v>
      </c>
      <c r="I185" s="86"/>
      <c r="J185" s="299"/>
    </row>
    <row r="186" spans="1:10" s="75" customFormat="1" hidden="1">
      <c r="A186" s="300"/>
      <c r="B186" s="300"/>
      <c r="C186" s="183"/>
      <c r="D186" s="66"/>
      <c r="E186" s="67"/>
      <c r="F186" s="66"/>
      <c r="G186" s="153">
        <f t="shared" si="6"/>
        <v>0</v>
      </c>
      <c r="H186" s="75" t="s">
        <v>176</v>
      </c>
      <c r="I186" s="86"/>
      <c r="J186" s="313"/>
    </row>
    <row r="187" spans="1:10" s="75" customFormat="1" hidden="1">
      <c r="A187" s="300"/>
      <c r="B187" s="300"/>
      <c r="C187" s="183"/>
      <c r="D187" s="66"/>
      <c r="E187" s="67"/>
      <c r="F187" s="66"/>
      <c r="G187" s="153">
        <f t="shared" si="6"/>
        <v>0</v>
      </c>
      <c r="H187" s="75" t="s">
        <v>176</v>
      </c>
      <c r="I187" s="86"/>
      <c r="J187" s="299"/>
    </row>
    <row r="188" spans="1:10" s="75" customFormat="1" hidden="1">
      <c r="A188" s="300"/>
      <c r="B188" s="300"/>
      <c r="C188" s="183"/>
      <c r="D188" s="66"/>
      <c r="E188" s="67"/>
      <c r="F188" s="66"/>
      <c r="G188" s="153">
        <f t="shared" si="6"/>
        <v>0</v>
      </c>
      <c r="H188" s="75" t="s">
        <v>176</v>
      </c>
      <c r="I188" s="86"/>
      <c r="J188" s="313"/>
    </row>
    <row r="189" spans="1:10" s="75" customFormat="1" hidden="1">
      <c r="A189" s="300"/>
      <c r="B189" s="300"/>
      <c r="C189" s="183"/>
      <c r="D189" s="66"/>
      <c r="E189" s="67"/>
      <c r="F189" s="66"/>
      <c r="G189" s="153">
        <f t="shared" si="6"/>
        <v>0</v>
      </c>
      <c r="H189" s="75" t="s">
        <v>176</v>
      </c>
      <c r="I189" s="86"/>
      <c r="J189" s="299"/>
    </row>
    <row r="190" spans="1:10" s="75" customFormat="1" hidden="1">
      <c r="A190" s="300"/>
      <c r="B190" s="300"/>
      <c r="C190" s="183"/>
      <c r="D190" s="66"/>
      <c r="E190" s="67"/>
      <c r="F190" s="66"/>
      <c r="G190" s="153">
        <f t="shared" si="6"/>
        <v>0</v>
      </c>
      <c r="H190" s="75" t="s">
        <v>176</v>
      </c>
      <c r="I190" s="86"/>
      <c r="J190" s="313"/>
    </row>
    <row r="191" spans="1:10" s="75" customFormat="1" hidden="1">
      <c r="A191" s="300"/>
      <c r="B191" s="300"/>
      <c r="C191" s="183"/>
      <c r="D191" s="66"/>
      <c r="E191" s="67"/>
      <c r="F191" s="66"/>
      <c r="G191" s="153">
        <f t="shared" si="6"/>
        <v>0</v>
      </c>
      <c r="H191" s="75" t="s">
        <v>176</v>
      </c>
      <c r="I191" s="86"/>
      <c r="J191" s="299"/>
    </row>
    <row r="192" spans="1:10" s="75" customFormat="1" hidden="1">
      <c r="A192" s="300"/>
      <c r="B192" s="300"/>
      <c r="C192" s="183"/>
      <c r="D192" s="66"/>
      <c r="E192" s="67"/>
      <c r="F192" s="66"/>
      <c r="G192" s="153">
        <f t="shared" si="6"/>
        <v>0</v>
      </c>
      <c r="H192" s="75" t="s">
        <v>176</v>
      </c>
      <c r="I192" s="86"/>
      <c r="J192" s="313"/>
    </row>
    <row r="193" spans="1:10" s="75" customFormat="1" hidden="1">
      <c r="A193" s="300"/>
      <c r="B193" s="300"/>
      <c r="C193" s="183"/>
      <c r="D193" s="66"/>
      <c r="E193" s="67"/>
      <c r="F193" s="66"/>
      <c r="G193" s="153">
        <f t="shared" si="6"/>
        <v>0</v>
      </c>
      <c r="H193" s="75" t="s">
        <v>176</v>
      </c>
      <c r="I193" s="86"/>
      <c r="J193" s="299"/>
    </row>
    <row r="194" spans="1:10" s="75" customFormat="1" hidden="1">
      <c r="A194" s="300"/>
      <c r="B194" s="300"/>
      <c r="C194" s="183"/>
      <c r="D194" s="66"/>
      <c r="E194" s="67"/>
      <c r="F194" s="66"/>
      <c r="G194" s="153">
        <f t="shared" si="6"/>
        <v>0</v>
      </c>
      <c r="H194" s="75" t="s">
        <v>176</v>
      </c>
      <c r="I194" s="86"/>
      <c r="J194" s="313"/>
    </row>
    <row r="195" spans="1:10" s="75" customFormat="1" hidden="1">
      <c r="A195" s="300"/>
      <c r="B195" s="300"/>
      <c r="C195" s="183"/>
      <c r="D195" s="66"/>
      <c r="E195" s="67"/>
      <c r="F195" s="66"/>
      <c r="G195" s="153">
        <f t="shared" si="6"/>
        <v>0</v>
      </c>
      <c r="H195" s="75" t="s">
        <v>176</v>
      </c>
      <c r="I195" s="86"/>
      <c r="J195" s="299"/>
    </row>
    <row r="196" spans="1:10" s="75" customFormat="1" hidden="1">
      <c r="A196" s="300"/>
      <c r="B196" s="300"/>
      <c r="C196" s="183"/>
      <c r="D196" s="66"/>
      <c r="E196" s="67"/>
      <c r="F196" s="66"/>
      <c r="G196" s="153">
        <f t="shared" si="6"/>
        <v>0</v>
      </c>
      <c r="H196" s="75" t="s">
        <v>176</v>
      </c>
      <c r="I196" s="86"/>
      <c r="J196" s="313"/>
    </row>
    <row r="197" spans="1:10" s="75" customFormat="1" hidden="1">
      <c r="A197" s="300"/>
      <c r="B197" s="300"/>
      <c r="C197" s="183"/>
      <c r="D197" s="66"/>
      <c r="E197" s="67"/>
      <c r="F197" s="66"/>
      <c r="G197" s="153">
        <f t="shared" si="6"/>
        <v>0</v>
      </c>
      <c r="H197" s="75" t="s">
        <v>176</v>
      </c>
      <c r="I197" s="86"/>
      <c r="J197" s="299"/>
    </row>
    <row r="198" spans="1:10" s="75" customFormat="1" hidden="1">
      <c r="A198" s="300"/>
      <c r="B198" s="300"/>
      <c r="C198" s="183"/>
      <c r="D198" s="66"/>
      <c r="E198" s="67"/>
      <c r="F198" s="66"/>
      <c r="G198" s="153">
        <f t="shared" si="6"/>
        <v>0</v>
      </c>
      <c r="H198" s="75" t="s">
        <v>176</v>
      </c>
      <c r="I198" s="86"/>
      <c r="J198" s="313"/>
    </row>
    <row r="199" spans="1:10" s="75" customFormat="1" hidden="1">
      <c r="A199" s="300"/>
      <c r="B199" s="300"/>
      <c r="C199" s="183"/>
      <c r="D199" s="66"/>
      <c r="E199" s="67"/>
      <c r="F199" s="66"/>
      <c r="G199" s="153">
        <f t="shared" si="6"/>
        <v>0</v>
      </c>
      <c r="H199" s="75" t="s">
        <v>176</v>
      </c>
      <c r="I199" s="86"/>
      <c r="J199" s="299"/>
    </row>
    <row r="200" spans="1:10" s="75" customFormat="1" hidden="1">
      <c r="A200" s="300"/>
      <c r="B200" s="300"/>
      <c r="C200" s="183"/>
      <c r="D200" s="66"/>
      <c r="E200" s="67"/>
      <c r="F200" s="66"/>
      <c r="G200" s="153">
        <f t="shared" si="6"/>
        <v>0</v>
      </c>
      <c r="H200" s="75" t="s">
        <v>176</v>
      </c>
      <c r="I200" s="86"/>
      <c r="J200" s="313"/>
    </row>
    <row r="201" spans="1:10" s="75" customFormat="1" hidden="1">
      <c r="A201" s="300"/>
      <c r="B201" s="300"/>
      <c r="C201" s="183"/>
      <c r="D201" s="66"/>
      <c r="E201" s="67"/>
      <c r="F201" s="66"/>
      <c r="G201" s="153">
        <f t="shared" si="6"/>
        <v>0</v>
      </c>
      <c r="H201" s="75" t="s">
        <v>176</v>
      </c>
      <c r="I201" s="86"/>
      <c r="J201" s="299"/>
    </row>
    <row r="202" spans="1:10" s="75" customFormat="1" hidden="1">
      <c r="A202" s="300"/>
      <c r="B202" s="300"/>
      <c r="C202" s="183"/>
      <c r="D202" s="66"/>
      <c r="E202" s="67"/>
      <c r="F202" s="66"/>
      <c r="G202" s="153">
        <f t="shared" ref="G202:G233" si="7">ROUND(C202*E202*F202,2)</f>
        <v>0</v>
      </c>
      <c r="H202" s="75" t="s">
        <v>176</v>
      </c>
      <c r="I202" s="86"/>
      <c r="J202" s="313"/>
    </row>
    <row r="203" spans="1:10" s="75" customFormat="1" hidden="1">
      <c r="A203" s="300"/>
      <c r="B203" s="300"/>
      <c r="C203" s="183"/>
      <c r="D203" s="66"/>
      <c r="E203" s="67"/>
      <c r="F203" s="66"/>
      <c r="G203" s="153">
        <f t="shared" si="7"/>
        <v>0</v>
      </c>
      <c r="H203" s="75" t="s">
        <v>176</v>
      </c>
      <c r="I203" s="86"/>
      <c r="J203" s="299"/>
    </row>
    <row r="204" spans="1:10" s="75" customFormat="1" hidden="1">
      <c r="A204" s="300"/>
      <c r="B204" s="300"/>
      <c r="C204" s="183"/>
      <c r="D204" s="66"/>
      <c r="E204" s="67"/>
      <c r="F204" s="66"/>
      <c r="G204" s="153">
        <f t="shared" si="7"/>
        <v>0</v>
      </c>
      <c r="H204" s="75" t="s">
        <v>176</v>
      </c>
      <c r="I204" s="86"/>
      <c r="J204" s="313"/>
    </row>
    <row r="205" spans="1:10" s="75" customFormat="1" hidden="1">
      <c r="A205" s="300"/>
      <c r="B205" s="300"/>
      <c r="C205" s="183"/>
      <c r="D205" s="66"/>
      <c r="E205" s="67"/>
      <c r="F205" s="66"/>
      <c r="G205" s="153">
        <f t="shared" si="7"/>
        <v>0</v>
      </c>
      <c r="H205" s="75" t="s">
        <v>176</v>
      </c>
      <c r="I205" s="86"/>
      <c r="J205" s="299"/>
    </row>
    <row r="206" spans="1:10" s="75" customFormat="1" hidden="1">
      <c r="A206" s="300"/>
      <c r="B206" s="300"/>
      <c r="C206" s="183"/>
      <c r="D206" s="66"/>
      <c r="E206" s="67"/>
      <c r="F206" s="66"/>
      <c r="G206" s="153">
        <f t="shared" si="7"/>
        <v>0</v>
      </c>
      <c r="H206" s="75" t="s">
        <v>176</v>
      </c>
      <c r="I206" s="86"/>
      <c r="J206" s="313"/>
    </row>
    <row r="207" spans="1:10" s="75" customFormat="1" hidden="1">
      <c r="A207" s="300"/>
      <c r="B207" s="300"/>
      <c r="C207" s="183"/>
      <c r="D207" s="66"/>
      <c r="E207" s="67"/>
      <c r="F207" s="66"/>
      <c r="G207" s="153">
        <f t="shared" si="7"/>
        <v>0</v>
      </c>
      <c r="H207" s="75" t="s">
        <v>176</v>
      </c>
      <c r="I207" s="86"/>
      <c r="J207" s="299"/>
    </row>
    <row r="208" spans="1:10" s="75" customFormat="1" hidden="1">
      <c r="A208" s="300"/>
      <c r="B208" s="300"/>
      <c r="C208" s="183"/>
      <c r="D208" s="66"/>
      <c r="E208" s="67"/>
      <c r="F208" s="66"/>
      <c r="G208" s="153">
        <f t="shared" si="7"/>
        <v>0</v>
      </c>
      <c r="H208" s="75" t="s">
        <v>176</v>
      </c>
      <c r="I208" s="86"/>
      <c r="J208" s="313"/>
    </row>
    <row r="209" spans="1:10" s="75" customFormat="1" hidden="1">
      <c r="A209" s="300"/>
      <c r="B209" s="300"/>
      <c r="C209" s="183"/>
      <c r="D209" s="66"/>
      <c r="E209" s="67"/>
      <c r="F209" s="66"/>
      <c r="G209" s="153">
        <f t="shared" si="7"/>
        <v>0</v>
      </c>
      <c r="H209" s="75" t="s">
        <v>176</v>
      </c>
      <c r="I209" s="86"/>
      <c r="J209" s="299"/>
    </row>
    <row r="210" spans="1:10" s="75" customFormat="1" hidden="1">
      <c r="A210" s="300"/>
      <c r="B210" s="300"/>
      <c r="C210" s="183"/>
      <c r="D210" s="66"/>
      <c r="E210" s="67"/>
      <c r="F210" s="66"/>
      <c r="G210" s="153">
        <f t="shared" si="7"/>
        <v>0</v>
      </c>
      <c r="H210" s="75" t="s">
        <v>176</v>
      </c>
      <c r="I210" s="86"/>
      <c r="J210" s="313"/>
    </row>
    <row r="211" spans="1:10" s="75" customFormat="1" hidden="1">
      <c r="A211" s="300"/>
      <c r="B211" s="300"/>
      <c r="C211" s="183"/>
      <c r="D211" s="66"/>
      <c r="E211" s="67"/>
      <c r="F211" s="66"/>
      <c r="G211" s="153">
        <f t="shared" si="7"/>
        <v>0</v>
      </c>
      <c r="H211" s="75" t="s">
        <v>176</v>
      </c>
      <c r="I211" s="86"/>
      <c r="J211" s="299"/>
    </row>
    <row r="212" spans="1:10" s="75" customFormat="1" hidden="1">
      <c r="A212" s="300"/>
      <c r="B212" s="300"/>
      <c r="C212" s="183"/>
      <c r="D212" s="66"/>
      <c r="E212" s="67"/>
      <c r="F212" s="66"/>
      <c r="G212" s="153">
        <f t="shared" si="7"/>
        <v>0</v>
      </c>
      <c r="H212" s="75" t="s">
        <v>176</v>
      </c>
      <c r="I212" s="86"/>
      <c r="J212" s="313"/>
    </row>
    <row r="213" spans="1:10" s="75" customFormat="1" hidden="1">
      <c r="A213" s="300"/>
      <c r="B213" s="300"/>
      <c r="C213" s="183"/>
      <c r="D213" s="66"/>
      <c r="E213" s="67"/>
      <c r="F213" s="66"/>
      <c r="G213" s="153">
        <f t="shared" si="7"/>
        <v>0</v>
      </c>
      <c r="H213" s="75" t="s">
        <v>176</v>
      </c>
      <c r="I213" s="86"/>
      <c r="J213" s="299"/>
    </row>
    <row r="214" spans="1:10" s="75" customFormat="1" hidden="1">
      <c r="A214" s="300"/>
      <c r="B214" s="300"/>
      <c r="C214" s="183"/>
      <c r="D214" s="66"/>
      <c r="E214" s="67"/>
      <c r="F214" s="66"/>
      <c r="G214" s="153">
        <f t="shared" si="7"/>
        <v>0</v>
      </c>
      <c r="H214" s="75" t="s">
        <v>176</v>
      </c>
      <c r="I214" s="86"/>
      <c r="J214" s="313"/>
    </row>
    <row r="215" spans="1:10" s="75" customFormat="1" hidden="1">
      <c r="A215" s="300"/>
      <c r="B215" s="300"/>
      <c r="C215" s="183"/>
      <c r="D215" s="66"/>
      <c r="E215" s="67"/>
      <c r="F215" s="66"/>
      <c r="G215" s="153">
        <f t="shared" si="7"/>
        <v>0</v>
      </c>
      <c r="H215" s="75" t="s">
        <v>176</v>
      </c>
      <c r="I215" s="86"/>
      <c r="J215" s="299"/>
    </row>
    <row r="216" spans="1:10" s="75" customFormat="1" hidden="1">
      <c r="A216" s="300"/>
      <c r="B216" s="300"/>
      <c r="C216" s="183"/>
      <c r="D216" s="66"/>
      <c r="E216" s="67"/>
      <c r="F216" s="66"/>
      <c r="G216" s="153">
        <f t="shared" si="7"/>
        <v>0</v>
      </c>
      <c r="H216" s="75" t="s">
        <v>176</v>
      </c>
      <c r="I216" s="86"/>
      <c r="J216" s="313"/>
    </row>
    <row r="217" spans="1:10" s="75" customFormat="1" hidden="1">
      <c r="A217" s="300"/>
      <c r="B217" s="300"/>
      <c r="C217" s="183"/>
      <c r="D217" s="66"/>
      <c r="E217" s="67"/>
      <c r="F217" s="66"/>
      <c r="G217" s="153">
        <f t="shared" si="7"/>
        <v>0</v>
      </c>
      <c r="H217" s="75" t="s">
        <v>176</v>
      </c>
      <c r="I217" s="86"/>
      <c r="J217" s="299"/>
    </row>
    <row r="218" spans="1:10" s="75" customFormat="1" hidden="1">
      <c r="A218" s="300"/>
      <c r="B218" s="300"/>
      <c r="C218" s="183"/>
      <c r="D218" s="66"/>
      <c r="E218" s="67"/>
      <c r="F218" s="66"/>
      <c r="G218" s="153">
        <f t="shared" si="7"/>
        <v>0</v>
      </c>
      <c r="H218" s="75" t="s">
        <v>176</v>
      </c>
      <c r="I218" s="86"/>
      <c r="J218" s="313"/>
    </row>
    <row r="219" spans="1:10" s="75" customFormat="1" hidden="1">
      <c r="A219" s="300"/>
      <c r="B219" s="300"/>
      <c r="C219" s="183"/>
      <c r="D219" s="66"/>
      <c r="E219" s="67"/>
      <c r="F219" s="66"/>
      <c r="G219" s="153">
        <f t="shared" si="7"/>
        <v>0</v>
      </c>
      <c r="H219" s="75" t="s">
        <v>176</v>
      </c>
      <c r="I219" s="86"/>
      <c r="J219" s="299"/>
    </row>
    <row r="220" spans="1:10" s="75" customFormat="1" hidden="1">
      <c r="A220" s="300"/>
      <c r="B220" s="300"/>
      <c r="C220" s="183"/>
      <c r="D220" s="66"/>
      <c r="E220" s="67"/>
      <c r="F220" s="66"/>
      <c r="G220" s="153">
        <f t="shared" si="7"/>
        <v>0</v>
      </c>
      <c r="H220" s="75" t="s">
        <v>176</v>
      </c>
      <c r="I220" s="86"/>
      <c r="J220" s="313"/>
    </row>
    <row r="221" spans="1:10" s="75" customFormat="1" hidden="1">
      <c r="A221" s="300"/>
      <c r="B221" s="300"/>
      <c r="C221" s="183"/>
      <c r="D221" s="66"/>
      <c r="E221" s="67"/>
      <c r="F221" s="66"/>
      <c r="G221" s="153">
        <f t="shared" si="7"/>
        <v>0</v>
      </c>
      <c r="H221" s="75" t="s">
        <v>176</v>
      </c>
      <c r="I221" s="86"/>
      <c r="J221" s="299"/>
    </row>
    <row r="222" spans="1:10" s="75" customFormat="1" hidden="1">
      <c r="A222" s="300"/>
      <c r="B222" s="300"/>
      <c r="C222" s="183"/>
      <c r="D222" s="66"/>
      <c r="E222" s="67"/>
      <c r="F222" s="66"/>
      <c r="G222" s="153">
        <f t="shared" si="7"/>
        <v>0</v>
      </c>
      <c r="H222" s="75" t="s">
        <v>176</v>
      </c>
      <c r="I222" s="86"/>
      <c r="J222" s="313"/>
    </row>
    <row r="223" spans="1:10" s="75" customFormat="1" hidden="1">
      <c r="A223" s="300"/>
      <c r="B223" s="300"/>
      <c r="C223" s="183"/>
      <c r="D223" s="66"/>
      <c r="E223" s="67"/>
      <c r="F223" s="66"/>
      <c r="G223" s="153">
        <f t="shared" si="7"/>
        <v>0</v>
      </c>
      <c r="H223" s="75" t="s">
        <v>176</v>
      </c>
      <c r="I223" s="86"/>
      <c r="J223" s="299"/>
    </row>
    <row r="224" spans="1:10" s="75" customFormat="1" hidden="1">
      <c r="A224" s="300"/>
      <c r="B224" s="300"/>
      <c r="C224" s="183"/>
      <c r="D224" s="66"/>
      <c r="E224" s="67"/>
      <c r="F224" s="66"/>
      <c r="G224" s="153">
        <f t="shared" si="7"/>
        <v>0</v>
      </c>
      <c r="H224" s="75" t="s">
        <v>176</v>
      </c>
      <c r="I224" s="86"/>
      <c r="J224" s="313"/>
    </row>
    <row r="225" spans="1:10" s="75" customFormat="1" hidden="1">
      <c r="A225" s="300"/>
      <c r="B225" s="300"/>
      <c r="C225" s="183"/>
      <c r="D225" s="66"/>
      <c r="E225" s="67"/>
      <c r="F225" s="66"/>
      <c r="G225" s="153">
        <f t="shared" si="7"/>
        <v>0</v>
      </c>
      <c r="H225" s="75" t="s">
        <v>176</v>
      </c>
      <c r="I225" s="86"/>
      <c r="J225" s="299"/>
    </row>
    <row r="226" spans="1:10" s="75" customFormat="1" hidden="1">
      <c r="A226" s="300"/>
      <c r="B226" s="300"/>
      <c r="C226" s="183"/>
      <c r="D226" s="66"/>
      <c r="E226" s="67"/>
      <c r="F226" s="66"/>
      <c r="G226" s="153">
        <f t="shared" si="7"/>
        <v>0</v>
      </c>
      <c r="H226" s="75" t="s">
        <v>176</v>
      </c>
      <c r="I226" s="86"/>
      <c r="J226" s="313"/>
    </row>
    <row r="227" spans="1:10" s="75" customFormat="1" hidden="1">
      <c r="A227" s="300"/>
      <c r="B227" s="300"/>
      <c r="C227" s="183"/>
      <c r="D227" s="66"/>
      <c r="E227" s="67"/>
      <c r="F227" s="66"/>
      <c r="G227" s="153">
        <f t="shared" si="7"/>
        <v>0</v>
      </c>
      <c r="H227" s="75" t="s">
        <v>176</v>
      </c>
      <c r="I227" s="86"/>
      <c r="J227" s="299"/>
    </row>
    <row r="228" spans="1:10" s="75" customFormat="1" hidden="1">
      <c r="A228" s="300"/>
      <c r="B228" s="300"/>
      <c r="C228" s="183"/>
      <c r="D228" s="66"/>
      <c r="E228" s="67"/>
      <c r="F228" s="66"/>
      <c r="G228" s="153">
        <f t="shared" si="7"/>
        <v>0</v>
      </c>
      <c r="H228" s="75" t="s">
        <v>176</v>
      </c>
      <c r="I228" s="86"/>
      <c r="J228" s="313"/>
    </row>
    <row r="229" spans="1:10" s="75" customFormat="1" hidden="1">
      <c r="A229" s="300"/>
      <c r="B229" s="300"/>
      <c r="C229" s="183"/>
      <c r="D229" s="66"/>
      <c r="E229" s="67"/>
      <c r="F229" s="66"/>
      <c r="G229" s="153">
        <f t="shared" si="7"/>
        <v>0</v>
      </c>
      <c r="H229" s="75" t="s">
        <v>176</v>
      </c>
      <c r="I229" s="86"/>
      <c r="J229" s="299"/>
    </row>
    <row r="230" spans="1:10" s="75" customFormat="1" hidden="1">
      <c r="A230" s="300"/>
      <c r="B230" s="300"/>
      <c r="C230" s="183"/>
      <c r="D230" s="66"/>
      <c r="E230" s="67"/>
      <c r="F230" s="66"/>
      <c r="G230" s="153">
        <f t="shared" si="7"/>
        <v>0</v>
      </c>
      <c r="H230" s="75" t="s">
        <v>176</v>
      </c>
      <c r="I230" s="86"/>
      <c r="J230" s="313"/>
    </row>
    <row r="231" spans="1:10" s="75" customFormat="1" hidden="1">
      <c r="A231" s="300"/>
      <c r="B231" s="300"/>
      <c r="C231" s="183"/>
      <c r="D231" s="66"/>
      <c r="E231" s="67"/>
      <c r="F231" s="66"/>
      <c r="G231" s="153">
        <f t="shared" si="7"/>
        <v>0</v>
      </c>
      <c r="H231" s="75" t="s">
        <v>176</v>
      </c>
      <c r="I231" s="86"/>
      <c r="J231" s="299"/>
    </row>
    <row r="232" spans="1:10" s="75" customFormat="1" hidden="1">
      <c r="A232" s="300"/>
      <c r="B232" s="300"/>
      <c r="C232" s="183"/>
      <c r="D232" s="66"/>
      <c r="E232" s="67"/>
      <c r="F232" s="66"/>
      <c r="G232" s="153">
        <f t="shared" si="7"/>
        <v>0</v>
      </c>
      <c r="H232" s="75" t="s">
        <v>176</v>
      </c>
      <c r="I232" s="86"/>
      <c r="J232" s="313"/>
    </row>
    <row r="233" spans="1:10" s="75" customFormat="1" hidden="1">
      <c r="A233" s="300"/>
      <c r="B233" s="300"/>
      <c r="C233" s="183"/>
      <c r="D233" s="66"/>
      <c r="E233" s="67"/>
      <c r="F233" s="66"/>
      <c r="G233" s="153">
        <f t="shared" si="7"/>
        <v>0</v>
      </c>
      <c r="H233" s="75" t="s">
        <v>176</v>
      </c>
      <c r="I233" s="86"/>
      <c r="J233" s="299"/>
    </row>
    <row r="234" spans="1:10" s="75" customFormat="1" hidden="1">
      <c r="A234" s="300"/>
      <c r="B234" s="300"/>
      <c r="C234" s="183"/>
      <c r="D234" s="66"/>
      <c r="E234" s="67"/>
      <c r="F234" s="66"/>
      <c r="G234" s="153">
        <f t="shared" ref="G234:G265" si="8">ROUND(C234*E234*F234,2)</f>
        <v>0</v>
      </c>
      <c r="H234" s="75" t="s">
        <v>176</v>
      </c>
      <c r="I234" s="86"/>
      <c r="J234" s="313"/>
    </row>
    <row r="235" spans="1:10" s="75" customFormat="1" hidden="1">
      <c r="A235" s="300"/>
      <c r="B235" s="300"/>
      <c r="C235" s="183"/>
      <c r="D235" s="66"/>
      <c r="E235" s="67"/>
      <c r="F235" s="66"/>
      <c r="G235" s="153">
        <f t="shared" si="8"/>
        <v>0</v>
      </c>
      <c r="H235" s="75" t="s">
        <v>176</v>
      </c>
      <c r="I235" s="86"/>
      <c r="J235" s="299"/>
    </row>
    <row r="236" spans="1:10" s="75" customFormat="1" hidden="1">
      <c r="A236" s="300"/>
      <c r="B236" s="300"/>
      <c r="C236" s="183"/>
      <c r="D236" s="66"/>
      <c r="E236" s="67"/>
      <c r="F236" s="66"/>
      <c r="G236" s="153">
        <f t="shared" si="8"/>
        <v>0</v>
      </c>
      <c r="H236" s="75" t="s">
        <v>176</v>
      </c>
      <c r="I236" s="86"/>
      <c r="J236" s="313"/>
    </row>
    <row r="237" spans="1:10" s="75" customFormat="1" hidden="1">
      <c r="A237" s="300"/>
      <c r="B237" s="300"/>
      <c r="C237" s="183"/>
      <c r="D237" s="66"/>
      <c r="E237" s="67"/>
      <c r="F237" s="66"/>
      <c r="G237" s="153">
        <f t="shared" si="8"/>
        <v>0</v>
      </c>
      <c r="H237" s="75" t="s">
        <v>176</v>
      </c>
      <c r="I237" s="86"/>
      <c r="J237" s="299"/>
    </row>
    <row r="238" spans="1:10" s="75" customFormat="1" hidden="1">
      <c r="A238" s="300"/>
      <c r="B238" s="300"/>
      <c r="C238" s="183"/>
      <c r="D238" s="66"/>
      <c r="E238" s="67"/>
      <c r="F238" s="66"/>
      <c r="G238" s="153">
        <f t="shared" si="8"/>
        <v>0</v>
      </c>
      <c r="H238" s="75" t="s">
        <v>176</v>
      </c>
      <c r="I238" s="86"/>
      <c r="J238" s="313"/>
    </row>
    <row r="239" spans="1:10" s="75" customFormat="1" hidden="1">
      <c r="A239" s="300"/>
      <c r="B239" s="300"/>
      <c r="C239" s="183"/>
      <c r="D239" s="66"/>
      <c r="E239" s="67"/>
      <c r="F239" s="66"/>
      <c r="G239" s="153">
        <f t="shared" si="8"/>
        <v>0</v>
      </c>
      <c r="H239" s="75" t="s">
        <v>176</v>
      </c>
      <c r="I239" s="86"/>
      <c r="J239" s="299"/>
    </row>
    <row r="240" spans="1:10" s="75" customFormat="1" hidden="1">
      <c r="A240" s="300"/>
      <c r="B240" s="300"/>
      <c r="C240" s="183"/>
      <c r="D240" s="66"/>
      <c r="E240" s="67"/>
      <c r="F240" s="66"/>
      <c r="G240" s="153">
        <f t="shared" si="8"/>
        <v>0</v>
      </c>
      <c r="H240" s="75" t="s">
        <v>176</v>
      </c>
      <c r="I240" s="86"/>
      <c r="J240" s="313"/>
    </row>
    <row r="241" spans="1:10" s="75" customFormat="1" hidden="1">
      <c r="A241" s="300"/>
      <c r="B241" s="300"/>
      <c r="C241" s="183"/>
      <c r="D241" s="66"/>
      <c r="E241" s="67"/>
      <c r="F241" s="66"/>
      <c r="G241" s="153">
        <f t="shared" si="8"/>
        <v>0</v>
      </c>
      <c r="H241" s="75" t="s">
        <v>176</v>
      </c>
      <c r="I241" s="86"/>
      <c r="J241" s="299"/>
    </row>
    <row r="242" spans="1:10" s="75" customFormat="1" hidden="1">
      <c r="A242" s="300"/>
      <c r="B242" s="300"/>
      <c r="C242" s="183"/>
      <c r="D242" s="66"/>
      <c r="E242" s="67"/>
      <c r="F242" s="66"/>
      <c r="G242" s="153">
        <f t="shared" si="8"/>
        <v>0</v>
      </c>
      <c r="H242" s="75" t="s">
        <v>176</v>
      </c>
      <c r="I242" s="86"/>
      <c r="J242" s="313"/>
    </row>
    <row r="243" spans="1:10" s="75" customFormat="1" hidden="1">
      <c r="A243" s="300"/>
      <c r="B243" s="300"/>
      <c r="C243" s="183"/>
      <c r="D243" s="66"/>
      <c r="E243" s="67"/>
      <c r="F243" s="66"/>
      <c r="G243" s="153">
        <f t="shared" si="8"/>
        <v>0</v>
      </c>
      <c r="H243" s="75" t="s">
        <v>176</v>
      </c>
      <c r="I243" s="86"/>
      <c r="J243" s="299"/>
    </row>
    <row r="244" spans="1:10" s="75" customFormat="1" hidden="1">
      <c r="A244" s="300"/>
      <c r="B244" s="300"/>
      <c r="C244" s="183"/>
      <c r="D244" s="66"/>
      <c r="E244" s="67"/>
      <c r="F244" s="66"/>
      <c r="G244" s="153">
        <f t="shared" si="8"/>
        <v>0</v>
      </c>
      <c r="H244" s="75" t="s">
        <v>176</v>
      </c>
      <c r="I244" s="86"/>
      <c r="J244" s="313"/>
    </row>
    <row r="245" spans="1:10" s="75" customFormat="1" hidden="1">
      <c r="A245" s="300"/>
      <c r="B245" s="300"/>
      <c r="C245" s="183"/>
      <c r="D245" s="66"/>
      <c r="E245" s="67"/>
      <c r="F245" s="66"/>
      <c r="G245" s="153">
        <f t="shared" si="8"/>
        <v>0</v>
      </c>
      <c r="H245" s="75" t="s">
        <v>176</v>
      </c>
      <c r="I245" s="86"/>
      <c r="J245" s="299"/>
    </row>
    <row r="246" spans="1:10" s="75" customFormat="1" hidden="1">
      <c r="A246" s="300"/>
      <c r="B246" s="300"/>
      <c r="C246" s="183"/>
      <c r="D246" s="66"/>
      <c r="E246" s="67"/>
      <c r="F246" s="66"/>
      <c r="G246" s="153">
        <f t="shared" si="8"/>
        <v>0</v>
      </c>
      <c r="H246" s="75" t="s">
        <v>176</v>
      </c>
      <c r="I246" s="86"/>
      <c r="J246" s="313"/>
    </row>
    <row r="247" spans="1:10" s="75" customFormat="1" hidden="1">
      <c r="A247" s="300"/>
      <c r="B247" s="300"/>
      <c r="C247" s="183"/>
      <c r="D247" s="66"/>
      <c r="E247" s="67"/>
      <c r="F247" s="66"/>
      <c r="G247" s="153">
        <f t="shared" si="8"/>
        <v>0</v>
      </c>
      <c r="H247" s="75" t="s">
        <v>176</v>
      </c>
      <c r="I247" s="86"/>
      <c r="J247" s="299"/>
    </row>
    <row r="248" spans="1:10" s="75" customFormat="1" hidden="1">
      <c r="A248" s="300"/>
      <c r="B248" s="300"/>
      <c r="C248" s="183"/>
      <c r="D248" s="66"/>
      <c r="E248" s="67"/>
      <c r="F248" s="66"/>
      <c r="G248" s="153">
        <f t="shared" si="8"/>
        <v>0</v>
      </c>
      <c r="H248" s="75" t="s">
        <v>176</v>
      </c>
      <c r="I248" s="86"/>
      <c r="J248" s="313"/>
    </row>
    <row r="249" spans="1:10" s="75" customFormat="1" hidden="1">
      <c r="A249" s="300"/>
      <c r="B249" s="300"/>
      <c r="C249" s="183"/>
      <c r="D249" s="66"/>
      <c r="E249" s="67"/>
      <c r="F249" s="66"/>
      <c r="G249" s="153">
        <f t="shared" si="8"/>
        <v>0</v>
      </c>
      <c r="H249" s="75" t="s">
        <v>176</v>
      </c>
      <c r="I249" s="86"/>
      <c r="J249" s="299"/>
    </row>
    <row r="250" spans="1:10" s="75" customFormat="1" hidden="1">
      <c r="A250" s="300"/>
      <c r="B250" s="300"/>
      <c r="C250" s="183"/>
      <c r="D250" s="66"/>
      <c r="E250" s="67"/>
      <c r="F250" s="66"/>
      <c r="G250" s="153">
        <f t="shared" si="8"/>
        <v>0</v>
      </c>
      <c r="H250" s="75" t="s">
        <v>176</v>
      </c>
      <c r="I250" s="86"/>
      <c r="J250" s="313"/>
    </row>
    <row r="251" spans="1:10" s="75" customFormat="1" hidden="1">
      <c r="A251" s="300"/>
      <c r="B251" s="300"/>
      <c r="C251" s="183"/>
      <c r="D251" s="66"/>
      <c r="E251" s="67"/>
      <c r="F251" s="66"/>
      <c r="G251" s="153">
        <f t="shared" si="8"/>
        <v>0</v>
      </c>
      <c r="H251" s="75" t="s">
        <v>176</v>
      </c>
      <c r="I251" s="86"/>
      <c r="J251" s="299"/>
    </row>
    <row r="252" spans="1:10" s="75" customFormat="1" hidden="1">
      <c r="A252" s="300"/>
      <c r="B252" s="300"/>
      <c r="C252" s="183"/>
      <c r="D252" s="66"/>
      <c r="E252" s="67"/>
      <c r="F252" s="66"/>
      <c r="G252" s="153">
        <f t="shared" si="8"/>
        <v>0</v>
      </c>
      <c r="H252" s="75" t="s">
        <v>176</v>
      </c>
      <c r="I252" s="86"/>
      <c r="J252" s="313"/>
    </row>
    <row r="253" spans="1:10" s="75" customFormat="1" hidden="1">
      <c r="A253" s="300"/>
      <c r="B253" s="300"/>
      <c r="C253" s="183"/>
      <c r="D253" s="66"/>
      <c r="E253" s="67"/>
      <c r="F253" s="66"/>
      <c r="G253" s="153">
        <f t="shared" si="8"/>
        <v>0</v>
      </c>
      <c r="H253" s="75" t="s">
        <v>176</v>
      </c>
      <c r="I253" s="86"/>
      <c r="J253" s="299"/>
    </row>
    <row r="254" spans="1:10" s="75" customFormat="1" hidden="1">
      <c r="A254" s="300"/>
      <c r="B254" s="300"/>
      <c r="C254" s="183"/>
      <c r="D254" s="66"/>
      <c r="E254" s="67"/>
      <c r="F254" s="66"/>
      <c r="G254" s="153">
        <f t="shared" si="8"/>
        <v>0</v>
      </c>
      <c r="H254" s="75" t="s">
        <v>176</v>
      </c>
      <c r="I254" s="86"/>
      <c r="J254" s="313"/>
    </row>
    <row r="255" spans="1:10" s="75" customFormat="1" hidden="1">
      <c r="A255" s="300"/>
      <c r="B255" s="300"/>
      <c r="C255" s="183"/>
      <c r="D255" s="66"/>
      <c r="E255" s="67"/>
      <c r="F255" s="66"/>
      <c r="G255" s="153">
        <f t="shared" si="8"/>
        <v>0</v>
      </c>
      <c r="H255" s="75" t="s">
        <v>176</v>
      </c>
      <c r="I255" s="86"/>
      <c r="J255" s="299"/>
    </row>
    <row r="256" spans="1:10" s="75" customFormat="1" hidden="1">
      <c r="A256" s="300"/>
      <c r="B256" s="300"/>
      <c r="C256" s="183"/>
      <c r="D256" s="66"/>
      <c r="E256" s="67"/>
      <c r="F256" s="66"/>
      <c r="G256" s="153">
        <f t="shared" si="8"/>
        <v>0</v>
      </c>
      <c r="H256" s="75" t="s">
        <v>176</v>
      </c>
      <c r="I256" s="86"/>
      <c r="J256" s="313"/>
    </row>
    <row r="257" spans="1:11" s="75" customFormat="1" hidden="1">
      <c r="A257" s="300"/>
      <c r="B257" s="300"/>
      <c r="C257" s="183"/>
      <c r="D257" s="66"/>
      <c r="E257" s="67"/>
      <c r="F257" s="66"/>
      <c r="G257" s="153">
        <f t="shared" si="8"/>
        <v>0</v>
      </c>
      <c r="H257" s="75" t="s">
        <v>176</v>
      </c>
      <c r="I257" s="86"/>
      <c r="J257" s="299"/>
    </row>
    <row r="258" spans="1:11" s="75" customFormat="1" hidden="1">
      <c r="A258" s="300"/>
      <c r="B258" s="300"/>
      <c r="C258" s="183"/>
      <c r="D258" s="66"/>
      <c r="E258" s="67"/>
      <c r="F258" s="66"/>
      <c r="G258" s="153">
        <f t="shared" si="8"/>
        <v>0</v>
      </c>
      <c r="H258" s="75" t="s">
        <v>176</v>
      </c>
      <c r="I258" s="86"/>
      <c r="J258" s="313"/>
    </row>
    <row r="259" spans="1:11" s="75" customFormat="1" hidden="1">
      <c r="A259" s="300"/>
      <c r="B259" s="300"/>
      <c r="C259" s="183"/>
      <c r="D259" s="66"/>
      <c r="E259" s="67"/>
      <c r="F259" s="66"/>
      <c r="G259" s="153">
        <f t="shared" si="8"/>
        <v>0</v>
      </c>
      <c r="H259" s="75" t="s">
        <v>176</v>
      </c>
      <c r="I259" s="86"/>
      <c r="J259" s="299"/>
    </row>
    <row r="260" spans="1:11" s="75" customFormat="1" hidden="1">
      <c r="A260" s="300"/>
      <c r="B260" s="300"/>
      <c r="C260" s="183"/>
      <c r="D260" s="66"/>
      <c r="E260" s="67"/>
      <c r="F260" s="66"/>
      <c r="G260" s="153">
        <f t="shared" si="8"/>
        <v>0</v>
      </c>
      <c r="H260" s="75" t="s">
        <v>176</v>
      </c>
      <c r="I260" s="86"/>
      <c r="J260" s="313"/>
    </row>
    <row r="261" spans="1:11" s="75" customFormat="1" hidden="1">
      <c r="A261" s="300"/>
      <c r="B261" s="300"/>
      <c r="C261" s="183"/>
      <c r="D261" s="66"/>
      <c r="E261" s="67"/>
      <c r="F261" s="66"/>
      <c r="G261" s="153">
        <f t="shared" si="8"/>
        <v>0</v>
      </c>
      <c r="H261" s="75" t="s">
        <v>176</v>
      </c>
      <c r="I261" s="86"/>
      <c r="J261" s="299"/>
    </row>
    <row r="262" spans="1:11" s="75" customFormat="1" hidden="1">
      <c r="A262" s="300"/>
      <c r="B262" s="300"/>
      <c r="C262" s="183"/>
      <c r="D262" s="66"/>
      <c r="E262" s="67"/>
      <c r="F262" s="66"/>
      <c r="G262" s="153">
        <f t="shared" si="8"/>
        <v>0</v>
      </c>
      <c r="H262" s="75" t="s">
        <v>176</v>
      </c>
      <c r="I262" s="86"/>
      <c r="J262" s="313"/>
    </row>
    <row r="263" spans="1:11" s="75" customFormat="1" hidden="1">
      <c r="A263" s="300"/>
      <c r="B263" s="300"/>
      <c r="C263" s="183"/>
      <c r="D263" s="66"/>
      <c r="E263" s="67"/>
      <c r="F263" s="66"/>
      <c r="G263" s="153">
        <f t="shared" si="8"/>
        <v>0</v>
      </c>
      <c r="H263" s="75" t="s">
        <v>176</v>
      </c>
      <c r="I263" s="86"/>
      <c r="J263" s="299"/>
    </row>
    <row r="264" spans="1:11" s="75" customFormat="1" hidden="1">
      <c r="A264" s="300"/>
      <c r="B264" s="300"/>
      <c r="C264" s="183"/>
      <c r="D264" s="66"/>
      <c r="E264" s="67"/>
      <c r="F264" s="66"/>
      <c r="G264" s="153">
        <f t="shared" si="8"/>
        <v>0</v>
      </c>
      <c r="H264" s="75" t="s">
        <v>176</v>
      </c>
      <c r="I264" s="86"/>
      <c r="J264" s="313"/>
    </row>
    <row r="265" spans="1:11" s="75" customFormat="1" hidden="1">
      <c r="A265" s="300"/>
      <c r="B265" s="300"/>
      <c r="C265" s="183"/>
      <c r="D265" s="66"/>
      <c r="E265" s="67"/>
      <c r="F265" s="66"/>
      <c r="G265" s="153">
        <f t="shared" si="8"/>
        <v>0</v>
      </c>
      <c r="H265" s="75" t="s">
        <v>176</v>
      </c>
      <c r="I265" s="86"/>
      <c r="J265" s="299"/>
    </row>
    <row r="266" spans="1:11" s="75" customFormat="1" hidden="1">
      <c r="A266" s="300"/>
      <c r="B266" s="300"/>
      <c r="C266" s="183"/>
      <c r="D266" s="66"/>
      <c r="E266" s="67"/>
      <c r="F266" s="66"/>
      <c r="G266" s="153">
        <f t="shared" ref="G266:G267" si="9">ROUND(C266*E266*F266,2)</f>
        <v>0</v>
      </c>
      <c r="H266" s="75" t="s">
        <v>176</v>
      </c>
      <c r="I266" s="86"/>
      <c r="J266" s="313"/>
    </row>
    <row r="267" spans="1:11" s="75" customFormat="1">
      <c r="A267" s="184"/>
      <c r="B267" s="184"/>
      <c r="C267" s="183"/>
      <c r="D267" s="66"/>
      <c r="E267" s="67"/>
      <c r="F267" s="66"/>
      <c r="G267" s="198">
        <f t="shared" si="9"/>
        <v>0</v>
      </c>
      <c r="H267" s="75" t="s">
        <v>176</v>
      </c>
    </row>
    <row r="268" spans="1:11" s="75" customFormat="1">
      <c r="A268" s="71"/>
      <c r="B268" s="71"/>
      <c r="C268" s="72"/>
      <c r="D268" s="73"/>
      <c r="E268" s="147"/>
      <c r="F268" s="151" t="s">
        <v>177</v>
      </c>
      <c r="G268" s="206">
        <f>ROUND(SUBTOTAL(109,G137:G267),2)</f>
        <v>0</v>
      </c>
      <c r="H268" s="75" t="s">
        <v>176</v>
      </c>
      <c r="J268" s="313" t="s">
        <v>175</v>
      </c>
    </row>
    <row r="269" spans="1:11">
      <c r="G269" s="4"/>
      <c r="H269" s="75" t="s">
        <v>178</v>
      </c>
      <c r="K269" s="75"/>
    </row>
    <row r="270" spans="1:11">
      <c r="E270" s="314"/>
      <c r="F270" s="314" t="s">
        <v>179</v>
      </c>
      <c r="G270" s="58">
        <f>+G268+G136</f>
        <v>0</v>
      </c>
      <c r="H270" s="75" t="s">
        <v>178</v>
      </c>
      <c r="J270" s="105" t="s">
        <v>180</v>
      </c>
      <c r="K270" s="75"/>
    </row>
    <row r="271" spans="1:11" s="75" customFormat="1">
      <c r="C271" s="76"/>
      <c r="D271" s="77"/>
      <c r="E271" s="78"/>
      <c r="F271" s="77"/>
      <c r="G271" s="76"/>
      <c r="H271" s="75" t="s">
        <v>178</v>
      </c>
    </row>
    <row r="272" spans="1:11" s="75" customFormat="1">
      <c r="A272" s="171" t="s">
        <v>181</v>
      </c>
      <c r="B272" s="80"/>
      <c r="C272" s="80"/>
      <c r="D272" s="80"/>
      <c r="E272" s="80"/>
      <c r="F272" s="80"/>
      <c r="G272" s="81"/>
      <c r="H272" s="75" t="s">
        <v>173</v>
      </c>
      <c r="J272" s="106" t="s">
        <v>182</v>
      </c>
    </row>
    <row r="273" spans="1:19" s="75" customFormat="1" ht="45" customHeight="1">
      <c r="A273" s="416"/>
      <c r="B273" s="417"/>
      <c r="C273" s="417"/>
      <c r="D273" s="417"/>
      <c r="E273" s="417"/>
      <c r="F273" s="417"/>
      <c r="G273" s="418"/>
      <c r="H273" s="75" t="s">
        <v>173</v>
      </c>
      <c r="J273" s="420" t="s">
        <v>183</v>
      </c>
      <c r="K273" s="420"/>
      <c r="L273" s="420"/>
      <c r="M273" s="420"/>
      <c r="N273" s="420"/>
      <c r="O273" s="420"/>
      <c r="P273" s="420"/>
      <c r="Q273" s="420"/>
      <c r="R273" s="420"/>
      <c r="S273" s="420"/>
    </row>
    <row r="274" spans="1:19">
      <c r="H274" s="75" t="s">
        <v>176</v>
      </c>
    </row>
    <row r="275" spans="1:19" s="75" customFormat="1">
      <c r="A275" s="171" t="s">
        <v>184</v>
      </c>
      <c r="B275" s="83"/>
      <c r="C275" s="84"/>
      <c r="D275" s="84"/>
      <c r="E275" s="84"/>
      <c r="F275" s="84"/>
      <c r="G275" s="85"/>
      <c r="H275" s="75" t="s">
        <v>176</v>
      </c>
      <c r="J275" s="106" t="s">
        <v>182</v>
      </c>
    </row>
    <row r="276" spans="1:19" s="75" customFormat="1" ht="45" customHeight="1">
      <c r="A276" s="416"/>
      <c r="B276" s="417"/>
      <c r="C276" s="417"/>
      <c r="D276" s="417"/>
      <c r="E276" s="417"/>
      <c r="F276" s="417"/>
      <c r="G276" s="418"/>
      <c r="H276" s="75" t="s">
        <v>176</v>
      </c>
      <c r="J276" s="420" t="s">
        <v>183</v>
      </c>
      <c r="K276" s="420"/>
      <c r="L276" s="420"/>
      <c r="M276" s="420"/>
      <c r="N276" s="420"/>
      <c r="O276" s="420"/>
      <c r="P276" s="420"/>
      <c r="Q276" s="420"/>
      <c r="R276" s="420"/>
      <c r="S276" s="420"/>
    </row>
    <row r="278" spans="1:19" ht="13.5" customHeight="1">
      <c r="E278" s="314"/>
      <c r="F278" s="314"/>
      <c r="G278" s="11"/>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E88F36E-CDF1-4384-BDC4-239C30D48E7D}">
            <xm:f>Categories!$A$2=FALSE</xm:f>
            <x14:dxf>
              <fill>
                <patternFill>
                  <bgColor theme="0" tint="-0.34998626667073579"/>
                </patternFill>
              </fill>
            </x14:dxf>
          </x14:cfRule>
          <xm:sqref>A1:G276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275"/>
  <sheetViews>
    <sheetView view="pageBreakPreview" zoomScaleNormal="100" zoomScaleSheetLayoutView="100" workbookViewId="0">
      <selection activeCell="E6" sqref="E6"/>
    </sheetView>
  </sheetViews>
  <sheetFormatPr defaultRowHeight="14.45"/>
  <cols>
    <col min="1" max="1" width="47" customWidth="1"/>
    <col min="2" max="2" width="26.7109375" customWidth="1"/>
    <col min="3" max="4" width="15.85546875" customWidth="1"/>
    <col min="5" max="5" width="18.5703125" customWidth="1"/>
    <col min="6" max="6" width="11" hidden="1" customWidth="1"/>
    <col min="7" max="7" width="3.28515625" customWidth="1"/>
    <col min="17" max="17" width="8.7109375" customWidth="1"/>
  </cols>
  <sheetData>
    <row r="1" spans="1:8" ht="26.25" customHeight="1">
      <c r="A1" s="419" t="s">
        <v>162</v>
      </c>
      <c r="B1" s="419"/>
      <c r="C1" s="419"/>
      <c r="D1" s="419"/>
      <c r="E1">
        <f>+'Section A'!B2</f>
        <v>0</v>
      </c>
      <c r="F1" s="38"/>
    </row>
    <row r="2" spans="1:8" ht="61.5" customHeight="1">
      <c r="A2" s="422" t="s">
        <v>185</v>
      </c>
      <c r="B2" s="422"/>
      <c r="C2" s="422"/>
      <c r="D2" s="422"/>
      <c r="E2" s="422"/>
      <c r="G2" s="9"/>
      <c r="H2" s="9"/>
    </row>
    <row r="3" spans="1:8">
      <c r="A3" s="9"/>
      <c r="B3" s="9"/>
      <c r="C3" s="9"/>
      <c r="D3" s="9"/>
      <c r="E3" s="9"/>
      <c r="G3" s="9"/>
      <c r="H3" s="9"/>
    </row>
    <row r="4" spans="1:8">
      <c r="A4" s="181" t="s">
        <v>164</v>
      </c>
      <c r="B4" s="316" t="s">
        <v>165</v>
      </c>
      <c r="C4" s="10" t="s">
        <v>186</v>
      </c>
      <c r="D4" s="10" t="s">
        <v>187</v>
      </c>
      <c r="E4" s="316" t="s">
        <v>188</v>
      </c>
      <c r="F4" s="316" t="s">
        <v>171</v>
      </c>
      <c r="G4" s="5"/>
      <c r="H4" s="5"/>
    </row>
    <row r="5" spans="1:8" s="75" customFormat="1">
      <c r="A5" s="179"/>
      <c r="B5" s="179"/>
      <c r="C5" s="183"/>
      <c r="D5" s="185"/>
      <c r="E5" s="58">
        <f t="shared" ref="E5:E36" si="0">ROUND(C5*D5,2)</f>
        <v>0</v>
      </c>
      <c r="F5" s="75" t="s">
        <v>173</v>
      </c>
      <c r="G5" s="65"/>
      <c r="H5" s="65"/>
    </row>
    <row r="6" spans="1:8" s="75" customFormat="1">
      <c r="A6" s="300"/>
      <c r="B6" s="180"/>
      <c r="C6" s="183"/>
      <c r="D6" s="185"/>
      <c r="E6" s="58">
        <f t="shared" si="0"/>
        <v>0</v>
      </c>
      <c r="F6" s="75" t="s">
        <v>173</v>
      </c>
      <c r="G6" s="65"/>
      <c r="H6" s="299"/>
    </row>
    <row r="7" spans="1:8" s="75" customFormat="1">
      <c r="A7" s="300"/>
      <c r="B7" s="180"/>
      <c r="C7" s="183"/>
      <c r="D7" s="185"/>
      <c r="E7" s="58">
        <f t="shared" si="0"/>
        <v>0</v>
      </c>
      <c r="F7" s="75" t="s">
        <v>173</v>
      </c>
      <c r="G7" s="65"/>
      <c r="H7" s="300"/>
    </row>
    <row r="8" spans="1:8" s="75" customFormat="1" hidden="1">
      <c r="A8" s="300"/>
      <c r="B8" s="180"/>
      <c r="C8" s="183"/>
      <c r="D8" s="185"/>
      <c r="E8" s="58">
        <f t="shared" si="0"/>
        <v>0</v>
      </c>
      <c r="F8" s="75" t="s">
        <v>173</v>
      </c>
      <c r="G8" s="65"/>
      <c r="H8" s="299"/>
    </row>
    <row r="9" spans="1:8" s="75" customFormat="1" hidden="1">
      <c r="A9" s="300"/>
      <c r="B9" s="180"/>
      <c r="C9" s="183"/>
      <c r="D9" s="185"/>
      <c r="E9" s="58">
        <f t="shared" si="0"/>
        <v>0</v>
      </c>
      <c r="F9" s="75" t="s">
        <v>173</v>
      </c>
      <c r="G9" s="65"/>
      <c r="H9" s="300"/>
    </row>
    <row r="10" spans="1:8" s="75" customFormat="1" hidden="1">
      <c r="A10" s="300"/>
      <c r="B10" s="180"/>
      <c r="C10" s="183"/>
      <c r="D10" s="185"/>
      <c r="E10" s="58">
        <f t="shared" si="0"/>
        <v>0</v>
      </c>
      <c r="F10" s="75" t="s">
        <v>173</v>
      </c>
      <c r="G10" s="65"/>
      <c r="H10" s="299"/>
    </row>
    <row r="11" spans="1:8" s="75" customFormat="1" hidden="1">
      <c r="A11" s="300"/>
      <c r="B11" s="180"/>
      <c r="C11" s="183"/>
      <c r="D11" s="185"/>
      <c r="E11" s="58">
        <f t="shared" si="0"/>
        <v>0</v>
      </c>
      <c r="F11" s="75" t="s">
        <v>173</v>
      </c>
      <c r="G11" s="65"/>
      <c r="H11" s="300"/>
    </row>
    <row r="12" spans="1:8" s="75" customFormat="1" hidden="1">
      <c r="A12" s="300"/>
      <c r="B12" s="180"/>
      <c r="C12" s="183"/>
      <c r="D12" s="185"/>
      <c r="E12" s="58">
        <f t="shared" si="0"/>
        <v>0</v>
      </c>
      <c r="F12" s="75" t="s">
        <v>173</v>
      </c>
      <c r="G12" s="65"/>
      <c r="H12" s="299"/>
    </row>
    <row r="13" spans="1:8" s="75" customFormat="1" hidden="1">
      <c r="A13" s="300"/>
      <c r="B13" s="180"/>
      <c r="C13" s="183"/>
      <c r="D13" s="185"/>
      <c r="E13" s="58">
        <f t="shared" si="0"/>
        <v>0</v>
      </c>
      <c r="F13" s="75" t="s">
        <v>173</v>
      </c>
      <c r="G13" s="65"/>
      <c r="H13" s="300"/>
    </row>
    <row r="14" spans="1:8" s="75" customFormat="1" hidden="1">
      <c r="A14" s="300"/>
      <c r="B14" s="180"/>
      <c r="C14" s="183"/>
      <c r="D14" s="185"/>
      <c r="E14" s="58">
        <f t="shared" si="0"/>
        <v>0</v>
      </c>
      <c r="F14" s="75" t="s">
        <v>173</v>
      </c>
      <c r="G14" s="65"/>
      <c r="H14" s="299"/>
    </row>
    <row r="15" spans="1:8" s="75" customFormat="1" hidden="1">
      <c r="A15" s="300"/>
      <c r="B15" s="180"/>
      <c r="C15" s="183"/>
      <c r="D15" s="185"/>
      <c r="E15" s="58">
        <f t="shared" si="0"/>
        <v>0</v>
      </c>
      <c r="F15" s="75" t="s">
        <v>173</v>
      </c>
      <c r="G15" s="65"/>
      <c r="H15" s="300"/>
    </row>
    <row r="16" spans="1:8" s="75" customFormat="1" hidden="1">
      <c r="A16" s="300"/>
      <c r="B16" s="180"/>
      <c r="C16" s="183"/>
      <c r="D16" s="185"/>
      <c r="E16" s="58">
        <f t="shared" si="0"/>
        <v>0</v>
      </c>
      <c r="F16" s="75" t="s">
        <v>173</v>
      </c>
      <c r="G16" s="65"/>
      <c r="H16" s="299"/>
    </row>
    <row r="17" spans="1:8" s="75" customFormat="1" hidden="1">
      <c r="A17" s="300"/>
      <c r="B17" s="180"/>
      <c r="C17" s="183"/>
      <c r="D17" s="185"/>
      <c r="E17" s="58">
        <f t="shared" si="0"/>
        <v>0</v>
      </c>
      <c r="F17" s="75" t="s">
        <v>173</v>
      </c>
      <c r="G17" s="65"/>
      <c r="H17" s="300"/>
    </row>
    <row r="18" spans="1:8" s="75" customFormat="1" hidden="1">
      <c r="A18" s="300"/>
      <c r="B18" s="180"/>
      <c r="C18" s="183"/>
      <c r="D18" s="185"/>
      <c r="E18" s="58">
        <f t="shared" si="0"/>
        <v>0</v>
      </c>
      <c r="F18" s="75" t="s">
        <v>173</v>
      </c>
      <c r="G18" s="65"/>
      <c r="H18" s="299"/>
    </row>
    <row r="19" spans="1:8" s="75" customFormat="1" hidden="1">
      <c r="A19" s="300"/>
      <c r="B19" s="180"/>
      <c r="C19" s="183"/>
      <c r="D19" s="185"/>
      <c r="E19" s="58">
        <f t="shared" si="0"/>
        <v>0</v>
      </c>
      <c r="F19" s="75" t="s">
        <v>173</v>
      </c>
      <c r="G19" s="65"/>
      <c r="H19" s="300"/>
    </row>
    <row r="20" spans="1:8" s="75" customFormat="1" hidden="1">
      <c r="A20" s="300"/>
      <c r="B20" s="180"/>
      <c r="C20" s="183"/>
      <c r="D20" s="185"/>
      <c r="E20" s="58">
        <f t="shared" si="0"/>
        <v>0</v>
      </c>
      <c r="F20" s="75" t="s">
        <v>173</v>
      </c>
      <c r="G20" s="65"/>
      <c r="H20" s="299"/>
    </row>
    <row r="21" spans="1:8" s="75" customFormat="1" hidden="1">
      <c r="A21" s="300"/>
      <c r="B21" s="180"/>
      <c r="C21" s="183"/>
      <c r="D21" s="185"/>
      <c r="E21" s="58">
        <f t="shared" si="0"/>
        <v>0</v>
      </c>
      <c r="F21" s="75" t="s">
        <v>173</v>
      </c>
      <c r="G21" s="65"/>
      <c r="H21" s="300"/>
    </row>
    <row r="22" spans="1:8" s="75" customFormat="1" hidden="1">
      <c r="A22" s="300"/>
      <c r="B22" s="180"/>
      <c r="C22" s="183"/>
      <c r="D22" s="185"/>
      <c r="E22" s="58">
        <f t="shared" si="0"/>
        <v>0</v>
      </c>
      <c r="F22" s="75" t="s">
        <v>173</v>
      </c>
      <c r="G22" s="65"/>
      <c r="H22" s="299"/>
    </row>
    <row r="23" spans="1:8" s="75" customFormat="1" hidden="1">
      <c r="A23" s="300"/>
      <c r="B23" s="180"/>
      <c r="C23" s="183"/>
      <c r="D23" s="185"/>
      <c r="E23" s="58">
        <f t="shared" si="0"/>
        <v>0</v>
      </c>
      <c r="F23" s="75" t="s">
        <v>173</v>
      </c>
      <c r="G23" s="65"/>
      <c r="H23" s="300"/>
    </row>
    <row r="24" spans="1:8" s="75" customFormat="1" hidden="1">
      <c r="A24" s="300"/>
      <c r="B24" s="180"/>
      <c r="C24" s="183"/>
      <c r="D24" s="185"/>
      <c r="E24" s="58">
        <f t="shared" si="0"/>
        <v>0</v>
      </c>
      <c r="F24" s="75" t="s">
        <v>173</v>
      </c>
      <c r="G24" s="65"/>
      <c r="H24" s="299"/>
    </row>
    <row r="25" spans="1:8" s="75" customFormat="1" hidden="1">
      <c r="A25" s="300"/>
      <c r="B25" s="180"/>
      <c r="C25" s="183"/>
      <c r="D25" s="185"/>
      <c r="E25" s="58">
        <f t="shared" si="0"/>
        <v>0</v>
      </c>
      <c r="F25" s="75" t="s">
        <v>173</v>
      </c>
      <c r="G25" s="65"/>
      <c r="H25" s="300"/>
    </row>
    <row r="26" spans="1:8" s="75" customFormat="1" hidden="1">
      <c r="A26" s="300"/>
      <c r="B26" s="180"/>
      <c r="C26" s="183"/>
      <c r="D26" s="185"/>
      <c r="E26" s="58">
        <f t="shared" si="0"/>
        <v>0</v>
      </c>
      <c r="F26" s="75" t="s">
        <v>173</v>
      </c>
      <c r="G26" s="65"/>
      <c r="H26" s="299"/>
    </row>
    <row r="27" spans="1:8" s="75" customFormat="1" hidden="1">
      <c r="A27" s="300"/>
      <c r="B27" s="180"/>
      <c r="C27" s="183"/>
      <c r="D27" s="185"/>
      <c r="E27" s="58">
        <f t="shared" si="0"/>
        <v>0</v>
      </c>
      <c r="F27" s="75" t="s">
        <v>173</v>
      </c>
      <c r="G27" s="65"/>
      <c r="H27" s="300"/>
    </row>
    <row r="28" spans="1:8" s="75" customFormat="1" hidden="1">
      <c r="A28" s="300"/>
      <c r="B28" s="180"/>
      <c r="C28" s="183"/>
      <c r="D28" s="185"/>
      <c r="E28" s="58">
        <f t="shared" si="0"/>
        <v>0</v>
      </c>
      <c r="F28" s="75" t="s">
        <v>173</v>
      </c>
      <c r="G28" s="65"/>
      <c r="H28" s="299"/>
    </row>
    <row r="29" spans="1:8" s="75" customFormat="1" hidden="1">
      <c r="A29" s="300"/>
      <c r="B29" s="180"/>
      <c r="C29" s="183"/>
      <c r="D29" s="185"/>
      <c r="E29" s="58">
        <f t="shared" si="0"/>
        <v>0</v>
      </c>
      <c r="F29" s="75" t="s">
        <v>173</v>
      </c>
      <c r="G29" s="65"/>
      <c r="H29" s="300"/>
    </row>
    <row r="30" spans="1:8" s="75" customFormat="1" hidden="1">
      <c r="A30" s="300"/>
      <c r="B30" s="180"/>
      <c r="C30" s="183"/>
      <c r="D30" s="185"/>
      <c r="E30" s="58">
        <f t="shared" si="0"/>
        <v>0</v>
      </c>
      <c r="F30" s="75" t="s">
        <v>173</v>
      </c>
      <c r="G30" s="65"/>
      <c r="H30" s="299"/>
    </row>
    <row r="31" spans="1:8" s="75" customFormat="1" hidden="1">
      <c r="A31" s="300"/>
      <c r="B31" s="180"/>
      <c r="C31" s="183"/>
      <c r="D31" s="185"/>
      <c r="E31" s="58">
        <f t="shared" si="0"/>
        <v>0</v>
      </c>
      <c r="F31" s="75" t="s">
        <v>173</v>
      </c>
      <c r="G31" s="65"/>
      <c r="H31" s="300"/>
    </row>
    <row r="32" spans="1:8" s="75" customFormat="1" hidden="1">
      <c r="A32" s="300"/>
      <c r="B32" s="180"/>
      <c r="C32" s="183"/>
      <c r="D32" s="185"/>
      <c r="E32" s="58">
        <f t="shared" si="0"/>
        <v>0</v>
      </c>
      <c r="F32" s="75" t="s">
        <v>173</v>
      </c>
      <c r="G32" s="65"/>
      <c r="H32" s="299"/>
    </row>
    <row r="33" spans="1:8" s="75" customFormat="1" hidden="1">
      <c r="A33" s="300"/>
      <c r="B33" s="180"/>
      <c r="C33" s="183"/>
      <c r="D33" s="185"/>
      <c r="E33" s="58">
        <f t="shared" si="0"/>
        <v>0</v>
      </c>
      <c r="F33" s="75" t="s">
        <v>173</v>
      </c>
      <c r="G33" s="65"/>
      <c r="H33" s="300"/>
    </row>
    <row r="34" spans="1:8" s="75" customFormat="1" hidden="1">
      <c r="A34" s="300"/>
      <c r="B34" s="180"/>
      <c r="C34" s="183"/>
      <c r="D34" s="185"/>
      <c r="E34" s="58">
        <f t="shared" si="0"/>
        <v>0</v>
      </c>
      <c r="F34" s="75" t="s">
        <v>173</v>
      </c>
      <c r="G34" s="65"/>
      <c r="H34" s="299"/>
    </row>
    <row r="35" spans="1:8" s="75" customFormat="1" hidden="1">
      <c r="A35" s="300"/>
      <c r="B35" s="180"/>
      <c r="C35" s="183"/>
      <c r="D35" s="185"/>
      <c r="E35" s="58">
        <f t="shared" si="0"/>
        <v>0</v>
      </c>
      <c r="F35" s="75" t="s">
        <v>173</v>
      </c>
      <c r="G35" s="65"/>
      <c r="H35" s="300"/>
    </row>
    <row r="36" spans="1:8" s="75" customFormat="1" hidden="1">
      <c r="A36" s="300"/>
      <c r="B36" s="180"/>
      <c r="C36" s="183"/>
      <c r="D36" s="185"/>
      <c r="E36" s="58">
        <f t="shared" si="0"/>
        <v>0</v>
      </c>
      <c r="F36" s="75" t="s">
        <v>173</v>
      </c>
      <c r="G36" s="65"/>
      <c r="H36" s="299"/>
    </row>
    <row r="37" spans="1:8" s="75" customFormat="1" hidden="1">
      <c r="A37" s="300"/>
      <c r="B37" s="180"/>
      <c r="C37" s="183"/>
      <c r="D37" s="185"/>
      <c r="E37" s="58">
        <f t="shared" ref="E37:E68" si="1">ROUND(C37*D37,2)</f>
        <v>0</v>
      </c>
      <c r="F37" s="75" t="s">
        <v>173</v>
      </c>
      <c r="G37" s="65"/>
      <c r="H37" s="300"/>
    </row>
    <row r="38" spans="1:8" s="75" customFormat="1" hidden="1">
      <c r="A38" s="300"/>
      <c r="B38" s="180"/>
      <c r="C38" s="183"/>
      <c r="D38" s="185"/>
      <c r="E38" s="58">
        <f t="shared" si="1"/>
        <v>0</v>
      </c>
      <c r="F38" s="75" t="s">
        <v>173</v>
      </c>
      <c r="G38" s="65"/>
      <c r="H38" s="299"/>
    </row>
    <row r="39" spans="1:8" s="75" customFormat="1" hidden="1">
      <c r="A39" s="300"/>
      <c r="B39" s="180"/>
      <c r="C39" s="183"/>
      <c r="D39" s="185"/>
      <c r="E39" s="58">
        <f t="shared" si="1"/>
        <v>0</v>
      </c>
      <c r="F39" s="75" t="s">
        <v>173</v>
      </c>
      <c r="G39" s="65"/>
      <c r="H39" s="300"/>
    </row>
    <row r="40" spans="1:8" s="75" customFormat="1" hidden="1">
      <c r="A40" s="300"/>
      <c r="B40" s="180"/>
      <c r="C40" s="183"/>
      <c r="D40" s="185"/>
      <c r="E40" s="58">
        <f t="shared" si="1"/>
        <v>0</v>
      </c>
      <c r="F40" s="75" t="s">
        <v>173</v>
      </c>
      <c r="G40" s="65"/>
      <c r="H40" s="299"/>
    </row>
    <row r="41" spans="1:8" s="75" customFormat="1" hidden="1">
      <c r="A41" s="300"/>
      <c r="B41" s="180"/>
      <c r="C41" s="183"/>
      <c r="D41" s="185"/>
      <c r="E41" s="58">
        <f t="shared" si="1"/>
        <v>0</v>
      </c>
      <c r="F41" s="75" t="s">
        <v>173</v>
      </c>
      <c r="G41" s="65"/>
      <c r="H41" s="300"/>
    </row>
    <row r="42" spans="1:8" s="75" customFormat="1" hidden="1">
      <c r="A42" s="300"/>
      <c r="B42" s="180"/>
      <c r="C42" s="183"/>
      <c r="D42" s="185"/>
      <c r="E42" s="58">
        <f t="shared" si="1"/>
        <v>0</v>
      </c>
      <c r="F42" s="75" t="s">
        <v>173</v>
      </c>
      <c r="G42" s="65"/>
      <c r="H42" s="299"/>
    </row>
    <row r="43" spans="1:8" s="75" customFormat="1" hidden="1">
      <c r="A43" s="300"/>
      <c r="B43" s="180"/>
      <c r="C43" s="183"/>
      <c r="D43" s="185"/>
      <c r="E43" s="58">
        <f t="shared" si="1"/>
        <v>0</v>
      </c>
      <c r="F43" s="75" t="s">
        <v>173</v>
      </c>
      <c r="G43" s="65"/>
      <c r="H43" s="300"/>
    </row>
    <row r="44" spans="1:8" s="75" customFormat="1" hidden="1">
      <c r="A44" s="300"/>
      <c r="B44" s="180"/>
      <c r="C44" s="183"/>
      <c r="D44" s="185"/>
      <c r="E44" s="58">
        <f t="shared" si="1"/>
        <v>0</v>
      </c>
      <c r="F44" s="75" t="s">
        <v>173</v>
      </c>
      <c r="G44" s="65"/>
      <c r="H44" s="299"/>
    </row>
    <row r="45" spans="1:8" s="75" customFormat="1" hidden="1">
      <c r="A45" s="300"/>
      <c r="B45" s="180"/>
      <c r="C45" s="183"/>
      <c r="D45" s="185"/>
      <c r="E45" s="58">
        <f t="shared" si="1"/>
        <v>0</v>
      </c>
      <c r="F45" s="75" t="s">
        <v>173</v>
      </c>
      <c r="G45" s="65"/>
      <c r="H45" s="300"/>
    </row>
    <row r="46" spans="1:8" s="75" customFormat="1" hidden="1">
      <c r="A46" s="300"/>
      <c r="B46" s="180"/>
      <c r="C46" s="183"/>
      <c r="D46" s="185"/>
      <c r="E46" s="58">
        <f t="shared" si="1"/>
        <v>0</v>
      </c>
      <c r="F46" s="75" t="s">
        <v>173</v>
      </c>
      <c r="G46" s="65"/>
      <c r="H46" s="299"/>
    </row>
    <row r="47" spans="1:8" s="75" customFormat="1" hidden="1">
      <c r="A47" s="300"/>
      <c r="B47" s="180"/>
      <c r="C47" s="183"/>
      <c r="D47" s="185"/>
      <c r="E47" s="58">
        <f t="shared" si="1"/>
        <v>0</v>
      </c>
      <c r="F47" s="75" t="s">
        <v>173</v>
      </c>
      <c r="G47" s="65"/>
      <c r="H47" s="300"/>
    </row>
    <row r="48" spans="1:8" s="75" customFormat="1" hidden="1">
      <c r="A48" s="300"/>
      <c r="B48" s="180"/>
      <c r="C48" s="183"/>
      <c r="D48" s="185"/>
      <c r="E48" s="58">
        <f t="shared" si="1"/>
        <v>0</v>
      </c>
      <c r="F48" s="75" t="s">
        <v>173</v>
      </c>
      <c r="G48" s="65"/>
      <c r="H48" s="299"/>
    </row>
    <row r="49" spans="1:8" s="75" customFormat="1" hidden="1">
      <c r="A49" s="300"/>
      <c r="B49" s="180"/>
      <c r="C49" s="183"/>
      <c r="D49" s="185"/>
      <c r="E49" s="58">
        <f t="shared" si="1"/>
        <v>0</v>
      </c>
      <c r="F49" s="75" t="s">
        <v>173</v>
      </c>
      <c r="G49" s="65"/>
      <c r="H49" s="300"/>
    </row>
    <row r="50" spans="1:8" s="75" customFormat="1" hidden="1">
      <c r="A50" s="300"/>
      <c r="B50" s="180"/>
      <c r="C50" s="183"/>
      <c r="D50" s="185"/>
      <c r="E50" s="58">
        <f t="shared" si="1"/>
        <v>0</v>
      </c>
      <c r="F50" s="75" t="s">
        <v>173</v>
      </c>
      <c r="G50" s="65"/>
      <c r="H50" s="299"/>
    </row>
    <row r="51" spans="1:8" s="75" customFormat="1" hidden="1">
      <c r="A51" s="300"/>
      <c r="B51" s="180"/>
      <c r="C51" s="183"/>
      <c r="D51" s="185"/>
      <c r="E51" s="58">
        <f t="shared" si="1"/>
        <v>0</v>
      </c>
      <c r="F51" s="75" t="s">
        <v>173</v>
      </c>
      <c r="G51" s="65"/>
      <c r="H51" s="300"/>
    </row>
    <row r="52" spans="1:8" s="75" customFormat="1" hidden="1">
      <c r="A52" s="300"/>
      <c r="B52" s="180"/>
      <c r="C52" s="183"/>
      <c r="D52" s="185"/>
      <c r="E52" s="58">
        <f t="shared" si="1"/>
        <v>0</v>
      </c>
      <c r="F52" s="75" t="s">
        <v>173</v>
      </c>
      <c r="G52" s="65"/>
      <c r="H52" s="299"/>
    </row>
    <row r="53" spans="1:8" s="75" customFormat="1" hidden="1">
      <c r="A53" s="300"/>
      <c r="B53" s="180"/>
      <c r="C53" s="183"/>
      <c r="D53" s="185"/>
      <c r="E53" s="58">
        <f t="shared" si="1"/>
        <v>0</v>
      </c>
      <c r="F53" s="75" t="s">
        <v>173</v>
      </c>
      <c r="G53" s="65"/>
      <c r="H53" s="300"/>
    </row>
    <row r="54" spans="1:8" s="75" customFormat="1" hidden="1">
      <c r="A54" s="300"/>
      <c r="B54" s="180"/>
      <c r="C54" s="183"/>
      <c r="D54" s="185"/>
      <c r="E54" s="58">
        <f t="shared" si="1"/>
        <v>0</v>
      </c>
      <c r="F54" s="75" t="s">
        <v>173</v>
      </c>
      <c r="G54" s="65"/>
      <c r="H54" s="299"/>
    </row>
    <row r="55" spans="1:8" s="75" customFormat="1" hidden="1">
      <c r="A55" s="300"/>
      <c r="B55" s="180"/>
      <c r="C55" s="183"/>
      <c r="D55" s="185"/>
      <c r="E55" s="58">
        <f t="shared" si="1"/>
        <v>0</v>
      </c>
      <c r="F55" s="75" t="s">
        <v>173</v>
      </c>
      <c r="G55" s="65"/>
      <c r="H55" s="300"/>
    </row>
    <row r="56" spans="1:8" s="75" customFormat="1" hidden="1">
      <c r="A56" s="300"/>
      <c r="B56" s="180"/>
      <c r="C56" s="183"/>
      <c r="D56" s="185"/>
      <c r="E56" s="58">
        <f t="shared" si="1"/>
        <v>0</v>
      </c>
      <c r="F56" s="75" t="s">
        <v>173</v>
      </c>
      <c r="G56" s="65"/>
      <c r="H56" s="299"/>
    </row>
    <row r="57" spans="1:8" s="75" customFormat="1" hidden="1">
      <c r="A57" s="300"/>
      <c r="B57" s="180"/>
      <c r="C57" s="183"/>
      <c r="D57" s="185"/>
      <c r="E57" s="58">
        <f t="shared" si="1"/>
        <v>0</v>
      </c>
      <c r="F57" s="75" t="s">
        <v>173</v>
      </c>
      <c r="G57" s="65"/>
      <c r="H57" s="300"/>
    </row>
    <row r="58" spans="1:8" s="75" customFormat="1" hidden="1">
      <c r="A58" s="300"/>
      <c r="B58" s="180"/>
      <c r="C58" s="183"/>
      <c r="D58" s="185"/>
      <c r="E58" s="58">
        <f t="shared" si="1"/>
        <v>0</v>
      </c>
      <c r="F58" s="75" t="s">
        <v>173</v>
      </c>
      <c r="G58" s="65"/>
      <c r="H58" s="299"/>
    </row>
    <row r="59" spans="1:8" s="75" customFormat="1" hidden="1">
      <c r="A59" s="300"/>
      <c r="B59" s="180"/>
      <c r="C59" s="183"/>
      <c r="D59" s="185"/>
      <c r="E59" s="58">
        <f t="shared" si="1"/>
        <v>0</v>
      </c>
      <c r="F59" s="75" t="s">
        <v>173</v>
      </c>
      <c r="G59" s="65"/>
      <c r="H59" s="300"/>
    </row>
    <row r="60" spans="1:8" s="75" customFormat="1" hidden="1">
      <c r="A60" s="300"/>
      <c r="B60" s="180"/>
      <c r="C60" s="183"/>
      <c r="D60" s="185"/>
      <c r="E60" s="58">
        <f t="shared" si="1"/>
        <v>0</v>
      </c>
      <c r="F60" s="75" t="s">
        <v>173</v>
      </c>
      <c r="G60" s="65"/>
      <c r="H60" s="299"/>
    </row>
    <row r="61" spans="1:8" s="75" customFormat="1" hidden="1">
      <c r="A61" s="300"/>
      <c r="B61" s="180"/>
      <c r="C61" s="183"/>
      <c r="D61" s="185"/>
      <c r="E61" s="58">
        <f t="shared" si="1"/>
        <v>0</v>
      </c>
      <c r="F61" s="75" t="s">
        <v>173</v>
      </c>
      <c r="G61" s="65"/>
      <c r="H61" s="300"/>
    </row>
    <row r="62" spans="1:8" s="75" customFormat="1" hidden="1">
      <c r="A62" s="300"/>
      <c r="B62" s="180"/>
      <c r="C62" s="183"/>
      <c r="D62" s="185"/>
      <c r="E62" s="58">
        <f t="shared" si="1"/>
        <v>0</v>
      </c>
      <c r="F62" s="75" t="s">
        <v>173</v>
      </c>
      <c r="G62" s="65"/>
      <c r="H62" s="299"/>
    </row>
    <row r="63" spans="1:8" s="75" customFormat="1" hidden="1">
      <c r="A63" s="300"/>
      <c r="B63" s="180"/>
      <c r="C63" s="183"/>
      <c r="D63" s="185"/>
      <c r="E63" s="58">
        <f t="shared" si="1"/>
        <v>0</v>
      </c>
      <c r="F63" s="75" t="s">
        <v>173</v>
      </c>
      <c r="G63" s="65"/>
      <c r="H63" s="300"/>
    </row>
    <row r="64" spans="1:8" s="75" customFormat="1" hidden="1">
      <c r="A64" s="300"/>
      <c r="B64" s="180"/>
      <c r="C64" s="183"/>
      <c r="D64" s="185"/>
      <c r="E64" s="58">
        <f t="shared" si="1"/>
        <v>0</v>
      </c>
      <c r="F64" s="75" t="s">
        <v>173</v>
      </c>
      <c r="G64" s="65"/>
      <c r="H64" s="299"/>
    </row>
    <row r="65" spans="1:8" s="75" customFormat="1" hidden="1">
      <c r="A65" s="300"/>
      <c r="B65" s="180"/>
      <c r="C65" s="183"/>
      <c r="D65" s="185"/>
      <c r="E65" s="58">
        <f t="shared" si="1"/>
        <v>0</v>
      </c>
      <c r="F65" s="75" t="s">
        <v>173</v>
      </c>
      <c r="G65" s="65"/>
      <c r="H65" s="300"/>
    </row>
    <row r="66" spans="1:8" s="75" customFormat="1" hidden="1">
      <c r="A66" s="300"/>
      <c r="B66" s="180"/>
      <c r="C66" s="183"/>
      <c r="D66" s="185"/>
      <c r="E66" s="58">
        <f t="shared" si="1"/>
        <v>0</v>
      </c>
      <c r="F66" s="75" t="s">
        <v>173</v>
      </c>
      <c r="G66" s="65"/>
      <c r="H66" s="299"/>
    </row>
    <row r="67" spans="1:8" s="75" customFormat="1" hidden="1">
      <c r="A67" s="300"/>
      <c r="B67" s="180"/>
      <c r="C67" s="183"/>
      <c r="D67" s="185"/>
      <c r="E67" s="58">
        <f t="shared" si="1"/>
        <v>0</v>
      </c>
      <c r="F67" s="75" t="s">
        <v>173</v>
      </c>
      <c r="G67" s="65"/>
      <c r="H67" s="300"/>
    </row>
    <row r="68" spans="1:8" s="75" customFormat="1" hidden="1">
      <c r="A68" s="300"/>
      <c r="B68" s="180"/>
      <c r="C68" s="183"/>
      <c r="D68" s="185"/>
      <c r="E68" s="58">
        <f t="shared" si="1"/>
        <v>0</v>
      </c>
      <c r="F68" s="75" t="s">
        <v>173</v>
      </c>
      <c r="G68" s="65"/>
      <c r="H68" s="299"/>
    </row>
    <row r="69" spans="1:8" s="75" customFormat="1" hidden="1">
      <c r="A69" s="300"/>
      <c r="B69" s="180"/>
      <c r="C69" s="183"/>
      <c r="D69" s="185"/>
      <c r="E69" s="58">
        <f t="shared" ref="E69:E100" si="2">ROUND(C69*D69,2)</f>
        <v>0</v>
      </c>
      <c r="F69" s="75" t="s">
        <v>173</v>
      </c>
      <c r="G69" s="65"/>
      <c r="H69" s="300"/>
    </row>
    <row r="70" spans="1:8" s="75" customFormat="1" hidden="1">
      <c r="A70" s="300"/>
      <c r="B70" s="180"/>
      <c r="C70" s="183"/>
      <c r="D70" s="185"/>
      <c r="E70" s="58">
        <f t="shared" si="2"/>
        <v>0</v>
      </c>
      <c r="F70" s="75" t="s">
        <v>173</v>
      </c>
      <c r="G70" s="65"/>
      <c r="H70" s="299"/>
    </row>
    <row r="71" spans="1:8" s="75" customFormat="1" hidden="1">
      <c r="A71" s="300"/>
      <c r="B71" s="180"/>
      <c r="C71" s="183"/>
      <c r="D71" s="185"/>
      <c r="E71" s="58">
        <f t="shared" si="2"/>
        <v>0</v>
      </c>
      <c r="F71" s="75" t="s">
        <v>173</v>
      </c>
      <c r="G71" s="65"/>
      <c r="H71" s="300"/>
    </row>
    <row r="72" spans="1:8" s="75" customFormat="1" hidden="1">
      <c r="A72" s="300"/>
      <c r="B72" s="180"/>
      <c r="C72" s="183"/>
      <c r="D72" s="185"/>
      <c r="E72" s="58">
        <f t="shared" si="2"/>
        <v>0</v>
      </c>
      <c r="F72" s="75" t="s">
        <v>173</v>
      </c>
      <c r="G72" s="65"/>
      <c r="H72" s="299"/>
    </row>
    <row r="73" spans="1:8" s="75" customFormat="1" hidden="1">
      <c r="A73" s="300"/>
      <c r="B73" s="180"/>
      <c r="C73" s="183"/>
      <c r="D73" s="185"/>
      <c r="E73" s="58">
        <f t="shared" si="2"/>
        <v>0</v>
      </c>
      <c r="F73" s="75" t="s">
        <v>173</v>
      </c>
      <c r="G73" s="65"/>
      <c r="H73" s="300"/>
    </row>
    <row r="74" spans="1:8" s="75" customFormat="1" hidden="1">
      <c r="A74" s="300"/>
      <c r="B74" s="180"/>
      <c r="C74" s="183"/>
      <c r="D74" s="185"/>
      <c r="E74" s="58">
        <f t="shared" si="2"/>
        <v>0</v>
      </c>
      <c r="F74" s="75" t="s">
        <v>173</v>
      </c>
      <c r="G74" s="65"/>
      <c r="H74" s="299"/>
    </row>
    <row r="75" spans="1:8" s="75" customFormat="1" hidden="1">
      <c r="A75" s="300"/>
      <c r="B75" s="180"/>
      <c r="C75" s="183"/>
      <c r="D75" s="185"/>
      <c r="E75" s="58">
        <f t="shared" si="2"/>
        <v>0</v>
      </c>
      <c r="F75" s="75" t="s">
        <v>173</v>
      </c>
      <c r="G75" s="65"/>
      <c r="H75" s="300"/>
    </row>
    <row r="76" spans="1:8" s="75" customFormat="1" hidden="1">
      <c r="A76" s="300"/>
      <c r="B76" s="180"/>
      <c r="C76" s="183"/>
      <c r="D76" s="185"/>
      <c r="E76" s="58">
        <f t="shared" si="2"/>
        <v>0</v>
      </c>
      <c r="F76" s="75" t="s">
        <v>173</v>
      </c>
      <c r="G76" s="65"/>
      <c r="H76" s="299"/>
    </row>
    <row r="77" spans="1:8" s="75" customFormat="1" hidden="1">
      <c r="A77" s="300"/>
      <c r="B77" s="180"/>
      <c r="C77" s="183"/>
      <c r="D77" s="185"/>
      <c r="E77" s="58">
        <f t="shared" si="2"/>
        <v>0</v>
      </c>
      <c r="F77" s="75" t="s">
        <v>173</v>
      </c>
      <c r="G77" s="65"/>
      <c r="H77" s="300"/>
    </row>
    <row r="78" spans="1:8" s="75" customFormat="1" hidden="1">
      <c r="A78" s="300"/>
      <c r="B78" s="180"/>
      <c r="C78" s="183"/>
      <c r="D78" s="185"/>
      <c r="E78" s="58">
        <f t="shared" si="2"/>
        <v>0</v>
      </c>
      <c r="F78" s="75" t="s">
        <v>173</v>
      </c>
      <c r="G78" s="65"/>
      <c r="H78" s="299"/>
    </row>
    <row r="79" spans="1:8" s="75" customFormat="1" hidden="1">
      <c r="A79" s="300"/>
      <c r="B79" s="180"/>
      <c r="C79" s="183"/>
      <c r="D79" s="185"/>
      <c r="E79" s="58">
        <f t="shared" si="2"/>
        <v>0</v>
      </c>
      <c r="F79" s="75" t="s">
        <v>173</v>
      </c>
      <c r="G79" s="65"/>
      <c r="H79" s="300"/>
    </row>
    <row r="80" spans="1:8" s="75" customFormat="1" hidden="1">
      <c r="A80" s="300"/>
      <c r="B80" s="180"/>
      <c r="C80" s="183"/>
      <c r="D80" s="185"/>
      <c r="E80" s="58">
        <f t="shared" si="2"/>
        <v>0</v>
      </c>
      <c r="F80" s="75" t="s">
        <v>173</v>
      </c>
      <c r="G80" s="65"/>
      <c r="H80" s="299"/>
    </row>
    <row r="81" spans="1:8" s="75" customFormat="1" hidden="1">
      <c r="A81" s="300"/>
      <c r="B81" s="180"/>
      <c r="C81" s="183"/>
      <c r="D81" s="185"/>
      <c r="E81" s="58">
        <f t="shared" si="2"/>
        <v>0</v>
      </c>
      <c r="F81" s="75" t="s">
        <v>173</v>
      </c>
      <c r="G81" s="65"/>
      <c r="H81" s="300"/>
    </row>
    <row r="82" spans="1:8" s="75" customFormat="1" hidden="1">
      <c r="A82" s="300"/>
      <c r="B82" s="180"/>
      <c r="C82" s="183"/>
      <c r="D82" s="185"/>
      <c r="E82" s="58">
        <f t="shared" si="2"/>
        <v>0</v>
      </c>
      <c r="F82" s="75" t="s">
        <v>173</v>
      </c>
      <c r="G82" s="65"/>
      <c r="H82" s="299"/>
    </row>
    <row r="83" spans="1:8" s="75" customFormat="1" hidden="1">
      <c r="A83" s="300"/>
      <c r="B83" s="180"/>
      <c r="C83" s="183"/>
      <c r="D83" s="185"/>
      <c r="E83" s="58">
        <f t="shared" si="2"/>
        <v>0</v>
      </c>
      <c r="F83" s="75" t="s">
        <v>173</v>
      </c>
      <c r="G83" s="65"/>
      <c r="H83" s="300"/>
    </row>
    <row r="84" spans="1:8" s="75" customFormat="1" hidden="1">
      <c r="A84" s="300"/>
      <c r="B84" s="180"/>
      <c r="C84" s="183"/>
      <c r="D84" s="185"/>
      <c r="E84" s="58">
        <f t="shared" si="2"/>
        <v>0</v>
      </c>
      <c r="F84" s="75" t="s">
        <v>173</v>
      </c>
      <c r="G84" s="65"/>
      <c r="H84" s="299"/>
    </row>
    <row r="85" spans="1:8" s="75" customFormat="1" hidden="1">
      <c r="A85" s="300"/>
      <c r="B85" s="180"/>
      <c r="C85" s="183"/>
      <c r="D85" s="185"/>
      <c r="E85" s="58">
        <f t="shared" si="2"/>
        <v>0</v>
      </c>
      <c r="F85" s="75" t="s">
        <v>173</v>
      </c>
      <c r="G85" s="65"/>
      <c r="H85" s="300"/>
    </row>
    <row r="86" spans="1:8" s="75" customFormat="1" hidden="1">
      <c r="A86" s="300"/>
      <c r="B86" s="180"/>
      <c r="C86" s="183"/>
      <c r="D86" s="185"/>
      <c r="E86" s="58">
        <f t="shared" si="2"/>
        <v>0</v>
      </c>
      <c r="F86" s="75" t="s">
        <v>173</v>
      </c>
      <c r="G86" s="65"/>
      <c r="H86" s="299"/>
    </row>
    <row r="87" spans="1:8" s="75" customFormat="1" hidden="1">
      <c r="A87" s="300"/>
      <c r="B87" s="180"/>
      <c r="C87" s="183"/>
      <c r="D87" s="185"/>
      <c r="E87" s="58">
        <f t="shared" si="2"/>
        <v>0</v>
      </c>
      <c r="F87" s="75" t="s">
        <v>173</v>
      </c>
      <c r="G87" s="65"/>
      <c r="H87" s="300"/>
    </row>
    <row r="88" spans="1:8" s="75" customFormat="1" hidden="1">
      <c r="A88" s="300"/>
      <c r="B88" s="180"/>
      <c r="C88" s="183"/>
      <c r="D88" s="185"/>
      <c r="E88" s="58">
        <f t="shared" si="2"/>
        <v>0</v>
      </c>
      <c r="F88" s="75" t="s">
        <v>173</v>
      </c>
      <c r="G88" s="65"/>
      <c r="H88" s="299"/>
    </row>
    <row r="89" spans="1:8" s="75" customFormat="1" hidden="1">
      <c r="A89" s="300"/>
      <c r="B89" s="180"/>
      <c r="C89" s="183"/>
      <c r="D89" s="185"/>
      <c r="E89" s="58">
        <f t="shared" si="2"/>
        <v>0</v>
      </c>
      <c r="F89" s="75" t="s">
        <v>173</v>
      </c>
      <c r="G89" s="65"/>
      <c r="H89" s="300"/>
    </row>
    <row r="90" spans="1:8" s="75" customFormat="1" hidden="1">
      <c r="A90" s="300"/>
      <c r="B90" s="180"/>
      <c r="C90" s="183"/>
      <c r="D90" s="185"/>
      <c r="E90" s="58">
        <f t="shared" si="2"/>
        <v>0</v>
      </c>
      <c r="F90" s="75" t="s">
        <v>173</v>
      </c>
      <c r="G90" s="65"/>
      <c r="H90" s="299"/>
    </row>
    <row r="91" spans="1:8" s="75" customFormat="1" hidden="1">
      <c r="A91" s="300"/>
      <c r="B91" s="180"/>
      <c r="C91" s="183"/>
      <c r="D91" s="185"/>
      <c r="E91" s="58">
        <f t="shared" si="2"/>
        <v>0</v>
      </c>
      <c r="F91" s="75" t="s">
        <v>173</v>
      </c>
      <c r="G91" s="65"/>
      <c r="H91" s="300"/>
    </row>
    <row r="92" spans="1:8" s="75" customFormat="1" hidden="1">
      <c r="A92" s="300"/>
      <c r="B92" s="180"/>
      <c r="C92" s="183"/>
      <c r="D92" s="185"/>
      <c r="E92" s="58">
        <f t="shared" si="2"/>
        <v>0</v>
      </c>
      <c r="F92" s="75" t="s">
        <v>173</v>
      </c>
      <c r="G92" s="65"/>
      <c r="H92" s="299"/>
    </row>
    <row r="93" spans="1:8" s="75" customFormat="1" hidden="1">
      <c r="A93" s="300"/>
      <c r="B93" s="180"/>
      <c r="C93" s="183"/>
      <c r="D93" s="185"/>
      <c r="E93" s="58">
        <f t="shared" si="2"/>
        <v>0</v>
      </c>
      <c r="F93" s="75" t="s">
        <v>173</v>
      </c>
      <c r="G93" s="65"/>
      <c r="H93" s="300"/>
    </row>
    <row r="94" spans="1:8" s="75" customFormat="1" hidden="1">
      <c r="A94" s="300"/>
      <c r="B94" s="180"/>
      <c r="C94" s="183"/>
      <c r="D94" s="185"/>
      <c r="E94" s="58">
        <f t="shared" si="2"/>
        <v>0</v>
      </c>
      <c r="F94" s="75" t="s">
        <v>173</v>
      </c>
      <c r="G94" s="65"/>
      <c r="H94" s="299"/>
    </row>
    <row r="95" spans="1:8" s="75" customFormat="1" hidden="1">
      <c r="A95" s="300"/>
      <c r="B95" s="180"/>
      <c r="C95" s="183"/>
      <c r="D95" s="185"/>
      <c r="E95" s="58">
        <f t="shared" si="2"/>
        <v>0</v>
      </c>
      <c r="F95" s="75" t="s">
        <v>173</v>
      </c>
      <c r="G95" s="65"/>
      <c r="H95" s="300"/>
    </row>
    <row r="96" spans="1:8" s="75" customFormat="1" hidden="1">
      <c r="A96" s="300"/>
      <c r="B96" s="180"/>
      <c r="C96" s="183"/>
      <c r="D96" s="185"/>
      <c r="E96" s="58">
        <f t="shared" si="2"/>
        <v>0</v>
      </c>
      <c r="F96" s="75" t="s">
        <v>173</v>
      </c>
      <c r="G96" s="65"/>
      <c r="H96" s="299"/>
    </row>
    <row r="97" spans="1:8" s="75" customFormat="1" hidden="1">
      <c r="A97" s="300"/>
      <c r="B97" s="180"/>
      <c r="C97" s="183"/>
      <c r="D97" s="185"/>
      <c r="E97" s="58">
        <f t="shared" si="2"/>
        <v>0</v>
      </c>
      <c r="F97" s="75" t="s">
        <v>173</v>
      </c>
      <c r="G97" s="65"/>
      <c r="H97" s="300"/>
    </row>
    <row r="98" spans="1:8" s="75" customFormat="1" hidden="1">
      <c r="A98" s="300"/>
      <c r="B98" s="180"/>
      <c r="C98" s="183"/>
      <c r="D98" s="185"/>
      <c r="E98" s="58">
        <f t="shared" si="2"/>
        <v>0</v>
      </c>
      <c r="F98" s="75" t="s">
        <v>173</v>
      </c>
      <c r="G98" s="65"/>
      <c r="H98" s="299"/>
    </row>
    <row r="99" spans="1:8" s="75" customFormat="1" hidden="1">
      <c r="A99" s="300"/>
      <c r="B99" s="180"/>
      <c r="C99" s="183"/>
      <c r="D99" s="185"/>
      <c r="E99" s="58">
        <f t="shared" si="2"/>
        <v>0</v>
      </c>
      <c r="F99" s="75" t="s">
        <v>173</v>
      </c>
      <c r="G99" s="65"/>
      <c r="H99" s="300"/>
    </row>
    <row r="100" spans="1:8" s="75" customFormat="1" hidden="1">
      <c r="A100" s="300"/>
      <c r="B100" s="180"/>
      <c r="C100" s="183"/>
      <c r="D100" s="185"/>
      <c r="E100" s="58">
        <f t="shared" si="2"/>
        <v>0</v>
      </c>
      <c r="F100" s="75" t="s">
        <v>173</v>
      </c>
      <c r="G100" s="65"/>
      <c r="H100" s="299"/>
    </row>
    <row r="101" spans="1:8" s="75" customFormat="1" hidden="1">
      <c r="A101" s="300"/>
      <c r="B101" s="180"/>
      <c r="C101" s="183"/>
      <c r="D101" s="185"/>
      <c r="E101" s="58">
        <f t="shared" ref="E101:E132" si="3">ROUND(C101*D101,2)</f>
        <v>0</v>
      </c>
      <c r="F101" s="75" t="s">
        <v>173</v>
      </c>
      <c r="G101" s="65"/>
      <c r="H101" s="300"/>
    </row>
    <row r="102" spans="1:8" s="75" customFormat="1" hidden="1">
      <c r="A102" s="300"/>
      <c r="B102" s="180"/>
      <c r="C102" s="183"/>
      <c r="D102" s="185"/>
      <c r="E102" s="58">
        <f t="shared" si="3"/>
        <v>0</v>
      </c>
      <c r="F102" s="75" t="s">
        <v>173</v>
      </c>
      <c r="G102" s="65"/>
      <c r="H102" s="299"/>
    </row>
    <row r="103" spans="1:8" s="75" customFormat="1" hidden="1">
      <c r="A103" s="300"/>
      <c r="B103" s="180"/>
      <c r="C103" s="183"/>
      <c r="D103" s="185"/>
      <c r="E103" s="58">
        <f t="shared" si="3"/>
        <v>0</v>
      </c>
      <c r="F103" s="75" t="s">
        <v>173</v>
      </c>
      <c r="G103" s="65"/>
      <c r="H103" s="300"/>
    </row>
    <row r="104" spans="1:8" s="75" customFormat="1" hidden="1">
      <c r="A104" s="300"/>
      <c r="B104" s="180"/>
      <c r="C104" s="183"/>
      <c r="D104" s="185"/>
      <c r="E104" s="58">
        <f t="shared" si="3"/>
        <v>0</v>
      </c>
      <c r="F104" s="75" t="s">
        <v>173</v>
      </c>
      <c r="G104" s="65"/>
      <c r="H104" s="299"/>
    </row>
    <row r="105" spans="1:8" s="75" customFormat="1" hidden="1">
      <c r="A105" s="300"/>
      <c r="B105" s="180"/>
      <c r="C105" s="183"/>
      <c r="D105" s="185"/>
      <c r="E105" s="58">
        <f t="shared" si="3"/>
        <v>0</v>
      </c>
      <c r="F105" s="75" t="s">
        <v>173</v>
      </c>
      <c r="G105" s="65"/>
      <c r="H105" s="300"/>
    </row>
    <row r="106" spans="1:8" s="75" customFormat="1" hidden="1">
      <c r="A106" s="300"/>
      <c r="B106" s="180"/>
      <c r="C106" s="183"/>
      <c r="D106" s="185"/>
      <c r="E106" s="58">
        <f t="shared" si="3"/>
        <v>0</v>
      </c>
      <c r="F106" s="75" t="s">
        <v>173</v>
      </c>
      <c r="G106" s="65"/>
      <c r="H106" s="299"/>
    </row>
    <row r="107" spans="1:8" s="75" customFormat="1" hidden="1">
      <c r="A107" s="300"/>
      <c r="B107" s="180"/>
      <c r="C107" s="183"/>
      <c r="D107" s="185"/>
      <c r="E107" s="58">
        <f t="shared" si="3"/>
        <v>0</v>
      </c>
      <c r="F107" s="75" t="s">
        <v>173</v>
      </c>
      <c r="G107" s="65"/>
      <c r="H107" s="300"/>
    </row>
    <row r="108" spans="1:8" s="75" customFormat="1" hidden="1">
      <c r="A108" s="300"/>
      <c r="B108" s="180"/>
      <c r="C108" s="183"/>
      <c r="D108" s="185"/>
      <c r="E108" s="58">
        <f t="shared" si="3"/>
        <v>0</v>
      </c>
      <c r="F108" s="75" t="s">
        <v>173</v>
      </c>
      <c r="G108" s="65"/>
      <c r="H108" s="299"/>
    </row>
    <row r="109" spans="1:8" s="75" customFormat="1" hidden="1">
      <c r="A109" s="300"/>
      <c r="B109" s="180"/>
      <c r="C109" s="183"/>
      <c r="D109" s="185"/>
      <c r="E109" s="58">
        <f t="shared" si="3"/>
        <v>0</v>
      </c>
      <c r="F109" s="75" t="s">
        <v>173</v>
      </c>
      <c r="G109" s="65"/>
      <c r="H109" s="300"/>
    </row>
    <row r="110" spans="1:8" s="75" customFormat="1" hidden="1">
      <c r="A110" s="300"/>
      <c r="B110" s="180"/>
      <c r="C110" s="183"/>
      <c r="D110" s="185"/>
      <c r="E110" s="58">
        <f t="shared" si="3"/>
        <v>0</v>
      </c>
      <c r="F110" s="75" t="s">
        <v>173</v>
      </c>
      <c r="G110" s="65"/>
      <c r="H110" s="299"/>
    </row>
    <row r="111" spans="1:8" s="75" customFormat="1" hidden="1">
      <c r="A111" s="300"/>
      <c r="B111" s="180"/>
      <c r="C111" s="183"/>
      <c r="D111" s="185"/>
      <c r="E111" s="58">
        <f t="shared" si="3"/>
        <v>0</v>
      </c>
      <c r="F111" s="75" t="s">
        <v>173</v>
      </c>
      <c r="G111" s="65"/>
      <c r="H111" s="300"/>
    </row>
    <row r="112" spans="1:8" s="75" customFormat="1" hidden="1">
      <c r="A112" s="300"/>
      <c r="B112" s="180"/>
      <c r="C112" s="183"/>
      <c r="D112" s="185"/>
      <c r="E112" s="58">
        <f t="shared" si="3"/>
        <v>0</v>
      </c>
      <c r="F112" s="75" t="s">
        <v>173</v>
      </c>
      <c r="G112" s="65"/>
      <c r="H112" s="299"/>
    </row>
    <row r="113" spans="1:8" s="75" customFormat="1" hidden="1">
      <c r="A113" s="300"/>
      <c r="B113" s="180"/>
      <c r="C113" s="183"/>
      <c r="D113" s="185"/>
      <c r="E113" s="58">
        <f t="shared" si="3"/>
        <v>0</v>
      </c>
      <c r="F113" s="75" t="s">
        <v>173</v>
      </c>
      <c r="G113" s="65"/>
      <c r="H113" s="300"/>
    </row>
    <row r="114" spans="1:8" s="75" customFormat="1" hidden="1">
      <c r="A114" s="300"/>
      <c r="B114" s="180"/>
      <c r="C114" s="183"/>
      <c r="D114" s="185"/>
      <c r="E114" s="58">
        <f t="shared" si="3"/>
        <v>0</v>
      </c>
      <c r="F114" s="75" t="s">
        <v>173</v>
      </c>
      <c r="G114" s="65"/>
      <c r="H114" s="299"/>
    </row>
    <row r="115" spans="1:8" s="75" customFormat="1" hidden="1">
      <c r="A115" s="300"/>
      <c r="B115" s="180"/>
      <c r="C115" s="183"/>
      <c r="D115" s="185"/>
      <c r="E115" s="58">
        <f t="shared" si="3"/>
        <v>0</v>
      </c>
      <c r="F115" s="75" t="s">
        <v>173</v>
      </c>
      <c r="G115" s="65"/>
      <c r="H115" s="300"/>
    </row>
    <row r="116" spans="1:8" s="75" customFormat="1" hidden="1">
      <c r="A116" s="300"/>
      <c r="B116" s="180"/>
      <c r="C116" s="183"/>
      <c r="D116" s="185"/>
      <c r="E116" s="58">
        <f t="shared" si="3"/>
        <v>0</v>
      </c>
      <c r="F116" s="75" t="s">
        <v>173</v>
      </c>
      <c r="G116" s="65"/>
      <c r="H116" s="299"/>
    </row>
    <row r="117" spans="1:8" s="75" customFormat="1" hidden="1">
      <c r="A117" s="300"/>
      <c r="B117" s="180"/>
      <c r="C117" s="183"/>
      <c r="D117" s="185"/>
      <c r="E117" s="58">
        <f t="shared" si="3"/>
        <v>0</v>
      </c>
      <c r="F117" s="75" t="s">
        <v>173</v>
      </c>
      <c r="G117" s="65"/>
      <c r="H117" s="300"/>
    </row>
    <row r="118" spans="1:8" s="75" customFormat="1" hidden="1">
      <c r="A118" s="300"/>
      <c r="B118" s="180"/>
      <c r="C118" s="183"/>
      <c r="D118" s="185"/>
      <c r="E118" s="58">
        <f t="shared" si="3"/>
        <v>0</v>
      </c>
      <c r="F118" s="75" t="s">
        <v>173</v>
      </c>
      <c r="G118" s="65"/>
      <c r="H118" s="299"/>
    </row>
    <row r="119" spans="1:8" s="75" customFormat="1" hidden="1">
      <c r="A119" s="300"/>
      <c r="B119" s="180"/>
      <c r="C119" s="183"/>
      <c r="D119" s="185"/>
      <c r="E119" s="58">
        <f t="shared" si="3"/>
        <v>0</v>
      </c>
      <c r="F119" s="75" t="s">
        <v>173</v>
      </c>
      <c r="G119" s="65"/>
      <c r="H119" s="300"/>
    </row>
    <row r="120" spans="1:8" s="75" customFormat="1" hidden="1">
      <c r="A120" s="300"/>
      <c r="B120" s="180"/>
      <c r="C120" s="183"/>
      <c r="D120" s="185"/>
      <c r="E120" s="58">
        <f t="shared" si="3"/>
        <v>0</v>
      </c>
      <c r="F120" s="75" t="s">
        <v>173</v>
      </c>
      <c r="G120" s="65"/>
      <c r="H120" s="299"/>
    </row>
    <row r="121" spans="1:8" s="75" customFormat="1" hidden="1">
      <c r="A121" s="300"/>
      <c r="B121" s="180"/>
      <c r="C121" s="183"/>
      <c r="D121" s="185"/>
      <c r="E121" s="58">
        <f t="shared" si="3"/>
        <v>0</v>
      </c>
      <c r="F121" s="75" t="s">
        <v>173</v>
      </c>
      <c r="G121" s="65"/>
      <c r="H121" s="300"/>
    </row>
    <row r="122" spans="1:8" s="75" customFormat="1" hidden="1">
      <c r="A122" s="300"/>
      <c r="B122" s="180"/>
      <c r="C122" s="183"/>
      <c r="D122" s="185"/>
      <c r="E122" s="58">
        <f t="shared" si="3"/>
        <v>0</v>
      </c>
      <c r="F122" s="75" t="s">
        <v>173</v>
      </c>
      <c r="G122" s="65"/>
      <c r="H122" s="299"/>
    </row>
    <row r="123" spans="1:8" s="75" customFormat="1" hidden="1">
      <c r="A123" s="300"/>
      <c r="B123" s="180"/>
      <c r="C123" s="183"/>
      <c r="D123" s="185"/>
      <c r="E123" s="58">
        <f t="shared" si="3"/>
        <v>0</v>
      </c>
      <c r="F123" s="75" t="s">
        <v>173</v>
      </c>
      <c r="G123" s="65"/>
      <c r="H123" s="300"/>
    </row>
    <row r="124" spans="1:8" s="75" customFormat="1" hidden="1">
      <c r="A124" s="300"/>
      <c r="B124" s="180"/>
      <c r="C124" s="183"/>
      <c r="D124" s="185"/>
      <c r="E124" s="58">
        <f t="shared" si="3"/>
        <v>0</v>
      </c>
      <c r="F124" s="75" t="s">
        <v>173</v>
      </c>
      <c r="G124" s="65"/>
      <c r="H124" s="299"/>
    </row>
    <row r="125" spans="1:8" s="75" customFormat="1" hidden="1">
      <c r="A125" s="300"/>
      <c r="B125" s="180"/>
      <c r="C125" s="183"/>
      <c r="D125" s="185"/>
      <c r="E125" s="58">
        <f t="shared" si="3"/>
        <v>0</v>
      </c>
      <c r="F125" s="75" t="s">
        <v>173</v>
      </c>
      <c r="G125" s="65"/>
      <c r="H125" s="300"/>
    </row>
    <row r="126" spans="1:8" s="75" customFormat="1" hidden="1">
      <c r="A126" s="300"/>
      <c r="B126" s="180"/>
      <c r="C126" s="183"/>
      <c r="D126" s="185"/>
      <c r="E126" s="58">
        <f t="shared" si="3"/>
        <v>0</v>
      </c>
      <c r="F126" s="75" t="s">
        <v>173</v>
      </c>
      <c r="G126" s="65"/>
      <c r="H126" s="299"/>
    </row>
    <row r="127" spans="1:8" s="75" customFormat="1" hidden="1">
      <c r="A127" s="300"/>
      <c r="B127" s="180"/>
      <c r="C127" s="183"/>
      <c r="D127" s="185"/>
      <c r="E127" s="58">
        <f t="shared" si="3"/>
        <v>0</v>
      </c>
      <c r="F127" s="75" t="s">
        <v>173</v>
      </c>
      <c r="G127" s="65"/>
      <c r="H127" s="300"/>
    </row>
    <row r="128" spans="1:8" s="75" customFormat="1" hidden="1">
      <c r="A128" s="300"/>
      <c r="B128" s="180"/>
      <c r="C128" s="183"/>
      <c r="D128" s="185"/>
      <c r="E128" s="58">
        <f t="shared" si="3"/>
        <v>0</v>
      </c>
      <c r="F128" s="75" t="s">
        <v>173</v>
      </c>
      <c r="G128" s="65"/>
      <c r="H128" s="299"/>
    </row>
    <row r="129" spans="1:9" s="75" customFormat="1" hidden="1">
      <c r="A129" s="300"/>
      <c r="B129" s="180"/>
      <c r="C129" s="183"/>
      <c r="D129" s="185"/>
      <c r="E129" s="58">
        <f t="shared" si="3"/>
        <v>0</v>
      </c>
      <c r="F129" s="75" t="s">
        <v>173</v>
      </c>
      <c r="G129" s="65"/>
      <c r="H129" s="300"/>
    </row>
    <row r="130" spans="1:9" s="75" customFormat="1" hidden="1">
      <c r="A130" s="300"/>
      <c r="B130" s="180"/>
      <c r="C130" s="183"/>
      <c r="D130" s="185"/>
      <c r="E130" s="58">
        <f t="shared" si="3"/>
        <v>0</v>
      </c>
      <c r="F130" s="75" t="s">
        <v>173</v>
      </c>
      <c r="G130" s="65"/>
      <c r="H130" s="299"/>
    </row>
    <row r="131" spans="1:9" s="75" customFormat="1" hidden="1">
      <c r="A131" s="300"/>
      <c r="B131" s="180"/>
      <c r="C131" s="183"/>
      <c r="D131" s="185"/>
      <c r="E131" s="58">
        <f t="shared" si="3"/>
        <v>0</v>
      </c>
      <c r="F131" s="75" t="s">
        <v>173</v>
      </c>
      <c r="G131" s="65"/>
      <c r="H131" s="300"/>
    </row>
    <row r="132" spans="1:9" s="75" customFormat="1" hidden="1">
      <c r="A132" s="300"/>
      <c r="B132" s="180"/>
      <c r="C132" s="183"/>
      <c r="D132" s="185"/>
      <c r="E132" s="58">
        <f t="shared" si="3"/>
        <v>0</v>
      </c>
      <c r="F132" s="75" t="s">
        <v>173</v>
      </c>
      <c r="G132" s="65"/>
      <c r="H132" s="299"/>
    </row>
    <row r="133" spans="1:9" s="75" customFormat="1" hidden="1">
      <c r="A133" s="300"/>
      <c r="B133" s="180"/>
      <c r="C133" s="183"/>
      <c r="D133" s="185"/>
      <c r="E133" s="58">
        <f t="shared" ref="E133:E134" si="4">ROUND(C133*D133,2)</f>
        <v>0</v>
      </c>
      <c r="F133" s="75" t="s">
        <v>173</v>
      </c>
      <c r="G133" s="65"/>
      <c r="H133" s="300"/>
    </row>
    <row r="134" spans="1:9" s="75" customFormat="1">
      <c r="A134" s="180"/>
      <c r="B134" s="180"/>
      <c r="C134" s="183"/>
      <c r="D134" s="185"/>
      <c r="E134" s="198">
        <f t="shared" si="4"/>
        <v>0</v>
      </c>
      <c r="F134" s="75" t="s">
        <v>173</v>
      </c>
      <c r="G134" s="65"/>
      <c r="H134" s="65"/>
    </row>
    <row r="135" spans="1:9" s="75" customFormat="1">
      <c r="A135" s="180"/>
      <c r="B135" s="180"/>
      <c r="C135" s="72"/>
      <c r="D135" s="154" t="s">
        <v>189</v>
      </c>
      <c r="E135" s="207">
        <f>ROUND(SUBTOTAL(109,E5:E134),2)</f>
        <v>0</v>
      </c>
      <c r="F135" s="75" t="s">
        <v>173</v>
      </c>
      <c r="G135" s="88"/>
      <c r="H135" s="313" t="s">
        <v>190</v>
      </c>
      <c r="I135" s="299"/>
    </row>
    <row r="136" spans="1:9" s="75" customFormat="1">
      <c r="A136" s="180"/>
      <c r="B136" s="180"/>
      <c r="E136" s="204"/>
      <c r="F136" s="75" t="s">
        <v>176</v>
      </c>
      <c r="H136" s="300"/>
    </row>
    <row r="137" spans="1:9" s="75" customFormat="1">
      <c r="A137" s="180"/>
      <c r="B137" s="180"/>
      <c r="C137" s="183"/>
      <c r="D137" s="185"/>
      <c r="E137" s="58">
        <f t="shared" ref="E137:E168" si="5">ROUND(C137*D137,2)</f>
        <v>0</v>
      </c>
      <c r="F137" s="75" t="s">
        <v>176</v>
      </c>
      <c r="H137" s="300"/>
    </row>
    <row r="138" spans="1:9" s="75" customFormat="1">
      <c r="A138" s="300"/>
      <c r="B138" s="180"/>
      <c r="C138" s="183"/>
      <c r="D138" s="185"/>
      <c r="E138" s="58">
        <f t="shared" si="5"/>
        <v>0</v>
      </c>
      <c r="F138" s="75" t="s">
        <v>176</v>
      </c>
      <c r="G138" s="65"/>
      <c r="H138" s="299"/>
    </row>
    <row r="139" spans="1:9" s="75" customFormat="1">
      <c r="A139" s="300"/>
      <c r="B139" s="180"/>
      <c r="C139" s="183"/>
      <c r="D139" s="185"/>
      <c r="E139" s="58">
        <f t="shared" si="5"/>
        <v>0</v>
      </c>
      <c r="F139" s="75" t="s">
        <v>176</v>
      </c>
      <c r="G139" s="65"/>
      <c r="H139" s="300"/>
    </row>
    <row r="140" spans="1:9" s="75" customFormat="1" hidden="1">
      <c r="A140" s="300"/>
      <c r="B140" s="180"/>
      <c r="C140" s="183"/>
      <c r="D140" s="185"/>
      <c r="E140" s="58">
        <f t="shared" si="5"/>
        <v>0</v>
      </c>
      <c r="F140" s="75" t="s">
        <v>176</v>
      </c>
      <c r="G140" s="65"/>
      <c r="H140" s="299"/>
    </row>
    <row r="141" spans="1:9" s="75" customFormat="1" hidden="1">
      <c r="A141" s="300"/>
      <c r="B141" s="180"/>
      <c r="C141" s="183"/>
      <c r="D141" s="185"/>
      <c r="E141" s="58">
        <f t="shared" si="5"/>
        <v>0</v>
      </c>
      <c r="F141" s="75" t="s">
        <v>176</v>
      </c>
      <c r="G141" s="65"/>
      <c r="H141" s="300"/>
    </row>
    <row r="142" spans="1:9" s="75" customFormat="1" hidden="1">
      <c r="A142" s="300"/>
      <c r="B142" s="180"/>
      <c r="C142" s="183"/>
      <c r="D142" s="185"/>
      <c r="E142" s="58">
        <f t="shared" si="5"/>
        <v>0</v>
      </c>
      <c r="F142" s="75" t="s">
        <v>176</v>
      </c>
      <c r="G142" s="65"/>
      <c r="H142" s="299"/>
    </row>
    <row r="143" spans="1:9" s="75" customFormat="1" hidden="1">
      <c r="A143" s="300"/>
      <c r="B143" s="180"/>
      <c r="C143" s="183"/>
      <c r="D143" s="185"/>
      <c r="E143" s="58">
        <f t="shared" si="5"/>
        <v>0</v>
      </c>
      <c r="F143" s="75" t="s">
        <v>176</v>
      </c>
      <c r="G143" s="65"/>
      <c r="H143" s="300"/>
    </row>
    <row r="144" spans="1:9" s="75" customFormat="1" hidden="1">
      <c r="A144" s="300"/>
      <c r="B144" s="180"/>
      <c r="C144" s="183"/>
      <c r="D144" s="185"/>
      <c r="E144" s="58">
        <f t="shared" si="5"/>
        <v>0</v>
      </c>
      <c r="F144" s="75" t="s">
        <v>176</v>
      </c>
      <c r="G144" s="65"/>
      <c r="H144" s="299"/>
    </row>
    <row r="145" spans="1:8" s="75" customFormat="1" hidden="1">
      <c r="A145" s="300"/>
      <c r="B145" s="180"/>
      <c r="C145" s="183"/>
      <c r="D145" s="185"/>
      <c r="E145" s="58">
        <f t="shared" si="5"/>
        <v>0</v>
      </c>
      <c r="F145" s="75" t="s">
        <v>176</v>
      </c>
      <c r="G145" s="65"/>
      <c r="H145" s="300"/>
    </row>
    <row r="146" spans="1:8" s="75" customFormat="1" hidden="1">
      <c r="A146" s="300"/>
      <c r="B146" s="180"/>
      <c r="C146" s="183"/>
      <c r="D146" s="185"/>
      <c r="E146" s="58">
        <f t="shared" si="5"/>
        <v>0</v>
      </c>
      <c r="F146" s="75" t="s">
        <v>176</v>
      </c>
      <c r="G146" s="65"/>
      <c r="H146" s="299"/>
    </row>
    <row r="147" spans="1:8" s="75" customFormat="1" hidden="1">
      <c r="A147" s="300"/>
      <c r="B147" s="180"/>
      <c r="C147" s="183"/>
      <c r="D147" s="185"/>
      <c r="E147" s="58">
        <f t="shared" si="5"/>
        <v>0</v>
      </c>
      <c r="F147" s="75" t="s">
        <v>176</v>
      </c>
      <c r="G147" s="65"/>
      <c r="H147" s="300"/>
    </row>
    <row r="148" spans="1:8" s="75" customFormat="1" hidden="1">
      <c r="A148" s="300"/>
      <c r="B148" s="180"/>
      <c r="C148" s="183"/>
      <c r="D148" s="185"/>
      <c r="E148" s="58">
        <f t="shared" si="5"/>
        <v>0</v>
      </c>
      <c r="F148" s="75" t="s">
        <v>176</v>
      </c>
      <c r="G148" s="65"/>
      <c r="H148" s="299"/>
    </row>
    <row r="149" spans="1:8" s="75" customFormat="1" hidden="1">
      <c r="A149" s="300"/>
      <c r="B149" s="180"/>
      <c r="C149" s="183"/>
      <c r="D149" s="185"/>
      <c r="E149" s="58">
        <f t="shared" si="5"/>
        <v>0</v>
      </c>
      <c r="F149" s="75" t="s">
        <v>176</v>
      </c>
      <c r="G149" s="65"/>
      <c r="H149" s="300"/>
    </row>
    <row r="150" spans="1:8" s="75" customFormat="1" hidden="1">
      <c r="A150" s="300"/>
      <c r="B150" s="180"/>
      <c r="C150" s="183"/>
      <c r="D150" s="185"/>
      <c r="E150" s="58">
        <f t="shared" si="5"/>
        <v>0</v>
      </c>
      <c r="F150" s="75" t="s">
        <v>176</v>
      </c>
      <c r="G150" s="65"/>
      <c r="H150" s="299"/>
    </row>
    <row r="151" spans="1:8" s="75" customFormat="1" hidden="1">
      <c r="A151" s="300"/>
      <c r="B151" s="180"/>
      <c r="C151" s="183"/>
      <c r="D151" s="185"/>
      <c r="E151" s="58">
        <f t="shared" si="5"/>
        <v>0</v>
      </c>
      <c r="F151" s="75" t="s">
        <v>176</v>
      </c>
      <c r="G151" s="65"/>
      <c r="H151" s="300"/>
    </row>
    <row r="152" spans="1:8" s="75" customFormat="1" hidden="1">
      <c r="A152" s="300"/>
      <c r="B152" s="180"/>
      <c r="C152" s="183"/>
      <c r="D152" s="185"/>
      <c r="E152" s="58">
        <f t="shared" si="5"/>
        <v>0</v>
      </c>
      <c r="F152" s="75" t="s">
        <v>176</v>
      </c>
      <c r="G152" s="65"/>
      <c r="H152" s="299"/>
    </row>
    <row r="153" spans="1:8" s="75" customFormat="1" hidden="1">
      <c r="A153" s="300"/>
      <c r="B153" s="180"/>
      <c r="C153" s="183"/>
      <c r="D153" s="185"/>
      <c r="E153" s="58">
        <f t="shared" si="5"/>
        <v>0</v>
      </c>
      <c r="F153" s="75" t="s">
        <v>176</v>
      </c>
      <c r="G153" s="65"/>
      <c r="H153" s="300"/>
    </row>
    <row r="154" spans="1:8" s="75" customFormat="1" hidden="1">
      <c r="A154" s="300"/>
      <c r="B154" s="180"/>
      <c r="C154" s="183"/>
      <c r="D154" s="185"/>
      <c r="E154" s="58">
        <f t="shared" si="5"/>
        <v>0</v>
      </c>
      <c r="F154" s="75" t="s">
        <v>176</v>
      </c>
      <c r="G154" s="65"/>
      <c r="H154" s="299"/>
    </row>
    <row r="155" spans="1:8" s="75" customFormat="1" hidden="1">
      <c r="A155" s="300"/>
      <c r="B155" s="180"/>
      <c r="C155" s="183"/>
      <c r="D155" s="185"/>
      <c r="E155" s="58">
        <f t="shared" si="5"/>
        <v>0</v>
      </c>
      <c r="F155" s="75" t="s">
        <v>176</v>
      </c>
      <c r="G155" s="65"/>
      <c r="H155" s="300"/>
    </row>
    <row r="156" spans="1:8" s="75" customFormat="1" hidden="1">
      <c r="A156" s="300"/>
      <c r="B156" s="180"/>
      <c r="C156" s="183"/>
      <c r="D156" s="185"/>
      <c r="E156" s="58">
        <f t="shared" si="5"/>
        <v>0</v>
      </c>
      <c r="F156" s="75" t="s">
        <v>176</v>
      </c>
      <c r="G156" s="65"/>
      <c r="H156" s="299"/>
    </row>
    <row r="157" spans="1:8" s="75" customFormat="1" hidden="1">
      <c r="A157" s="300"/>
      <c r="B157" s="180"/>
      <c r="C157" s="183"/>
      <c r="D157" s="185"/>
      <c r="E157" s="58">
        <f t="shared" si="5"/>
        <v>0</v>
      </c>
      <c r="F157" s="75" t="s">
        <v>176</v>
      </c>
      <c r="G157" s="65"/>
      <c r="H157" s="300"/>
    </row>
    <row r="158" spans="1:8" s="75" customFormat="1" hidden="1">
      <c r="A158" s="300"/>
      <c r="B158" s="180"/>
      <c r="C158" s="183"/>
      <c r="D158" s="185"/>
      <c r="E158" s="58">
        <f t="shared" si="5"/>
        <v>0</v>
      </c>
      <c r="F158" s="75" t="s">
        <v>176</v>
      </c>
      <c r="G158" s="65"/>
      <c r="H158" s="299"/>
    </row>
    <row r="159" spans="1:8" s="75" customFormat="1" hidden="1">
      <c r="A159" s="300"/>
      <c r="B159" s="180"/>
      <c r="C159" s="183"/>
      <c r="D159" s="185"/>
      <c r="E159" s="58">
        <f t="shared" si="5"/>
        <v>0</v>
      </c>
      <c r="F159" s="75" t="s">
        <v>176</v>
      </c>
      <c r="G159" s="65"/>
      <c r="H159" s="300"/>
    </row>
    <row r="160" spans="1:8" s="75" customFormat="1" hidden="1">
      <c r="A160" s="300"/>
      <c r="B160" s="180"/>
      <c r="C160" s="183"/>
      <c r="D160" s="185"/>
      <c r="E160" s="58">
        <f t="shared" si="5"/>
        <v>0</v>
      </c>
      <c r="F160" s="75" t="s">
        <v>176</v>
      </c>
      <c r="G160" s="65"/>
      <c r="H160" s="299"/>
    </row>
    <row r="161" spans="1:8" s="75" customFormat="1" hidden="1">
      <c r="A161" s="300"/>
      <c r="B161" s="180"/>
      <c r="C161" s="183"/>
      <c r="D161" s="185"/>
      <c r="E161" s="58">
        <f t="shared" si="5"/>
        <v>0</v>
      </c>
      <c r="F161" s="75" t="s">
        <v>176</v>
      </c>
      <c r="G161" s="65"/>
      <c r="H161" s="300"/>
    </row>
    <row r="162" spans="1:8" s="75" customFormat="1" hidden="1">
      <c r="A162" s="300"/>
      <c r="B162" s="180"/>
      <c r="C162" s="183"/>
      <c r="D162" s="185"/>
      <c r="E162" s="58">
        <f t="shared" si="5"/>
        <v>0</v>
      </c>
      <c r="F162" s="75" t="s">
        <v>176</v>
      </c>
      <c r="G162" s="65"/>
      <c r="H162" s="299"/>
    </row>
    <row r="163" spans="1:8" s="75" customFormat="1" hidden="1">
      <c r="A163" s="300"/>
      <c r="B163" s="180"/>
      <c r="C163" s="183"/>
      <c r="D163" s="185"/>
      <c r="E163" s="58">
        <f t="shared" si="5"/>
        <v>0</v>
      </c>
      <c r="F163" s="75" t="s">
        <v>176</v>
      </c>
      <c r="G163" s="65"/>
      <c r="H163" s="300"/>
    </row>
    <row r="164" spans="1:8" s="75" customFormat="1" hidden="1">
      <c r="A164" s="300"/>
      <c r="B164" s="180"/>
      <c r="C164" s="183"/>
      <c r="D164" s="185"/>
      <c r="E164" s="58">
        <f t="shared" si="5"/>
        <v>0</v>
      </c>
      <c r="F164" s="75" t="s">
        <v>176</v>
      </c>
      <c r="G164" s="65"/>
      <c r="H164" s="299"/>
    </row>
    <row r="165" spans="1:8" s="75" customFormat="1" hidden="1">
      <c r="A165" s="300"/>
      <c r="B165" s="180"/>
      <c r="C165" s="183"/>
      <c r="D165" s="185"/>
      <c r="E165" s="58">
        <f t="shared" si="5"/>
        <v>0</v>
      </c>
      <c r="F165" s="75" t="s">
        <v>176</v>
      </c>
      <c r="G165" s="65"/>
      <c r="H165" s="300"/>
    </row>
    <row r="166" spans="1:8" s="75" customFormat="1" hidden="1">
      <c r="A166" s="300"/>
      <c r="B166" s="180"/>
      <c r="C166" s="183"/>
      <c r="D166" s="185"/>
      <c r="E166" s="58">
        <f t="shared" si="5"/>
        <v>0</v>
      </c>
      <c r="F166" s="75" t="s">
        <v>176</v>
      </c>
      <c r="G166" s="65"/>
      <c r="H166" s="299"/>
    </row>
    <row r="167" spans="1:8" s="75" customFormat="1" hidden="1">
      <c r="A167" s="300"/>
      <c r="B167" s="180"/>
      <c r="C167" s="183"/>
      <c r="D167" s="185"/>
      <c r="E167" s="58">
        <f t="shared" si="5"/>
        <v>0</v>
      </c>
      <c r="F167" s="75" t="s">
        <v>176</v>
      </c>
      <c r="G167" s="65"/>
      <c r="H167" s="300"/>
    </row>
    <row r="168" spans="1:8" s="75" customFormat="1" hidden="1">
      <c r="A168" s="300"/>
      <c r="B168" s="180"/>
      <c r="C168" s="183"/>
      <c r="D168" s="185"/>
      <c r="E168" s="58">
        <f t="shared" si="5"/>
        <v>0</v>
      </c>
      <c r="F168" s="75" t="s">
        <v>176</v>
      </c>
      <c r="G168" s="65"/>
      <c r="H168" s="299"/>
    </row>
    <row r="169" spans="1:8" s="75" customFormat="1" hidden="1">
      <c r="A169" s="300"/>
      <c r="B169" s="180"/>
      <c r="C169" s="183"/>
      <c r="D169" s="185"/>
      <c r="E169" s="58">
        <f t="shared" ref="E169:E200" si="6">ROUND(C169*D169,2)</f>
        <v>0</v>
      </c>
      <c r="F169" s="75" t="s">
        <v>176</v>
      </c>
      <c r="G169" s="65"/>
      <c r="H169" s="300"/>
    </row>
    <row r="170" spans="1:8" s="75" customFormat="1" hidden="1">
      <c r="A170" s="300"/>
      <c r="B170" s="180"/>
      <c r="C170" s="183"/>
      <c r="D170" s="185"/>
      <c r="E170" s="58">
        <f t="shared" si="6"/>
        <v>0</v>
      </c>
      <c r="F170" s="75" t="s">
        <v>176</v>
      </c>
      <c r="G170" s="65"/>
      <c r="H170" s="299"/>
    </row>
    <row r="171" spans="1:8" s="75" customFormat="1" hidden="1">
      <c r="A171" s="300"/>
      <c r="B171" s="180"/>
      <c r="C171" s="183"/>
      <c r="D171" s="185"/>
      <c r="E171" s="58">
        <f t="shared" si="6"/>
        <v>0</v>
      </c>
      <c r="F171" s="75" t="s">
        <v>176</v>
      </c>
      <c r="G171" s="65"/>
      <c r="H171" s="300"/>
    </row>
    <row r="172" spans="1:8" s="75" customFormat="1" hidden="1">
      <c r="A172" s="300"/>
      <c r="B172" s="180"/>
      <c r="C172" s="183"/>
      <c r="D172" s="185"/>
      <c r="E172" s="58">
        <f t="shared" si="6"/>
        <v>0</v>
      </c>
      <c r="F172" s="75" t="s">
        <v>176</v>
      </c>
      <c r="G172" s="65"/>
      <c r="H172" s="299"/>
    </row>
    <row r="173" spans="1:8" s="75" customFormat="1" hidden="1">
      <c r="A173" s="300"/>
      <c r="B173" s="180"/>
      <c r="C173" s="183"/>
      <c r="D173" s="185"/>
      <c r="E173" s="58">
        <f t="shared" si="6"/>
        <v>0</v>
      </c>
      <c r="F173" s="75" t="s">
        <v>176</v>
      </c>
      <c r="G173" s="65"/>
      <c r="H173" s="300"/>
    </row>
    <row r="174" spans="1:8" s="75" customFormat="1" hidden="1">
      <c r="A174" s="300"/>
      <c r="B174" s="180"/>
      <c r="C174" s="183"/>
      <c r="D174" s="185"/>
      <c r="E174" s="58">
        <f t="shared" si="6"/>
        <v>0</v>
      </c>
      <c r="F174" s="75" t="s">
        <v>176</v>
      </c>
      <c r="G174" s="65"/>
      <c r="H174" s="299"/>
    </row>
    <row r="175" spans="1:8" s="75" customFormat="1" hidden="1">
      <c r="A175" s="300"/>
      <c r="B175" s="180"/>
      <c r="C175" s="183"/>
      <c r="D175" s="185"/>
      <c r="E175" s="58">
        <f t="shared" si="6"/>
        <v>0</v>
      </c>
      <c r="F175" s="75" t="s">
        <v>176</v>
      </c>
      <c r="G175" s="65"/>
      <c r="H175" s="300"/>
    </row>
    <row r="176" spans="1:8" s="75" customFormat="1" hidden="1">
      <c r="A176" s="300"/>
      <c r="B176" s="180"/>
      <c r="C176" s="183"/>
      <c r="D176" s="185"/>
      <c r="E176" s="58">
        <f t="shared" si="6"/>
        <v>0</v>
      </c>
      <c r="F176" s="75" t="s">
        <v>176</v>
      </c>
      <c r="G176" s="65"/>
      <c r="H176" s="299"/>
    </row>
    <row r="177" spans="1:8" s="75" customFormat="1" hidden="1">
      <c r="A177" s="300"/>
      <c r="B177" s="180"/>
      <c r="C177" s="183"/>
      <c r="D177" s="185"/>
      <c r="E177" s="58">
        <f t="shared" si="6"/>
        <v>0</v>
      </c>
      <c r="F177" s="75" t="s">
        <v>176</v>
      </c>
      <c r="G177" s="65"/>
      <c r="H177" s="300"/>
    </row>
    <row r="178" spans="1:8" s="75" customFormat="1" hidden="1">
      <c r="A178" s="300"/>
      <c r="B178" s="180"/>
      <c r="C178" s="183"/>
      <c r="D178" s="185"/>
      <c r="E178" s="58">
        <f t="shared" si="6"/>
        <v>0</v>
      </c>
      <c r="F178" s="75" t="s">
        <v>176</v>
      </c>
      <c r="G178" s="65"/>
      <c r="H178" s="299"/>
    </row>
    <row r="179" spans="1:8" s="75" customFormat="1" hidden="1">
      <c r="A179" s="300"/>
      <c r="B179" s="180"/>
      <c r="C179" s="183"/>
      <c r="D179" s="185"/>
      <c r="E179" s="58">
        <f t="shared" si="6"/>
        <v>0</v>
      </c>
      <c r="F179" s="75" t="s">
        <v>176</v>
      </c>
      <c r="G179" s="65"/>
      <c r="H179" s="300"/>
    </row>
    <row r="180" spans="1:8" s="75" customFormat="1" hidden="1">
      <c r="A180" s="300"/>
      <c r="B180" s="180"/>
      <c r="C180" s="183"/>
      <c r="D180" s="185"/>
      <c r="E180" s="58">
        <f t="shared" si="6"/>
        <v>0</v>
      </c>
      <c r="F180" s="75" t="s">
        <v>176</v>
      </c>
      <c r="G180" s="65"/>
      <c r="H180" s="299"/>
    </row>
    <row r="181" spans="1:8" s="75" customFormat="1" hidden="1">
      <c r="A181" s="300"/>
      <c r="B181" s="180"/>
      <c r="C181" s="183"/>
      <c r="D181" s="185"/>
      <c r="E181" s="58">
        <f t="shared" si="6"/>
        <v>0</v>
      </c>
      <c r="F181" s="75" t="s">
        <v>176</v>
      </c>
      <c r="G181" s="65"/>
      <c r="H181" s="300"/>
    </row>
    <row r="182" spans="1:8" s="75" customFormat="1" hidden="1">
      <c r="A182" s="300"/>
      <c r="B182" s="180"/>
      <c r="C182" s="183"/>
      <c r="D182" s="185"/>
      <c r="E182" s="58">
        <f t="shared" si="6"/>
        <v>0</v>
      </c>
      <c r="F182" s="75" t="s">
        <v>176</v>
      </c>
      <c r="G182" s="65"/>
      <c r="H182" s="299"/>
    </row>
    <row r="183" spans="1:8" s="75" customFormat="1" hidden="1">
      <c r="A183" s="300"/>
      <c r="B183" s="180"/>
      <c r="C183" s="183"/>
      <c r="D183" s="185"/>
      <c r="E183" s="58">
        <f t="shared" si="6"/>
        <v>0</v>
      </c>
      <c r="F183" s="75" t="s">
        <v>176</v>
      </c>
      <c r="G183" s="65"/>
      <c r="H183" s="300"/>
    </row>
    <row r="184" spans="1:8" s="75" customFormat="1" hidden="1">
      <c r="A184" s="300"/>
      <c r="B184" s="180"/>
      <c r="C184" s="183"/>
      <c r="D184" s="185"/>
      <c r="E184" s="58">
        <f t="shared" si="6"/>
        <v>0</v>
      </c>
      <c r="F184" s="75" t="s">
        <v>176</v>
      </c>
      <c r="G184" s="65"/>
      <c r="H184" s="299"/>
    </row>
    <row r="185" spans="1:8" s="75" customFormat="1" hidden="1">
      <c r="A185" s="300"/>
      <c r="B185" s="180"/>
      <c r="C185" s="183"/>
      <c r="D185" s="185"/>
      <c r="E185" s="58">
        <f t="shared" si="6"/>
        <v>0</v>
      </c>
      <c r="F185" s="75" t="s">
        <v>176</v>
      </c>
      <c r="G185" s="65"/>
      <c r="H185" s="300"/>
    </row>
    <row r="186" spans="1:8" s="75" customFormat="1" hidden="1">
      <c r="A186" s="300"/>
      <c r="B186" s="180"/>
      <c r="C186" s="183"/>
      <c r="D186" s="185"/>
      <c r="E186" s="58">
        <f t="shared" si="6"/>
        <v>0</v>
      </c>
      <c r="F186" s="75" t="s">
        <v>176</v>
      </c>
      <c r="G186" s="65"/>
      <c r="H186" s="299"/>
    </row>
    <row r="187" spans="1:8" s="75" customFormat="1" hidden="1">
      <c r="A187" s="300"/>
      <c r="B187" s="180"/>
      <c r="C187" s="183"/>
      <c r="D187" s="185"/>
      <c r="E187" s="58">
        <f t="shared" si="6"/>
        <v>0</v>
      </c>
      <c r="F187" s="75" t="s">
        <v>176</v>
      </c>
      <c r="G187" s="65"/>
      <c r="H187" s="300"/>
    </row>
    <row r="188" spans="1:8" s="75" customFormat="1" hidden="1">
      <c r="A188" s="300"/>
      <c r="B188" s="180"/>
      <c r="C188" s="183"/>
      <c r="D188" s="185"/>
      <c r="E188" s="58">
        <f t="shared" si="6"/>
        <v>0</v>
      </c>
      <c r="F188" s="75" t="s">
        <v>176</v>
      </c>
      <c r="G188" s="65"/>
      <c r="H188" s="299"/>
    </row>
    <row r="189" spans="1:8" s="75" customFormat="1" hidden="1">
      <c r="A189" s="300"/>
      <c r="B189" s="180"/>
      <c r="C189" s="183"/>
      <c r="D189" s="185"/>
      <c r="E189" s="58">
        <f t="shared" si="6"/>
        <v>0</v>
      </c>
      <c r="F189" s="75" t="s">
        <v>176</v>
      </c>
      <c r="G189" s="65"/>
      <c r="H189" s="300"/>
    </row>
    <row r="190" spans="1:8" s="75" customFormat="1" hidden="1">
      <c r="A190" s="300"/>
      <c r="B190" s="180"/>
      <c r="C190" s="183"/>
      <c r="D190" s="185"/>
      <c r="E190" s="58">
        <f t="shared" si="6"/>
        <v>0</v>
      </c>
      <c r="F190" s="75" t="s">
        <v>176</v>
      </c>
      <c r="G190" s="65"/>
      <c r="H190" s="299"/>
    </row>
    <row r="191" spans="1:8" s="75" customFormat="1" hidden="1">
      <c r="A191" s="300"/>
      <c r="B191" s="180"/>
      <c r="C191" s="183"/>
      <c r="D191" s="185"/>
      <c r="E191" s="58">
        <f t="shared" si="6"/>
        <v>0</v>
      </c>
      <c r="F191" s="75" t="s">
        <v>176</v>
      </c>
      <c r="G191" s="65"/>
      <c r="H191" s="300"/>
    </row>
    <row r="192" spans="1:8" s="75" customFormat="1" hidden="1">
      <c r="A192" s="300"/>
      <c r="B192" s="180"/>
      <c r="C192" s="183"/>
      <c r="D192" s="185"/>
      <c r="E192" s="58">
        <f t="shared" si="6"/>
        <v>0</v>
      </c>
      <c r="F192" s="75" t="s">
        <v>176</v>
      </c>
      <c r="G192" s="65"/>
      <c r="H192" s="299"/>
    </row>
    <row r="193" spans="1:8" s="75" customFormat="1" hidden="1">
      <c r="A193" s="300"/>
      <c r="B193" s="180"/>
      <c r="C193" s="183"/>
      <c r="D193" s="185"/>
      <c r="E193" s="58">
        <f t="shared" si="6"/>
        <v>0</v>
      </c>
      <c r="F193" s="75" t="s">
        <v>176</v>
      </c>
      <c r="G193" s="65"/>
      <c r="H193" s="300"/>
    </row>
    <row r="194" spans="1:8" s="75" customFormat="1" hidden="1">
      <c r="A194" s="300"/>
      <c r="B194" s="180"/>
      <c r="C194" s="183"/>
      <c r="D194" s="185"/>
      <c r="E194" s="58">
        <f t="shared" si="6"/>
        <v>0</v>
      </c>
      <c r="F194" s="75" t="s">
        <v>176</v>
      </c>
      <c r="G194" s="65"/>
      <c r="H194" s="299"/>
    </row>
    <row r="195" spans="1:8" s="75" customFormat="1" hidden="1">
      <c r="A195" s="300"/>
      <c r="B195" s="180"/>
      <c r="C195" s="183"/>
      <c r="D195" s="185"/>
      <c r="E195" s="58">
        <f t="shared" si="6"/>
        <v>0</v>
      </c>
      <c r="F195" s="75" t="s">
        <v>176</v>
      </c>
      <c r="G195" s="65"/>
      <c r="H195" s="300"/>
    </row>
    <row r="196" spans="1:8" s="75" customFormat="1" hidden="1">
      <c r="A196" s="300"/>
      <c r="B196" s="180"/>
      <c r="C196" s="183"/>
      <c r="D196" s="185"/>
      <c r="E196" s="58">
        <f t="shared" si="6"/>
        <v>0</v>
      </c>
      <c r="F196" s="75" t="s">
        <v>176</v>
      </c>
      <c r="G196" s="65"/>
      <c r="H196" s="299"/>
    </row>
    <row r="197" spans="1:8" s="75" customFormat="1" hidden="1">
      <c r="A197" s="300"/>
      <c r="B197" s="180"/>
      <c r="C197" s="183"/>
      <c r="D197" s="185"/>
      <c r="E197" s="58">
        <f t="shared" si="6"/>
        <v>0</v>
      </c>
      <c r="F197" s="75" t="s">
        <v>176</v>
      </c>
      <c r="G197" s="65"/>
      <c r="H197" s="300"/>
    </row>
    <row r="198" spans="1:8" s="75" customFormat="1" hidden="1">
      <c r="A198" s="300"/>
      <c r="B198" s="180"/>
      <c r="C198" s="183"/>
      <c r="D198" s="185"/>
      <c r="E198" s="58">
        <f t="shared" si="6"/>
        <v>0</v>
      </c>
      <c r="F198" s="75" t="s">
        <v>176</v>
      </c>
      <c r="G198" s="65"/>
      <c r="H198" s="299"/>
    </row>
    <row r="199" spans="1:8" s="75" customFormat="1" hidden="1">
      <c r="A199" s="300"/>
      <c r="B199" s="180"/>
      <c r="C199" s="183"/>
      <c r="D199" s="185"/>
      <c r="E199" s="58">
        <f t="shared" si="6"/>
        <v>0</v>
      </c>
      <c r="F199" s="75" t="s">
        <v>176</v>
      </c>
      <c r="G199" s="65"/>
      <c r="H199" s="300"/>
    </row>
    <row r="200" spans="1:8" s="75" customFormat="1" hidden="1">
      <c r="A200" s="300"/>
      <c r="B200" s="180"/>
      <c r="C200" s="183"/>
      <c r="D200" s="185"/>
      <c r="E200" s="58">
        <f t="shared" si="6"/>
        <v>0</v>
      </c>
      <c r="F200" s="75" t="s">
        <v>176</v>
      </c>
      <c r="G200" s="65"/>
      <c r="H200" s="299"/>
    </row>
    <row r="201" spans="1:8" s="75" customFormat="1" hidden="1">
      <c r="A201" s="300"/>
      <c r="B201" s="180"/>
      <c r="C201" s="183"/>
      <c r="D201" s="185"/>
      <c r="E201" s="58">
        <f t="shared" ref="E201:E232" si="7">ROUND(C201*D201,2)</f>
        <v>0</v>
      </c>
      <c r="F201" s="75" t="s">
        <v>176</v>
      </c>
      <c r="G201" s="65"/>
      <c r="H201" s="300"/>
    </row>
    <row r="202" spans="1:8" s="75" customFormat="1" hidden="1">
      <c r="A202" s="300"/>
      <c r="B202" s="180"/>
      <c r="C202" s="183"/>
      <c r="D202" s="185"/>
      <c r="E202" s="58">
        <f t="shared" si="7"/>
        <v>0</v>
      </c>
      <c r="F202" s="75" t="s">
        <v>176</v>
      </c>
      <c r="G202" s="65"/>
      <c r="H202" s="299"/>
    </row>
    <row r="203" spans="1:8" s="75" customFormat="1" hidden="1">
      <c r="A203" s="300"/>
      <c r="B203" s="180"/>
      <c r="C203" s="183"/>
      <c r="D203" s="185"/>
      <c r="E203" s="58">
        <f t="shared" si="7"/>
        <v>0</v>
      </c>
      <c r="F203" s="75" t="s">
        <v>176</v>
      </c>
      <c r="G203" s="65"/>
      <c r="H203" s="300"/>
    </row>
    <row r="204" spans="1:8" s="75" customFormat="1" hidden="1">
      <c r="A204" s="300"/>
      <c r="B204" s="180"/>
      <c r="C204" s="183"/>
      <c r="D204" s="185"/>
      <c r="E204" s="58">
        <f t="shared" si="7"/>
        <v>0</v>
      </c>
      <c r="F204" s="75" t="s">
        <v>176</v>
      </c>
      <c r="G204" s="65"/>
      <c r="H204" s="299"/>
    </row>
    <row r="205" spans="1:8" s="75" customFormat="1" hidden="1">
      <c r="A205" s="300"/>
      <c r="B205" s="180"/>
      <c r="C205" s="183"/>
      <c r="D205" s="185"/>
      <c r="E205" s="58">
        <f t="shared" si="7"/>
        <v>0</v>
      </c>
      <c r="F205" s="75" t="s">
        <v>176</v>
      </c>
      <c r="G205" s="65"/>
      <c r="H205" s="300"/>
    </row>
    <row r="206" spans="1:8" s="75" customFormat="1" hidden="1">
      <c r="A206" s="300"/>
      <c r="B206" s="180"/>
      <c r="C206" s="183"/>
      <c r="D206" s="185"/>
      <c r="E206" s="58">
        <f t="shared" si="7"/>
        <v>0</v>
      </c>
      <c r="F206" s="75" t="s">
        <v>176</v>
      </c>
      <c r="G206" s="65"/>
      <c r="H206" s="299"/>
    </row>
    <row r="207" spans="1:8" s="75" customFormat="1" hidden="1">
      <c r="A207" s="300"/>
      <c r="B207" s="180"/>
      <c r="C207" s="183"/>
      <c r="D207" s="185"/>
      <c r="E207" s="58">
        <f t="shared" si="7"/>
        <v>0</v>
      </c>
      <c r="F207" s="75" t="s">
        <v>176</v>
      </c>
      <c r="G207" s="65"/>
      <c r="H207" s="300"/>
    </row>
    <row r="208" spans="1:8" s="75" customFormat="1" hidden="1">
      <c r="A208" s="300"/>
      <c r="B208" s="180"/>
      <c r="C208" s="183"/>
      <c r="D208" s="185"/>
      <c r="E208" s="58">
        <f t="shared" si="7"/>
        <v>0</v>
      </c>
      <c r="F208" s="75" t="s">
        <v>176</v>
      </c>
      <c r="G208" s="65"/>
      <c r="H208" s="299"/>
    </row>
    <row r="209" spans="1:8" s="75" customFormat="1" hidden="1">
      <c r="A209" s="300"/>
      <c r="B209" s="180"/>
      <c r="C209" s="183"/>
      <c r="D209" s="185"/>
      <c r="E209" s="58">
        <f t="shared" si="7"/>
        <v>0</v>
      </c>
      <c r="F209" s="75" t="s">
        <v>176</v>
      </c>
      <c r="G209" s="65"/>
      <c r="H209" s="300"/>
    </row>
    <row r="210" spans="1:8" s="75" customFormat="1" hidden="1">
      <c r="A210" s="300"/>
      <c r="B210" s="180"/>
      <c r="C210" s="183"/>
      <c r="D210" s="185"/>
      <c r="E210" s="58">
        <f t="shared" si="7"/>
        <v>0</v>
      </c>
      <c r="F210" s="75" t="s">
        <v>176</v>
      </c>
      <c r="G210" s="65"/>
      <c r="H210" s="299"/>
    </row>
    <row r="211" spans="1:8" s="75" customFormat="1" hidden="1">
      <c r="A211" s="300"/>
      <c r="B211" s="180"/>
      <c r="C211" s="183"/>
      <c r="D211" s="185"/>
      <c r="E211" s="58">
        <f t="shared" si="7"/>
        <v>0</v>
      </c>
      <c r="F211" s="75" t="s">
        <v>176</v>
      </c>
      <c r="G211" s="65"/>
      <c r="H211" s="300"/>
    </row>
    <row r="212" spans="1:8" s="75" customFormat="1" hidden="1">
      <c r="A212" s="300"/>
      <c r="B212" s="180"/>
      <c r="C212" s="183"/>
      <c r="D212" s="185"/>
      <c r="E212" s="58">
        <f t="shared" si="7"/>
        <v>0</v>
      </c>
      <c r="F212" s="75" t="s">
        <v>176</v>
      </c>
      <c r="G212" s="65"/>
      <c r="H212" s="299"/>
    </row>
    <row r="213" spans="1:8" s="75" customFormat="1" hidden="1">
      <c r="A213" s="300"/>
      <c r="B213" s="180"/>
      <c r="C213" s="183"/>
      <c r="D213" s="185"/>
      <c r="E213" s="58">
        <f t="shared" si="7"/>
        <v>0</v>
      </c>
      <c r="F213" s="75" t="s">
        <v>176</v>
      </c>
      <c r="G213" s="65"/>
      <c r="H213" s="300"/>
    </row>
    <row r="214" spans="1:8" s="75" customFormat="1" hidden="1">
      <c r="A214" s="300"/>
      <c r="B214" s="180"/>
      <c r="C214" s="183"/>
      <c r="D214" s="185"/>
      <c r="E214" s="58">
        <f t="shared" si="7"/>
        <v>0</v>
      </c>
      <c r="F214" s="75" t="s">
        <v>176</v>
      </c>
      <c r="G214" s="65"/>
      <c r="H214" s="299"/>
    </row>
    <row r="215" spans="1:8" s="75" customFormat="1" hidden="1">
      <c r="A215" s="300"/>
      <c r="B215" s="180"/>
      <c r="C215" s="183"/>
      <c r="D215" s="185"/>
      <c r="E215" s="58">
        <f t="shared" si="7"/>
        <v>0</v>
      </c>
      <c r="F215" s="75" t="s">
        <v>176</v>
      </c>
      <c r="G215" s="65"/>
      <c r="H215" s="300"/>
    </row>
    <row r="216" spans="1:8" s="75" customFormat="1" hidden="1">
      <c r="A216" s="300"/>
      <c r="B216" s="180"/>
      <c r="C216" s="183"/>
      <c r="D216" s="185"/>
      <c r="E216" s="58">
        <f t="shared" si="7"/>
        <v>0</v>
      </c>
      <c r="F216" s="75" t="s">
        <v>176</v>
      </c>
      <c r="G216" s="65"/>
      <c r="H216" s="299"/>
    </row>
    <row r="217" spans="1:8" s="75" customFormat="1" hidden="1">
      <c r="A217" s="300"/>
      <c r="B217" s="180"/>
      <c r="C217" s="183"/>
      <c r="D217" s="185"/>
      <c r="E217" s="58">
        <f t="shared" si="7"/>
        <v>0</v>
      </c>
      <c r="F217" s="75" t="s">
        <v>176</v>
      </c>
      <c r="G217" s="65"/>
      <c r="H217" s="300"/>
    </row>
    <row r="218" spans="1:8" s="75" customFormat="1" hidden="1">
      <c r="A218" s="300"/>
      <c r="B218" s="180"/>
      <c r="C218" s="183"/>
      <c r="D218" s="185"/>
      <c r="E218" s="58">
        <f t="shared" si="7"/>
        <v>0</v>
      </c>
      <c r="F218" s="75" t="s">
        <v>176</v>
      </c>
      <c r="G218" s="65"/>
      <c r="H218" s="299"/>
    </row>
    <row r="219" spans="1:8" s="75" customFormat="1" hidden="1">
      <c r="A219" s="300"/>
      <c r="B219" s="180"/>
      <c r="C219" s="183"/>
      <c r="D219" s="185"/>
      <c r="E219" s="58">
        <f t="shared" si="7"/>
        <v>0</v>
      </c>
      <c r="F219" s="75" t="s">
        <v>176</v>
      </c>
      <c r="G219" s="65"/>
      <c r="H219" s="300"/>
    </row>
    <row r="220" spans="1:8" s="75" customFormat="1" hidden="1">
      <c r="A220" s="300"/>
      <c r="B220" s="180"/>
      <c r="C220" s="183"/>
      <c r="D220" s="185"/>
      <c r="E220" s="58">
        <f t="shared" si="7"/>
        <v>0</v>
      </c>
      <c r="F220" s="75" t="s">
        <v>176</v>
      </c>
      <c r="G220" s="65"/>
      <c r="H220" s="299"/>
    </row>
    <row r="221" spans="1:8" s="75" customFormat="1" hidden="1">
      <c r="A221" s="300"/>
      <c r="B221" s="180"/>
      <c r="C221" s="183"/>
      <c r="D221" s="185"/>
      <c r="E221" s="58">
        <f t="shared" si="7"/>
        <v>0</v>
      </c>
      <c r="F221" s="75" t="s">
        <v>176</v>
      </c>
      <c r="G221" s="65"/>
      <c r="H221" s="300"/>
    </row>
    <row r="222" spans="1:8" s="75" customFormat="1" hidden="1">
      <c r="A222" s="300"/>
      <c r="B222" s="180"/>
      <c r="C222" s="183"/>
      <c r="D222" s="185"/>
      <c r="E222" s="58">
        <f t="shared" si="7"/>
        <v>0</v>
      </c>
      <c r="F222" s="75" t="s">
        <v>176</v>
      </c>
      <c r="G222" s="65"/>
      <c r="H222" s="299"/>
    </row>
    <row r="223" spans="1:8" s="75" customFormat="1" hidden="1">
      <c r="A223" s="300"/>
      <c r="B223" s="180"/>
      <c r="C223" s="183"/>
      <c r="D223" s="185"/>
      <c r="E223" s="58">
        <f t="shared" si="7"/>
        <v>0</v>
      </c>
      <c r="F223" s="75" t="s">
        <v>176</v>
      </c>
      <c r="G223" s="65"/>
      <c r="H223" s="300"/>
    </row>
    <row r="224" spans="1:8" s="75" customFormat="1" hidden="1">
      <c r="A224" s="300"/>
      <c r="B224" s="180"/>
      <c r="C224" s="183"/>
      <c r="D224" s="185"/>
      <c r="E224" s="58">
        <f t="shared" si="7"/>
        <v>0</v>
      </c>
      <c r="F224" s="75" t="s">
        <v>176</v>
      </c>
      <c r="G224" s="65"/>
      <c r="H224" s="299"/>
    </row>
    <row r="225" spans="1:8" s="75" customFormat="1" hidden="1">
      <c r="A225" s="300"/>
      <c r="B225" s="180"/>
      <c r="C225" s="183"/>
      <c r="D225" s="185"/>
      <c r="E225" s="58">
        <f t="shared" si="7"/>
        <v>0</v>
      </c>
      <c r="F225" s="75" t="s">
        <v>176</v>
      </c>
      <c r="G225" s="65"/>
      <c r="H225" s="300"/>
    </row>
    <row r="226" spans="1:8" s="75" customFormat="1" hidden="1">
      <c r="A226" s="300"/>
      <c r="B226" s="180"/>
      <c r="C226" s="183"/>
      <c r="D226" s="185"/>
      <c r="E226" s="58">
        <f t="shared" si="7"/>
        <v>0</v>
      </c>
      <c r="F226" s="75" t="s">
        <v>176</v>
      </c>
      <c r="G226" s="65"/>
      <c r="H226" s="299"/>
    </row>
    <row r="227" spans="1:8" s="75" customFormat="1" hidden="1">
      <c r="A227" s="300"/>
      <c r="B227" s="180"/>
      <c r="C227" s="183"/>
      <c r="D227" s="185"/>
      <c r="E227" s="58">
        <f t="shared" si="7"/>
        <v>0</v>
      </c>
      <c r="F227" s="75" t="s">
        <v>176</v>
      </c>
      <c r="G227" s="65"/>
      <c r="H227" s="300"/>
    </row>
    <row r="228" spans="1:8" s="75" customFormat="1" hidden="1">
      <c r="A228" s="300"/>
      <c r="B228" s="180"/>
      <c r="C228" s="183"/>
      <c r="D228" s="185"/>
      <c r="E228" s="58">
        <f t="shared" si="7"/>
        <v>0</v>
      </c>
      <c r="F228" s="75" t="s">
        <v>176</v>
      </c>
      <c r="G228" s="65"/>
      <c r="H228" s="299"/>
    </row>
    <row r="229" spans="1:8" s="75" customFormat="1" hidden="1">
      <c r="A229" s="300"/>
      <c r="B229" s="180"/>
      <c r="C229" s="183"/>
      <c r="D229" s="185"/>
      <c r="E229" s="58">
        <f t="shared" si="7"/>
        <v>0</v>
      </c>
      <c r="F229" s="75" t="s">
        <v>176</v>
      </c>
      <c r="G229" s="65"/>
      <c r="H229" s="300"/>
    </row>
    <row r="230" spans="1:8" s="75" customFormat="1" hidden="1">
      <c r="A230" s="300"/>
      <c r="B230" s="180"/>
      <c r="C230" s="183"/>
      <c r="D230" s="185"/>
      <c r="E230" s="58">
        <f t="shared" si="7"/>
        <v>0</v>
      </c>
      <c r="F230" s="75" t="s">
        <v>176</v>
      </c>
      <c r="G230" s="65"/>
      <c r="H230" s="299"/>
    </row>
    <row r="231" spans="1:8" s="75" customFormat="1" hidden="1">
      <c r="A231" s="300"/>
      <c r="B231" s="180"/>
      <c r="C231" s="183"/>
      <c r="D231" s="185"/>
      <c r="E231" s="58">
        <f t="shared" si="7"/>
        <v>0</v>
      </c>
      <c r="F231" s="75" t="s">
        <v>176</v>
      </c>
      <c r="G231" s="65"/>
      <c r="H231" s="300"/>
    </row>
    <row r="232" spans="1:8" s="75" customFormat="1" hidden="1">
      <c r="A232" s="300"/>
      <c r="B232" s="180"/>
      <c r="C232" s="183"/>
      <c r="D232" s="185"/>
      <c r="E232" s="58">
        <f t="shared" si="7"/>
        <v>0</v>
      </c>
      <c r="F232" s="75" t="s">
        <v>176</v>
      </c>
      <c r="G232" s="65"/>
      <c r="H232" s="299"/>
    </row>
    <row r="233" spans="1:8" s="75" customFormat="1" hidden="1">
      <c r="A233" s="300"/>
      <c r="B233" s="180"/>
      <c r="C233" s="183"/>
      <c r="D233" s="185"/>
      <c r="E233" s="58">
        <f t="shared" ref="E233:E264" si="8">ROUND(C233*D233,2)</f>
        <v>0</v>
      </c>
      <c r="F233" s="75" t="s">
        <v>176</v>
      </c>
      <c r="G233" s="65"/>
      <c r="H233" s="300"/>
    </row>
    <row r="234" spans="1:8" s="75" customFormat="1" hidden="1">
      <c r="A234" s="300"/>
      <c r="B234" s="180"/>
      <c r="C234" s="183"/>
      <c r="D234" s="185"/>
      <c r="E234" s="58">
        <f t="shared" si="8"/>
        <v>0</v>
      </c>
      <c r="F234" s="75" t="s">
        <v>176</v>
      </c>
      <c r="G234" s="65"/>
      <c r="H234" s="299"/>
    </row>
    <row r="235" spans="1:8" s="75" customFormat="1" hidden="1">
      <c r="A235" s="300"/>
      <c r="B235" s="180"/>
      <c r="C235" s="183"/>
      <c r="D235" s="185"/>
      <c r="E235" s="58">
        <f t="shared" si="8"/>
        <v>0</v>
      </c>
      <c r="F235" s="75" t="s">
        <v>176</v>
      </c>
      <c r="G235" s="65"/>
      <c r="H235" s="300"/>
    </row>
    <row r="236" spans="1:8" s="75" customFormat="1" hidden="1">
      <c r="A236" s="300"/>
      <c r="B236" s="180"/>
      <c r="C236" s="183"/>
      <c r="D236" s="185"/>
      <c r="E236" s="58">
        <f t="shared" si="8"/>
        <v>0</v>
      </c>
      <c r="F236" s="75" t="s">
        <v>176</v>
      </c>
      <c r="G236" s="65"/>
      <c r="H236" s="299"/>
    </row>
    <row r="237" spans="1:8" s="75" customFormat="1" hidden="1">
      <c r="A237" s="300"/>
      <c r="B237" s="180"/>
      <c r="C237" s="183"/>
      <c r="D237" s="185"/>
      <c r="E237" s="58">
        <f t="shared" si="8"/>
        <v>0</v>
      </c>
      <c r="F237" s="75" t="s">
        <v>176</v>
      </c>
      <c r="G237" s="65"/>
      <c r="H237" s="300"/>
    </row>
    <row r="238" spans="1:8" s="75" customFormat="1" hidden="1">
      <c r="A238" s="300"/>
      <c r="B238" s="180"/>
      <c r="C238" s="183"/>
      <c r="D238" s="185"/>
      <c r="E238" s="58">
        <f t="shared" si="8"/>
        <v>0</v>
      </c>
      <c r="F238" s="75" t="s">
        <v>176</v>
      </c>
      <c r="G238" s="65"/>
      <c r="H238" s="299"/>
    </row>
    <row r="239" spans="1:8" s="75" customFormat="1" hidden="1">
      <c r="A239" s="300"/>
      <c r="B239" s="180"/>
      <c r="C239" s="183"/>
      <c r="D239" s="185"/>
      <c r="E239" s="58">
        <f t="shared" si="8"/>
        <v>0</v>
      </c>
      <c r="F239" s="75" t="s">
        <v>176</v>
      </c>
      <c r="G239" s="65"/>
      <c r="H239" s="300"/>
    </row>
    <row r="240" spans="1:8" s="75" customFormat="1" hidden="1">
      <c r="A240" s="300"/>
      <c r="B240" s="180"/>
      <c r="C240" s="183"/>
      <c r="D240" s="185"/>
      <c r="E240" s="58">
        <f t="shared" si="8"/>
        <v>0</v>
      </c>
      <c r="F240" s="75" t="s">
        <v>176</v>
      </c>
      <c r="G240" s="65"/>
      <c r="H240" s="299"/>
    </row>
    <row r="241" spans="1:8" s="75" customFormat="1" hidden="1">
      <c r="A241" s="300"/>
      <c r="B241" s="180"/>
      <c r="C241" s="183"/>
      <c r="D241" s="185"/>
      <c r="E241" s="58">
        <f t="shared" si="8"/>
        <v>0</v>
      </c>
      <c r="F241" s="75" t="s">
        <v>176</v>
      </c>
      <c r="G241" s="65"/>
      <c r="H241" s="300"/>
    </row>
    <row r="242" spans="1:8" s="75" customFormat="1" hidden="1">
      <c r="A242" s="300"/>
      <c r="B242" s="180"/>
      <c r="C242" s="183"/>
      <c r="D242" s="185"/>
      <c r="E242" s="58">
        <f t="shared" si="8"/>
        <v>0</v>
      </c>
      <c r="F242" s="75" t="s">
        <v>176</v>
      </c>
      <c r="G242" s="65"/>
      <c r="H242" s="299"/>
    </row>
    <row r="243" spans="1:8" s="75" customFormat="1" hidden="1">
      <c r="A243" s="300"/>
      <c r="B243" s="180"/>
      <c r="C243" s="183"/>
      <c r="D243" s="185"/>
      <c r="E243" s="58">
        <f t="shared" si="8"/>
        <v>0</v>
      </c>
      <c r="F243" s="75" t="s">
        <v>176</v>
      </c>
      <c r="G243" s="65"/>
      <c r="H243" s="300"/>
    </row>
    <row r="244" spans="1:8" s="75" customFormat="1" hidden="1">
      <c r="A244" s="300"/>
      <c r="B244" s="180"/>
      <c r="C244" s="183"/>
      <c r="D244" s="185"/>
      <c r="E244" s="58">
        <f t="shared" si="8"/>
        <v>0</v>
      </c>
      <c r="F244" s="75" t="s">
        <v>176</v>
      </c>
      <c r="G244" s="65"/>
      <c r="H244" s="299"/>
    </row>
    <row r="245" spans="1:8" s="75" customFormat="1" hidden="1">
      <c r="A245" s="300"/>
      <c r="B245" s="180"/>
      <c r="C245" s="183"/>
      <c r="D245" s="185"/>
      <c r="E245" s="58">
        <f t="shared" si="8"/>
        <v>0</v>
      </c>
      <c r="F245" s="75" t="s">
        <v>176</v>
      </c>
      <c r="G245" s="65"/>
      <c r="H245" s="300"/>
    </row>
    <row r="246" spans="1:8" s="75" customFormat="1" hidden="1">
      <c r="A246" s="300"/>
      <c r="B246" s="180"/>
      <c r="C246" s="183"/>
      <c r="D246" s="185"/>
      <c r="E246" s="58">
        <f t="shared" si="8"/>
        <v>0</v>
      </c>
      <c r="F246" s="75" t="s">
        <v>176</v>
      </c>
      <c r="G246" s="65"/>
      <c r="H246" s="299"/>
    </row>
    <row r="247" spans="1:8" s="75" customFormat="1" hidden="1">
      <c r="A247" s="300"/>
      <c r="B247" s="180"/>
      <c r="C247" s="183"/>
      <c r="D247" s="185"/>
      <c r="E247" s="58">
        <f t="shared" si="8"/>
        <v>0</v>
      </c>
      <c r="F247" s="75" t="s">
        <v>176</v>
      </c>
      <c r="G247" s="65"/>
      <c r="H247" s="300"/>
    </row>
    <row r="248" spans="1:8" s="75" customFormat="1" hidden="1">
      <c r="A248" s="300"/>
      <c r="B248" s="180"/>
      <c r="C248" s="183"/>
      <c r="D248" s="185"/>
      <c r="E248" s="58">
        <f t="shared" si="8"/>
        <v>0</v>
      </c>
      <c r="F248" s="75" t="s">
        <v>176</v>
      </c>
      <c r="G248" s="65"/>
      <c r="H248" s="299"/>
    </row>
    <row r="249" spans="1:8" s="75" customFormat="1" hidden="1">
      <c r="A249" s="300"/>
      <c r="B249" s="180"/>
      <c r="C249" s="183"/>
      <c r="D249" s="185"/>
      <c r="E249" s="58">
        <f t="shared" si="8"/>
        <v>0</v>
      </c>
      <c r="F249" s="75" t="s">
        <v>176</v>
      </c>
      <c r="G249" s="65"/>
      <c r="H249" s="300"/>
    </row>
    <row r="250" spans="1:8" s="75" customFormat="1" hidden="1">
      <c r="A250" s="300"/>
      <c r="B250" s="180"/>
      <c r="C250" s="183"/>
      <c r="D250" s="185"/>
      <c r="E250" s="58">
        <f t="shared" si="8"/>
        <v>0</v>
      </c>
      <c r="F250" s="75" t="s">
        <v>176</v>
      </c>
      <c r="G250" s="65"/>
      <c r="H250" s="299"/>
    </row>
    <row r="251" spans="1:8" s="75" customFormat="1" hidden="1">
      <c r="A251" s="300"/>
      <c r="B251" s="180"/>
      <c r="C251" s="183"/>
      <c r="D251" s="185"/>
      <c r="E251" s="58">
        <f t="shared" si="8"/>
        <v>0</v>
      </c>
      <c r="F251" s="75" t="s">
        <v>176</v>
      </c>
      <c r="G251" s="65"/>
      <c r="H251" s="300"/>
    </row>
    <row r="252" spans="1:8" s="75" customFormat="1" hidden="1">
      <c r="A252" s="300"/>
      <c r="B252" s="180"/>
      <c r="C252" s="183"/>
      <c r="D252" s="185"/>
      <c r="E252" s="58">
        <f t="shared" si="8"/>
        <v>0</v>
      </c>
      <c r="F252" s="75" t="s">
        <v>176</v>
      </c>
      <c r="G252" s="65"/>
      <c r="H252" s="299"/>
    </row>
    <row r="253" spans="1:8" s="75" customFormat="1" hidden="1">
      <c r="A253" s="300"/>
      <c r="B253" s="180"/>
      <c r="C253" s="183"/>
      <c r="D253" s="185"/>
      <c r="E253" s="58">
        <f t="shared" si="8"/>
        <v>0</v>
      </c>
      <c r="F253" s="75" t="s">
        <v>176</v>
      </c>
      <c r="G253" s="65"/>
      <c r="H253" s="300"/>
    </row>
    <row r="254" spans="1:8" s="75" customFormat="1" hidden="1">
      <c r="A254" s="300"/>
      <c r="B254" s="180"/>
      <c r="C254" s="183"/>
      <c r="D254" s="185"/>
      <c r="E254" s="58">
        <f t="shared" si="8"/>
        <v>0</v>
      </c>
      <c r="F254" s="75" t="s">
        <v>176</v>
      </c>
      <c r="G254" s="65"/>
      <c r="H254" s="299"/>
    </row>
    <row r="255" spans="1:8" s="75" customFormat="1" hidden="1">
      <c r="A255" s="300"/>
      <c r="B255" s="180"/>
      <c r="C255" s="183"/>
      <c r="D255" s="185"/>
      <c r="E255" s="58">
        <f t="shared" si="8"/>
        <v>0</v>
      </c>
      <c r="F255" s="75" t="s">
        <v>176</v>
      </c>
      <c r="G255" s="65"/>
      <c r="H255" s="300"/>
    </row>
    <row r="256" spans="1:8" s="75" customFormat="1" hidden="1">
      <c r="A256" s="300"/>
      <c r="B256" s="180"/>
      <c r="C256" s="183"/>
      <c r="D256" s="185"/>
      <c r="E256" s="58">
        <f t="shared" si="8"/>
        <v>0</v>
      </c>
      <c r="F256" s="75" t="s">
        <v>176</v>
      </c>
      <c r="G256" s="65"/>
      <c r="H256" s="299"/>
    </row>
    <row r="257" spans="1:17" s="75" customFormat="1" hidden="1">
      <c r="A257" s="300"/>
      <c r="B257" s="180"/>
      <c r="C257" s="183"/>
      <c r="D257" s="185"/>
      <c r="E257" s="58">
        <f t="shared" si="8"/>
        <v>0</v>
      </c>
      <c r="F257" s="75" t="s">
        <v>176</v>
      </c>
      <c r="G257" s="65"/>
      <c r="H257" s="300"/>
    </row>
    <row r="258" spans="1:17" s="75" customFormat="1" hidden="1">
      <c r="A258" s="300"/>
      <c r="B258" s="180"/>
      <c r="C258" s="183"/>
      <c r="D258" s="185"/>
      <c r="E258" s="58">
        <f t="shared" si="8"/>
        <v>0</v>
      </c>
      <c r="F258" s="75" t="s">
        <v>176</v>
      </c>
      <c r="G258" s="65"/>
      <c r="H258" s="299"/>
    </row>
    <row r="259" spans="1:17" s="75" customFormat="1" hidden="1">
      <c r="A259" s="300"/>
      <c r="B259" s="180"/>
      <c r="C259" s="183"/>
      <c r="D259" s="185"/>
      <c r="E259" s="58">
        <f t="shared" si="8"/>
        <v>0</v>
      </c>
      <c r="F259" s="75" t="s">
        <v>176</v>
      </c>
      <c r="G259" s="65"/>
      <c r="H259" s="300"/>
    </row>
    <row r="260" spans="1:17" s="75" customFormat="1" hidden="1">
      <c r="A260" s="300"/>
      <c r="B260" s="180"/>
      <c r="C260" s="183"/>
      <c r="D260" s="185"/>
      <c r="E260" s="58">
        <f t="shared" si="8"/>
        <v>0</v>
      </c>
      <c r="F260" s="75" t="s">
        <v>176</v>
      </c>
      <c r="G260" s="65"/>
      <c r="H260" s="299"/>
    </row>
    <row r="261" spans="1:17" s="75" customFormat="1" hidden="1">
      <c r="A261" s="300"/>
      <c r="B261" s="180"/>
      <c r="C261" s="183"/>
      <c r="D261" s="185"/>
      <c r="E261" s="58">
        <f t="shared" si="8"/>
        <v>0</v>
      </c>
      <c r="F261" s="75" t="s">
        <v>176</v>
      </c>
      <c r="G261" s="65"/>
      <c r="H261" s="300"/>
    </row>
    <row r="262" spans="1:17" s="75" customFormat="1" hidden="1">
      <c r="A262" s="300"/>
      <c r="B262" s="180"/>
      <c r="C262" s="183"/>
      <c r="D262" s="185"/>
      <c r="E262" s="58">
        <f t="shared" si="8"/>
        <v>0</v>
      </c>
      <c r="F262" s="75" t="s">
        <v>176</v>
      </c>
      <c r="G262" s="65"/>
      <c r="H262" s="299"/>
    </row>
    <row r="263" spans="1:17" s="75" customFormat="1" hidden="1">
      <c r="A263" s="300"/>
      <c r="B263" s="180"/>
      <c r="C263" s="183"/>
      <c r="D263" s="185"/>
      <c r="E263" s="58">
        <f t="shared" si="8"/>
        <v>0</v>
      </c>
      <c r="F263" s="75" t="s">
        <v>176</v>
      </c>
      <c r="G263" s="65"/>
      <c r="H263" s="300"/>
    </row>
    <row r="264" spans="1:17" s="75" customFormat="1" hidden="1">
      <c r="A264" s="300"/>
      <c r="B264" s="180"/>
      <c r="C264" s="183"/>
      <c r="D264" s="185"/>
      <c r="E264" s="58">
        <f t="shared" si="8"/>
        <v>0</v>
      </c>
      <c r="F264" s="75" t="s">
        <v>176</v>
      </c>
      <c r="G264" s="65"/>
      <c r="H264" s="299"/>
    </row>
    <row r="265" spans="1:17" s="75" customFormat="1" hidden="1">
      <c r="A265" s="300"/>
      <c r="B265" s="180"/>
      <c r="C265" s="183"/>
      <c r="D265" s="185"/>
      <c r="E265" s="58">
        <f t="shared" ref="E265:E266" si="9">ROUND(C265*D265,2)</f>
        <v>0</v>
      </c>
      <c r="F265" s="75" t="s">
        <v>176</v>
      </c>
      <c r="G265" s="65"/>
      <c r="H265" s="300"/>
    </row>
    <row r="266" spans="1:17" s="75" customFormat="1">
      <c r="A266" s="180"/>
      <c r="B266" s="180"/>
      <c r="C266" s="183"/>
      <c r="D266" s="185"/>
      <c r="E266" s="198">
        <f t="shared" si="9"/>
        <v>0</v>
      </c>
      <c r="F266" s="75" t="s">
        <v>176</v>
      </c>
      <c r="H266" s="300"/>
    </row>
    <row r="267" spans="1:17" s="75" customFormat="1">
      <c r="A267" s="182"/>
      <c r="B267" s="180"/>
      <c r="C267" s="147"/>
      <c r="D267" s="151" t="s">
        <v>191</v>
      </c>
      <c r="E267" s="207">
        <f>ROUND(SUBTOTAL(109,E136:E266),2)</f>
        <v>0</v>
      </c>
      <c r="F267" s="75" t="s">
        <v>176</v>
      </c>
      <c r="H267" s="313" t="s">
        <v>190</v>
      </c>
    </row>
    <row r="268" spans="1:17">
      <c r="E268" s="200"/>
      <c r="F268" s="75" t="s">
        <v>178</v>
      </c>
    </row>
    <row r="269" spans="1:17">
      <c r="C269" s="314"/>
      <c r="D269" s="314" t="s">
        <v>192</v>
      </c>
      <c r="E269" s="58">
        <f>+E267+E135</f>
        <v>0</v>
      </c>
      <c r="F269" s="75" t="s">
        <v>178</v>
      </c>
      <c r="H269" s="105" t="s">
        <v>180</v>
      </c>
    </row>
    <row r="270" spans="1:17" s="75" customFormat="1">
      <c r="B270" s="90"/>
      <c r="C270" s="76"/>
      <c r="D270" s="89"/>
      <c r="E270" s="65"/>
      <c r="F270" s="75" t="s">
        <v>178</v>
      </c>
    </row>
    <row r="271" spans="1:17" s="75" customFormat="1">
      <c r="A271" s="212" t="s">
        <v>193</v>
      </c>
      <c r="B271" s="80"/>
      <c r="C271" s="80"/>
      <c r="D271" s="80"/>
      <c r="E271" s="81"/>
      <c r="F271" s="75" t="s">
        <v>173</v>
      </c>
      <c r="H271" s="106" t="s">
        <v>182</v>
      </c>
    </row>
    <row r="272" spans="1:17" s="75" customFormat="1" ht="45" customHeight="1">
      <c r="A272" s="416"/>
      <c r="B272" s="417"/>
      <c r="C272" s="417"/>
      <c r="D272" s="417"/>
      <c r="E272" s="418"/>
      <c r="F272" s="75" t="s">
        <v>173</v>
      </c>
      <c r="H272" s="421" t="s">
        <v>183</v>
      </c>
      <c r="I272" s="421"/>
      <c r="J272" s="421"/>
      <c r="K272" s="421"/>
      <c r="L272" s="421"/>
      <c r="M272" s="421"/>
      <c r="N272" s="421"/>
      <c r="O272" s="421"/>
      <c r="P272" s="421"/>
      <c r="Q272" s="421"/>
    </row>
    <row r="273" spans="1:17">
      <c r="F273" s="75" t="s">
        <v>176</v>
      </c>
    </row>
    <row r="274" spans="1:17" s="75" customFormat="1">
      <c r="A274" s="171" t="s">
        <v>194</v>
      </c>
      <c r="B274" s="84"/>
      <c r="C274" s="84"/>
      <c r="D274" s="84"/>
      <c r="E274" s="85"/>
      <c r="F274" s="75" t="s">
        <v>176</v>
      </c>
      <c r="H274" s="106" t="s">
        <v>182</v>
      </c>
    </row>
    <row r="275" spans="1:17" s="75" customFormat="1" ht="45" customHeight="1">
      <c r="A275" s="416"/>
      <c r="B275" s="417"/>
      <c r="C275" s="417"/>
      <c r="D275" s="417"/>
      <c r="E275" s="418"/>
      <c r="F275" s="75" t="s">
        <v>176</v>
      </c>
      <c r="H275" s="421" t="s">
        <v>183</v>
      </c>
      <c r="I275" s="421"/>
      <c r="J275" s="421"/>
      <c r="K275" s="421"/>
      <c r="L275" s="421"/>
      <c r="M275" s="421"/>
      <c r="N275" s="421"/>
      <c r="O275" s="421"/>
      <c r="P275" s="421"/>
      <c r="Q275" s="421"/>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14D2BBD-D901-41E9-B7E9-A1321F9AD214}">
            <xm:f>Categories!$A$3=FALSE</xm:f>
            <x14:dxf>
              <fill>
                <patternFill>
                  <bgColor theme="0" tint="-0.34998626667073579"/>
                </patternFill>
              </fill>
            </x14:dxf>
          </x14:cfRule>
          <xm:sqref>A1:E275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view="pageBreakPreview" zoomScaleNormal="100" zoomScaleSheetLayoutView="100" workbookViewId="0">
      <selection activeCell="A2" sqref="A2:G2"/>
    </sheetView>
  </sheetViews>
  <sheetFormatPr defaultColWidth="9.140625" defaultRowHeight="14.45"/>
  <cols>
    <col min="1" max="1" width="39.28515625" customWidth="1"/>
    <col min="2" max="2" width="24.85546875" customWidth="1"/>
    <col min="3" max="3" width="16.42578125" customWidth="1"/>
    <col min="4" max="4" width="14.5703125" customWidth="1"/>
    <col min="5" max="5" width="12.42578125" customWidth="1"/>
    <col min="6" max="6" width="8.7109375" customWidth="1"/>
    <col min="7" max="7" width="16.28515625" customWidth="1"/>
    <col min="8" max="8" width="11" hidden="1" customWidth="1"/>
    <col min="9" max="9" width="2.85546875" customWidth="1"/>
    <col min="15" max="15" width="10.42578125" customWidth="1"/>
    <col min="19" max="19" width="16.85546875" customWidth="1"/>
    <col min="21" max="21" width="10.85546875" customWidth="1"/>
  </cols>
  <sheetData>
    <row r="1" spans="1:10" ht="24" customHeight="1">
      <c r="A1" s="419" t="s">
        <v>162</v>
      </c>
      <c r="B1" s="419"/>
      <c r="C1" s="419"/>
      <c r="D1" s="419"/>
      <c r="E1" s="419"/>
      <c r="F1" s="419"/>
      <c r="G1">
        <f>+'Section A'!B2</f>
        <v>0</v>
      </c>
      <c r="H1" s="38"/>
    </row>
    <row r="2" spans="1:10" ht="89.25" customHeight="1">
      <c r="A2" s="422" t="s">
        <v>195</v>
      </c>
      <c r="B2" s="422"/>
      <c r="C2" s="422"/>
      <c r="D2" s="422"/>
      <c r="E2" s="422"/>
      <c r="F2" s="422"/>
      <c r="G2" s="422"/>
      <c r="I2" s="9"/>
      <c r="J2" s="9"/>
    </row>
    <row r="3" spans="1:10">
      <c r="B3" s="9"/>
      <c r="C3" s="9"/>
      <c r="D3" s="9"/>
      <c r="E3" s="9"/>
      <c r="F3" s="9"/>
      <c r="G3" s="9"/>
      <c r="I3" s="9"/>
      <c r="J3" s="9"/>
    </row>
    <row r="4" spans="1:10">
      <c r="A4" s="316" t="s">
        <v>196</v>
      </c>
      <c r="B4" s="316" t="s">
        <v>197</v>
      </c>
      <c r="C4" s="169" t="s">
        <v>198</v>
      </c>
      <c r="D4" s="169" t="s">
        <v>199</v>
      </c>
      <c r="E4" s="169" t="s">
        <v>200</v>
      </c>
      <c r="F4" s="169" t="s">
        <v>201</v>
      </c>
      <c r="G4" s="316" t="s">
        <v>202</v>
      </c>
      <c r="H4" s="316" t="s">
        <v>171</v>
      </c>
      <c r="I4" s="9"/>
      <c r="J4" s="9"/>
    </row>
    <row r="5" spans="1:10" s="75" customFormat="1">
      <c r="A5" s="162"/>
      <c r="B5" s="162"/>
      <c r="C5" s="183"/>
      <c r="D5" s="73"/>
      <c r="E5" s="73"/>
      <c r="F5" s="73"/>
      <c r="G5" s="58">
        <f>ROUND(+C5*E5*F5,2)</f>
        <v>0</v>
      </c>
      <c r="H5" s="75" t="s">
        <v>173</v>
      </c>
      <c r="I5" s="91"/>
      <c r="J5" s="91"/>
    </row>
    <row r="6" spans="1:10" s="75" customFormat="1">
      <c r="A6" s="142"/>
      <c r="B6" s="142"/>
      <c r="C6" s="183"/>
      <c r="D6" s="73"/>
      <c r="E6" s="73"/>
      <c r="F6" s="73"/>
      <c r="G6" s="58">
        <f t="shared" ref="G6:G69" si="0">ROUND(+C6*E6*F6,2)</f>
        <v>0</v>
      </c>
      <c r="H6" s="75" t="s">
        <v>173</v>
      </c>
      <c r="I6" s="65"/>
      <c r="J6" s="65"/>
    </row>
    <row r="7" spans="1:10" s="75" customFormat="1">
      <c r="A7" s="142"/>
      <c r="B7" s="142"/>
      <c r="C7" s="183"/>
      <c r="D7" s="73"/>
      <c r="E7" s="73"/>
      <c r="F7" s="73"/>
      <c r="G7" s="58">
        <f t="shared" si="0"/>
        <v>0</v>
      </c>
      <c r="H7" s="75" t="s">
        <v>173</v>
      </c>
      <c r="J7" s="65"/>
    </row>
    <row r="8" spans="1:10" s="75" customFormat="1" hidden="1">
      <c r="A8" s="142"/>
      <c r="B8" s="142"/>
      <c r="C8" s="183"/>
      <c r="D8" s="73"/>
      <c r="E8" s="73"/>
      <c r="F8" s="73"/>
      <c r="G8" s="58">
        <f t="shared" si="0"/>
        <v>0</v>
      </c>
      <c r="H8" s="75" t="s">
        <v>173</v>
      </c>
      <c r="I8" s="65"/>
      <c r="J8" s="65"/>
    </row>
    <row r="9" spans="1:10" s="75" customFormat="1" hidden="1">
      <c r="A9" s="142"/>
      <c r="B9" s="142"/>
      <c r="C9" s="183"/>
      <c r="D9" s="73"/>
      <c r="E9" s="73"/>
      <c r="F9" s="73"/>
      <c r="G9" s="58">
        <f t="shared" si="0"/>
        <v>0</v>
      </c>
      <c r="H9" s="75" t="s">
        <v>173</v>
      </c>
      <c r="J9" s="65"/>
    </row>
    <row r="10" spans="1:10" s="75" customFormat="1" hidden="1">
      <c r="A10" s="142"/>
      <c r="B10" s="142"/>
      <c r="C10" s="183"/>
      <c r="D10" s="73"/>
      <c r="E10" s="73"/>
      <c r="F10" s="73"/>
      <c r="G10" s="58">
        <f t="shared" si="0"/>
        <v>0</v>
      </c>
      <c r="H10" s="75" t="s">
        <v>173</v>
      </c>
      <c r="I10" s="65"/>
      <c r="J10" s="65"/>
    </row>
    <row r="11" spans="1:10" s="75" customFormat="1" hidden="1">
      <c r="A11" s="142"/>
      <c r="B11" s="142"/>
      <c r="C11" s="183"/>
      <c r="D11" s="73"/>
      <c r="E11" s="73"/>
      <c r="F11" s="73"/>
      <c r="G11" s="58">
        <f t="shared" si="0"/>
        <v>0</v>
      </c>
      <c r="H11" s="75" t="s">
        <v>173</v>
      </c>
      <c r="J11" s="65"/>
    </row>
    <row r="12" spans="1:10" s="75" customFormat="1" hidden="1">
      <c r="A12" s="142"/>
      <c r="B12" s="142"/>
      <c r="C12" s="183"/>
      <c r="D12" s="73"/>
      <c r="E12" s="73"/>
      <c r="F12" s="73"/>
      <c r="G12" s="58">
        <f t="shared" si="0"/>
        <v>0</v>
      </c>
      <c r="H12" s="75" t="s">
        <v>173</v>
      </c>
      <c r="I12" s="65"/>
      <c r="J12" s="65"/>
    </row>
    <row r="13" spans="1:10" s="75" customFormat="1" hidden="1">
      <c r="A13" s="142"/>
      <c r="B13" s="142"/>
      <c r="C13" s="183"/>
      <c r="D13" s="73"/>
      <c r="E13" s="73"/>
      <c r="F13" s="73"/>
      <c r="G13" s="58">
        <f t="shared" si="0"/>
        <v>0</v>
      </c>
      <c r="H13" s="75" t="s">
        <v>173</v>
      </c>
      <c r="J13" s="65"/>
    </row>
    <row r="14" spans="1:10" s="75" customFormat="1" hidden="1">
      <c r="A14" s="142"/>
      <c r="B14" s="142"/>
      <c r="C14" s="183"/>
      <c r="D14" s="73"/>
      <c r="E14" s="73"/>
      <c r="F14" s="73"/>
      <c r="G14" s="58">
        <f t="shared" si="0"/>
        <v>0</v>
      </c>
      <c r="H14" s="75" t="s">
        <v>173</v>
      </c>
      <c r="I14" s="65"/>
      <c r="J14" s="65"/>
    </row>
    <row r="15" spans="1:10" s="75" customFormat="1" hidden="1">
      <c r="A15" s="142"/>
      <c r="B15" s="142"/>
      <c r="C15" s="183"/>
      <c r="D15" s="73"/>
      <c r="E15" s="73"/>
      <c r="F15" s="73"/>
      <c r="G15" s="58">
        <f t="shared" si="0"/>
        <v>0</v>
      </c>
      <c r="H15" s="75" t="s">
        <v>173</v>
      </c>
      <c r="J15" s="65"/>
    </row>
    <row r="16" spans="1:10" s="75" customFormat="1" hidden="1">
      <c r="A16" s="142"/>
      <c r="B16" s="142"/>
      <c r="C16" s="183"/>
      <c r="D16" s="73"/>
      <c r="E16" s="73"/>
      <c r="F16" s="73"/>
      <c r="G16" s="58">
        <f t="shared" si="0"/>
        <v>0</v>
      </c>
      <c r="H16" s="75" t="s">
        <v>173</v>
      </c>
      <c r="I16" s="65"/>
      <c r="J16" s="65"/>
    </row>
    <row r="17" spans="1:10" s="75" customFormat="1" hidden="1">
      <c r="A17" s="142"/>
      <c r="B17" s="142"/>
      <c r="C17" s="183"/>
      <c r="D17" s="73"/>
      <c r="E17" s="73"/>
      <c r="F17" s="73"/>
      <c r="G17" s="58">
        <f t="shared" si="0"/>
        <v>0</v>
      </c>
      <c r="H17" s="75" t="s">
        <v>173</v>
      </c>
      <c r="J17" s="65"/>
    </row>
    <row r="18" spans="1:10" s="75" customFormat="1" hidden="1">
      <c r="A18" s="142"/>
      <c r="B18" s="142"/>
      <c r="C18" s="183"/>
      <c r="D18" s="73"/>
      <c r="E18" s="73"/>
      <c r="F18" s="73"/>
      <c r="G18" s="58">
        <f t="shared" si="0"/>
        <v>0</v>
      </c>
      <c r="H18" s="75" t="s">
        <v>173</v>
      </c>
      <c r="I18" s="65"/>
      <c r="J18" s="65"/>
    </row>
    <row r="19" spans="1:10" s="75" customFormat="1" hidden="1">
      <c r="A19" s="142"/>
      <c r="B19" s="142"/>
      <c r="C19" s="183"/>
      <c r="D19" s="73"/>
      <c r="E19" s="73"/>
      <c r="F19" s="73"/>
      <c r="G19" s="58">
        <f t="shared" si="0"/>
        <v>0</v>
      </c>
      <c r="H19" s="75" t="s">
        <v>173</v>
      </c>
      <c r="J19" s="65"/>
    </row>
    <row r="20" spans="1:10" s="75" customFormat="1" hidden="1">
      <c r="A20" s="142"/>
      <c r="B20" s="142"/>
      <c r="C20" s="183"/>
      <c r="D20" s="73"/>
      <c r="E20" s="73"/>
      <c r="F20" s="73"/>
      <c r="G20" s="58">
        <f t="shared" si="0"/>
        <v>0</v>
      </c>
      <c r="H20" s="75" t="s">
        <v>173</v>
      </c>
      <c r="I20" s="65"/>
      <c r="J20" s="65"/>
    </row>
    <row r="21" spans="1:10" s="75" customFormat="1" hidden="1">
      <c r="A21" s="142"/>
      <c r="B21" s="142"/>
      <c r="C21" s="183"/>
      <c r="D21" s="73"/>
      <c r="E21" s="73"/>
      <c r="F21" s="73"/>
      <c r="G21" s="58">
        <f t="shared" si="0"/>
        <v>0</v>
      </c>
      <c r="H21" s="75" t="s">
        <v>173</v>
      </c>
      <c r="J21" s="65"/>
    </row>
    <row r="22" spans="1:10" s="75" customFormat="1" hidden="1">
      <c r="A22" s="142"/>
      <c r="B22" s="142"/>
      <c r="C22" s="183"/>
      <c r="D22" s="73"/>
      <c r="E22" s="73"/>
      <c r="F22" s="73"/>
      <c r="G22" s="58">
        <f t="shared" si="0"/>
        <v>0</v>
      </c>
      <c r="H22" s="75" t="s">
        <v>173</v>
      </c>
      <c r="I22" s="65"/>
      <c r="J22" s="65"/>
    </row>
    <row r="23" spans="1:10" s="75" customFormat="1" hidden="1">
      <c r="A23" s="142"/>
      <c r="B23" s="142"/>
      <c r="C23" s="183"/>
      <c r="D23" s="73"/>
      <c r="E23" s="73"/>
      <c r="F23" s="73"/>
      <c r="G23" s="58">
        <f t="shared" si="0"/>
        <v>0</v>
      </c>
      <c r="H23" s="75" t="s">
        <v>173</v>
      </c>
      <c r="J23" s="65"/>
    </row>
    <row r="24" spans="1:10" s="75" customFormat="1" hidden="1">
      <c r="A24" s="142"/>
      <c r="B24" s="142"/>
      <c r="C24" s="183"/>
      <c r="D24" s="73"/>
      <c r="E24" s="73"/>
      <c r="F24" s="73"/>
      <c r="G24" s="58">
        <f t="shared" si="0"/>
        <v>0</v>
      </c>
      <c r="H24" s="75" t="s">
        <v>173</v>
      </c>
      <c r="I24" s="65"/>
      <c r="J24" s="65"/>
    </row>
    <row r="25" spans="1:10" s="75" customFormat="1" hidden="1">
      <c r="A25" s="142"/>
      <c r="B25" s="142"/>
      <c r="C25" s="183"/>
      <c r="D25" s="73"/>
      <c r="E25" s="73"/>
      <c r="F25" s="73"/>
      <c r="G25" s="58">
        <f t="shared" si="0"/>
        <v>0</v>
      </c>
      <c r="H25" s="75" t="s">
        <v>173</v>
      </c>
      <c r="J25" s="65"/>
    </row>
    <row r="26" spans="1:10" s="75" customFormat="1" hidden="1">
      <c r="A26" s="142"/>
      <c r="B26" s="142"/>
      <c r="C26" s="183"/>
      <c r="D26" s="73"/>
      <c r="E26" s="73"/>
      <c r="F26" s="73"/>
      <c r="G26" s="58">
        <f t="shared" si="0"/>
        <v>0</v>
      </c>
      <c r="H26" s="75" t="s">
        <v>173</v>
      </c>
      <c r="I26" s="65"/>
      <c r="J26" s="65"/>
    </row>
    <row r="27" spans="1:10" s="75" customFormat="1" hidden="1">
      <c r="A27" s="142"/>
      <c r="B27" s="142"/>
      <c r="C27" s="183"/>
      <c r="D27" s="73"/>
      <c r="E27" s="73"/>
      <c r="F27" s="73"/>
      <c r="G27" s="58">
        <f t="shared" si="0"/>
        <v>0</v>
      </c>
      <c r="H27" s="75" t="s">
        <v>173</v>
      </c>
      <c r="J27" s="65"/>
    </row>
    <row r="28" spans="1:10" s="75" customFormat="1" hidden="1">
      <c r="A28" s="142"/>
      <c r="B28" s="142"/>
      <c r="C28" s="183"/>
      <c r="D28" s="73"/>
      <c r="E28" s="73"/>
      <c r="F28" s="73"/>
      <c r="G28" s="58">
        <f t="shared" si="0"/>
        <v>0</v>
      </c>
      <c r="H28" s="75" t="s">
        <v>173</v>
      </c>
      <c r="I28" s="65"/>
      <c r="J28" s="65"/>
    </row>
    <row r="29" spans="1:10" s="75" customFormat="1" hidden="1">
      <c r="A29" s="142"/>
      <c r="B29" s="142"/>
      <c r="C29" s="183"/>
      <c r="D29" s="73"/>
      <c r="E29" s="73"/>
      <c r="F29" s="73"/>
      <c r="G29" s="58">
        <f t="shared" si="0"/>
        <v>0</v>
      </c>
      <c r="H29" s="75" t="s">
        <v>173</v>
      </c>
      <c r="J29" s="65"/>
    </row>
    <row r="30" spans="1:10" s="75" customFormat="1" hidden="1">
      <c r="A30" s="142"/>
      <c r="B30" s="142"/>
      <c r="C30" s="183"/>
      <c r="D30" s="73"/>
      <c r="E30" s="73"/>
      <c r="F30" s="73"/>
      <c r="G30" s="58">
        <f t="shared" si="0"/>
        <v>0</v>
      </c>
      <c r="H30" s="75" t="s">
        <v>173</v>
      </c>
      <c r="I30" s="65"/>
      <c r="J30" s="65"/>
    </row>
    <row r="31" spans="1:10" s="75" customFormat="1" hidden="1">
      <c r="A31" s="142"/>
      <c r="B31" s="142"/>
      <c r="C31" s="183"/>
      <c r="D31" s="73"/>
      <c r="E31" s="73"/>
      <c r="F31" s="73"/>
      <c r="G31" s="58">
        <f t="shared" si="0"/>
        <v>0</v>
      </c>
      <c r="H31" s="75" t="s">
        <v>173</v>
      </c>
      <c r="J31" s="65"/>
    </row>
    <row r="32" spans="1:10" s="75" customFormat="1" hidden="1">
      <c r="A32" s="142"/>
      <c r="B32" s="142"/>
      <c r="C32" s="183"/>
      <c r="D32" s="73"/>
      <c r="E32" s="73"/>
      <c r="F32" s="73"/>
      <c r="G32" s="58">
        <f t="shared" si="0"/>
        <v>0</v>
      </c>
      <c r="H32" s="75" t="s">
        <v>173</v>
      </c>
      <c r="I32" s="65"/>
      <c r="J32" s="65"/>
    </row>
    <row r="33" spans="1:10" s="75" customFormat="1" hidden="1">
      <c r="A33" s="142"/>
      <c r="B33" s="142"/>
      <c r="C33" s="183"/>
      <c r="D33" s="73"/>
      <c r="E33" s="73"/>
      <c r="F33" s="73"/>
      <c r="G33" s="58">
        <f t="shared" si="0"/>
        <v>0</v>
      </c>
      <c r="H33" s="75" t="s">
        <v>173</v>
      </c>
      <c r="J33" s="65"/>
    </row>
    <row r="34" spans="1:10" s="75" customFormat="1" hidden="1">
      <c r="A34" s="142"/>
      <c r="B34" s="142"/>
      <c r="C34" s="183"/>
      <c r="D34" s="73"/>
      <c r="E34" s="73"/>
      <c r="F34" s="73"/>
      <c r="G34" s="58">
        <f t="shared" si="0"/>
        <v>0</v>
      </c>
      <c r="H34" s="75" t="s">
        <v>173</v>
      </c>
      <c r="I34" s="65"/>
      <c r="J34" s="65"/>
    </row>
    <row r="35" spans="1:10" s="75" customFormat="1" hidden="1">
      <c r="A35" s="142"/>
      <c r="B35" s="142"/>
      <c r="C35" s="183"/>
      <c r="D35" s="73"/>
      <c r="E35" s="73"/>
      <c r="F35" s="73"/>
      <c r="G35" s="58">
        <f t="shared" si="0"/>
        <v>0</v>
      </c>
      <c r="H35" s="75" t="s">
        <v>173</v>
      </c>
      <c r="J35" s="65"/>
    </row>
    <row r="36" spans="1:10" s="75" customFormat="1" hidden="1">
      <c r="A36" s="142"/>
      <c r="B36" s="142"/>
      <c r="C36" s="183"/>
      <c r="D36" s="73"/>
      <c r="E36" s="73"/>
      <c r="F36" s="73"/>
      <c r="G36" s="58">
        <f t="shared" si="0"/>
        <v>0</v>
      </c>
      <c r="H36" s="75" t="s">
        <v>173</v>
      </c>
      <c r="I36" s="65"/>
      <c r="J36" s="65"/>
    </row>
    <row r="37" spans="1:10" s="75" customFormat="1" hidden="1">
      <c r="A37" s="142"/>
      <c r="B37" s="142"/>
      <c r="C37" s="183"/>
      <c r="D37" s="73"/>
      <c r="E37" s="73"/>
      <c r="F37" s="73"/>
      <c r="G37" s="58">
        <f t="shared" si="0"/>
        <v>0</v>
      </c>
      <c r="H37" s="75" t="s">
        <v>173</v>
      </c>
      <c r="J37" s="65"/>
    </row>
    <row r="38" spans="1:10" s="75" customFormat="1" hidden="1">
      <c r="A38" s="142"/>
      <c r="B38" s="142"/>
      <c r="C38" s="183"/>
      <c r="D38" s="73"/>
      <c r="E38" s="73"/>
      <c r="F38" s="73"/>
      <c r="G38" s="58">
        <f t="shared" si="0"/>
        <v>0</v>
      </c>
      <c r="H38" s="75" t="s">
        <v>173</v>
      </c>
      <c r="I38" s="65"/>
      <c r="J38" s="65"/>
    </row>
    <row r="39" spans="1:10" s="75" customFormat="1" hidden="1">
      <c r="A39" s="142"/>
      <c r="B39" s="142"/>
      <c r="C39" s="183"/>
      <c r="D39" s="73"/>
      <c r="E39" s="73"/>
      <c r="F39" s="73"/>
      <c r="G39" s="58">
        <f t="shared" si="0"/>
        <v>0</v>
      </c>
      <c r="H39" s="75" t="s">
        <v>173</v>
      </c>
      <c r="J39" s="65"/>
    </row>
    <row r="40" spans="1:10" s="75" customFormat="1" hidden="1">
      <c r="A40" s="142"/>
      <c r="B40" s="142"/>
      <c r="C40" s="183"/>
      <c r="D40" s="73"/>
      <c r="E40" s="73"/>
      <c r="F40" s="73"/>
      <c r="G40" s="58">
        <f t="shared" si="0"/>
        <v>0</v>
      </c>
      <c r="H40" s="75" t="s">
        <v>173</v>
      </c>
      <c r="I40" s="65"/>
      <c r="J40" s="65"/>
    </row>
    <row r="41" spans="1:10" s="75" customFormat="1" hidden="1">
      <c r="A41" s="142"/>
      <c r="B41" s="142"/>
      <c r="C41" s="183"/>
      <c r="D41" s="73"/>
      <c r="E41" s="73"/>
      <c r="F41" s="73"/>
      <c r="G41" s="58">
        <f t="shared" si="0"/>
        <v>0</v>
      </c>
      <c r="H41" s="75" t="s">
        <v>173</v>
      </c>
      <c r="J41" s="65"/>
    </row>
    <row r="42" spans="1:10" s="75" customFormat="1" hidden="1">
      <c r="A42" s="142"/>
      <c r="B42" s="142"/>
      <c r="C42" s="183"/>
      <c r="D42" s="73"/>
      <c r="E42" s="73"/>
      <c r="F42" s="73"/>
      <c r="G42" s="58">
        <f t="shared" si="0"/>
        <v>0</v>
      </c>
      <c r="H42" s="75" t="s">
        <v>173</v>
      </c>
      <c r="I42" s="65"/>
      <c r="J42" s="65"/>
    </row>
    <row r="43" spans="1:10" s="75" customFormat="1" hidden="1">
      <c r="A43" s="142"/>
      <c r="B43" s="142"/>
      <c r="C43" s="183"/>
      <c r="D43" s="73"/>
      <c r="E43" s="73"/>
      <c r="F43" s="73"/>
      <c r="G43" s="58">
        <f t="shared" si="0"/>
        <v>0</v>
      </c>
      <c r="H43" s="75" t="s">
        <v>173</v>
      </c>
      <c r="J43" s="65"/>
    </row>
    <row r="44" spans="1:10" s="75" customFormat="1" hidden="1">
      <c r="A44" s="142"/>
      <c r="B44" s="142"/>
      <c r="C44" s="183"/>
      <c r="D44" s="73"/>
      <c r="E44" s="73"/>
      <c r="F44" s="73"/>
      <c r="G44" s="58">
        <f t="shared" si="0"/>
        <v>0</v>
      </c>
      <c r="H44" s="75" t="s">
        <v>173</v>
      </c>
      <c r="I44" s="65"/>
      <c r="J44" s="65"/>
    </row>
    <row r="45" spans="1:10" s="75" customFormat="1" hidden="1">
      <c r="A45" s="142"/>
      <c r="B45" s="142"/>
      <c r="C45" s="183"/>
      <c r="D45" s="73"/>
      <c r="E45" s="73"/>
      <c r="F45" s="73"/>
      <c r="G45" s="58">
        <f t="shared" si="0"/>
        <v>0</v>
      </c>
      <c r="H45" s="75" t="s">
        <v>173</v>
      </c>
      <c r="J45" s="65"/>
    </row>
    <row r="46" spans="1:10" s="75" customFormat="1" hidden="1">
      <c r="A46" s="142"/>
      <c r="B46" s="142"/>
      <c r="C46" s="183"/>
      <c r="D46" s="73"/>
      <c r="E46" s="73"/>
      <c r="F46" s="73"/>
      <c r="G46" s="58">
        <f t="shared" si="0"/>
        <v>0</v>
      </c>
      <c r="H46" s="75" t="s">
        <v>173</v>
      </c>
      <c r="I46" s="65"/>
      <c r="J46" s="65"/>
    </row>
    <row r="47" spans="1:10" s="75" customFormat="1" hidden="1">
      <c r="A47" s="142"/>
      <c r="B47" s="142"/>
      <c r="C47" s="183"/>
      <c r="D47" s="73"/>
      <c r="E47" s="73"/>
      <c r="F47" s="73"/>
      <c r="G47" s="58">
        <f t="shared" si="0"/>
        <v>0</v>
      </c>
      <c r="H47" s="75" t="s">
        <v>173</v>
      </c>
      <c r="J47" s="65"/>
    </row>
    <row r="48" spans="1:10" s="75" customFormat="1" hidden="1">
      <c r="A48" s="142"/>
      <c r="B48" s="142"/>
      <c r="C48" s="183"/>
      <c r="D48" s="73"/>
      <c r="E48" s="73"/>
      <c r="F48" s="73"/>
      <c r="G48" s="58">
        <f t="shared" si="0"/>
        <v>0</v>
      </c>
      <c r="H48" s="75" t="s">
        <v>173</v>
      </c>
      <c r="I48" s="65"/>
      <c r="J48" s="65"/>
    </row>
    <row r="49" spans="1:10" s="75" customFormat="1" hidden="1">
      <c r="A49" s="142"/>
      <c r="B49" s="142"/>
      <c r="C49" s="183"/>
      <c r="D49" s="73"/>
      <c r="E49" s="73"/>
      <c r="F49" s="73"/>
      <c r="G49" s="58">
        <f t="shared" si="0"/>
        <v>0</v>
      </c>
      <c r="H49" s="75" t="s">
        <v>173</v>
      </c>
      <c r="J49" s="65"/>
    </row>
    <row r="50" spans="1:10" s="75" customFormat="1" hidden="1">
      <c r="A50" s="142"/>
      <c r="B50" s="142"/>
      <c r="C50" s="183"/>
      <c r="D50" s="73"/>
      <c r="E50" s="73"/>
      <c r="F50" s="73"/>
      <c r="G50" s="58">
        <f t="shared" si="0"/>
        <v>0</v>
      </c>
      <c r="H50" s="75" t="s">
        <v>173</v>
      </c>
      <c r="I50" s="65"/>
      <c r="J50" s="65"/>
    </row>
    <row r="51" spans="1:10" s="75" customFormat="1" hidden="1">
      <c r="A51" s="142"/>
      <c r="B51" s="142"/>
      <c r="C51" s="183"/>
      <c r="D51" s="73"/>
      <c r="E51" s="73"/>
      <c r="F51" s="73"/>
      <c r="G51" s="58">
        <f t="shared" si="0"/>
        <v>0</v>
      </c>
      <c r="H51" s="75" t="s">
        <v>173</v>
      </c>
      <c r="J51" s="65"/>
    </row>
    <row r="52" spans="1:10" s="75" customFormat="1" hidden="1">
      <c r="A52" s="142"/>
      <c r="B52" s="142"/>
      <c r="C52" s="183"/>
      <c r="D52" s="73"/>
      <c r="E52" s="73"/>
      <c r="F52" s="73"/>
      <c r="G52" s="58">
        <f t="shared" si="0"/>
        <v>0</v>
      </c>
      <c r="H52" s="75" t="s">
        <v>173</v>
      </c>
      <c r="I52" s="65"/>
      <c r="J52" s="65"/>
    </row>
    <row r="53" spans="1:10" s="75" customFormat="1" hidden="1">
      <c r="A53" s="142"/>
      <c r="B53" s="142"/>
      <c r="C53" s="183"/>
      <c r="D53" s="73"/>
      <c r="E53" s="73"/>
      <c r="F53" s="73"/>
      <c r="G53" s="58">
        <f t="shared" si="0"/>
        <v>0</v>
      </c>
      <c r="H53" s="75" t="s">
        <v>173</v>
      </c>
      <c r="J53" s="65"/>
    </row>
    <row r="54" spans="1:10" s="75" customFormat="1" hidden="1">
      <c r="A54" s="142"/>
      <c r="B54" s="142"/>
      <c r="C54" s="183"/>
      <c r="D54" s="73"/>
      <c r="E54" s="73"/>
      <c r="F54" s="73"/>
      <c r="G54" s="58">
        <f t="shared" si="0"/>
        <v>0</v>
      </c>
      <c r="H54" s="75" t="s">
        <v>173</v>
      </c>
      <c r="I54" s="65"/>
      <c r="J54" s="65"/>
    </row>
    <row r="55" spans="1:10" s="75" customFormat="1" hidden="1">
      <c r="A55" s="142"/>
      <c r="B55" s="142"/>
      <c r="C55" s="183"/>
      <c r="D55" s="73"/>
      <c r="E55" s="73"/>
      <c r="F55" s="73"/>
      <c r="G55" s="58">
        <f t="shared" si="0"/>
        <v>0</v>
      </c>
      <c r="H55" s="75" t="s">
        <v>173</v>
      </c>
      <c r="J55" s="65"/>
    </row>
    <row r="56" spans="1:10" s="75" customFormat="1" hidden="1">
      <c r="A56" s="142"/>
      <c r="B56" s="142"/>
      <c r="C56" s="183"/>
      <c r="D56" s="73"/>
      <c r="E56" s="73"/>
      <c r="F56" s="73"/>
      <c r="G56" s="58">
        <f t="shared" si="0"/>
        <v>0</v>
      </c>
      <c r="H56" s="75" t="s">
        <v>173</v>
      </c>
      <c r="I56" s="65"/>
      <c r="J56" s="65"/>
    </row>
    <row r="57" spans="1:10" s="75" customFormat="1" hidden="1">
      <c r="A57" s="142"/>
      <c r="B57" s="142"/>
      <c r="C57" s="183"/>
      <c r="D57" s="73"/>
      <c r="E57" s="73"/>
      <c r="F57" s="73"/>
      <c r="G57" s="58">
        <f t="shared" si="0"/>
        <v>0</v>
      </c>
      <c r="H57" s="75" t="s">
        <v>173</v>
      </c>
      <c r="J57" s="65"/>
    </row>
    <row r="58" spans="1:10" s="75" customFormat="1" hidden="1">
      <c r="A58" s="142"/>
      <c r="B58" s="142"/>
      <c r="C58" s="183"/>
      <c r="D58" s="73"/>
      <c r="E58" s="73"/>
      <c r="F58" s="73"/>
      <c r="G58" s="58">
        <f t="shared" si="0"/>
        <v>0</v>
      </c>
      <c r="H58" s="75" t="s">
        <v>173</v>
      </c>
      <c r="I58" s="65"/>
      <c r="J58" s="65"/>
    </row>
    <row r="59" spans="1:10" s="75" customFormat="1" hidden="1">
      <c r="A59" s="142"/>
      <c r="B59" s="142"/>
      <c r="C59" s="183"/>
      <c r="D59" s="73"/>
      <c r="E59" s="73"/>
      <c r="F59" s="73"/>
      <c r="G59" s="58">
        <f t="shared" si="0"/>
        <v>0</v>
      </c>
      <c r="H59" s="75" t="s">
        <v>173</v>
      </c>
      <c r="J59" s="65"/>
    </row>
    <row r="60" spans="1:10" s="75" customFormat="1" hidden="1">
      <c r="A60" s="142"/>
      <c r="B60" s="142"/>
      <c r="C60" s="183"/>
      <c r="D60" s="73"/>
      <c r="E60" s="73"/>
      <c r="F60" s="73"/>
      <c r="G60" s="58">
        <f t="shared" si="0"/>
        <v>0</v>
      </c>
      <c r="H60" s="75" t="s">
        <v>173</v>
      </c>
      <c r="I60" s="65"/>
      <c r="J60" s="65"/>
    </row>
    <row r="61" spans="1:10" s="75" customFormat="1" hidden="1">
      <c r="A61" s="142"/>
      <c r="B61" s="142"/>
      <c r="C61" s="183"/>
      <c r="D61" s="73"/>
      <c r="E61" s="73"/>
      <c r="F61" s="73"/>
      <c r="G61" s="58">
        <f t="shared" si="0"/>
        <v>0</v>
      </c>
      <c r="H61" s="75" t="s">
        <v>173</v>
      </c>
      <c r="J61" s="65"/>
    </row>
    <row r="62" spans="1:10" s="75" customFormat="1" hidden="1">
      <c r="A62" s="142"/>
      <c r="B62" s="142"/>
      <c r="C62" s="183"/>
      <c r="D62" s="73"/>
      <c r="E62" s="73"/>
      <c r="F62" s="73"/>
      <c r="G62" s="58">
        <f t="shared" si="0"/>
        <v>0</v>
      </c>
      <c r="H62" s="75" t="s">
        <v>173</v>
      </c>
      <c r="I62" s="65"/>
      <c r="J62" s="65"/>
    </row>
    <row r="63" spans="1:10" s="75" customFormat="1" hidden="1">
      <c r="A63" s="142"/>
      <c r="B63" s="142"/>
      <c r="C63" s="183"/>
      <c r="D63" s="73"/>
      <c r="E63" s="73"/>
      <c r="F63" s="73"/>
      <c r="G63" s="58">
        <f t="shared" si="0"/>
        <v>0</v>
      </c>
      <c r="H63" s="75" t="s">
        <v>173</v>
      </c>
      <c r="J63" s="65"/>
    </row>
    <row r="64" spans="1:10" s="75" customFormat="1" hidden="1">
      <c r="A64" s="142"/>
      <c r="B64" s="142"/>
      <c r="C64" s="183"/>
      <c r="D64" s="73"/>
      <c r="E64" s="73"/>
      <c r="F64" s="73"/>
      <c r="G64" s="58">
        <f t="shared" si="0"/>
        <v>0</v>
      </c>
      <c r="H64" s="75" t="s">
        <v>173</v>
      </c>
      <c r="I64" s="65"/>
      <c r="J64" s="65"/>
    </row>
    <row r="65" spans="1:10" s="75" customFormat="1" hidden="1">
      <c r="A65" s="142"/>
      <c r="B65" s="142"/>
      <c r="C65" s="183"/>
      <c r="D65" s="73"/>
      <c r="E65" s="73"/>
      <c r="F65" s="73"/>
      <c r="G65" s="58">
        <f t="shared" si="0"/>
        <v>0</v>
      </c>
      <c r="H65" s="75" t="s">
        <v>173</v>
      </c>
      <c r="J65" s="65"/>
    </row>
    <row r="66" spans="1:10" s="75" customFormat="1" hidden="1">
      <c r="A66" s="142"/>
      <c r="B66" s="142"/>
      <c r="C66" s="183"/>
      <c r="D66" s="73"/>
      <c r="E66" s="73"/>
      <c r="F66" s="73"/>
      <c r="G66" s="58">
        <f t="shared" si="0"/>
        <v>0</v>
      </c>
      <c r="H66" s="75" t="s">
        <v>173</v>
      </c>
      <c r="I66" s="65"/>
      <c r="J66" s="65"/>
    </row>
    <row r="67" spans="1:10" s="75" customFormat="1" hidden="1">
      <c r="A67" s="142"/>
      <c r="B67" s="142"/>
      <c r="C67" s="183"/>
      <c r="D67" s="73"/>
      <c r="E67" s="73"/>
      <c r="F67" s="73"/>
      <c r="G67" s="58">
        <f t="shared" si="0"/>
        <v>0</v>
      </c>
      <c r="H67" s="75" t="s">
        <v>173</v>
      </c>
      <c r="J67" s="65"/>
    </row>
    <row r="68" spans="1:10" s="75" customFormat="1" hidden="1">
      <c r="A68" s="142"/>
      <c r="B68" s="142"/>
      <c r="C68" s="183"/>
      <c r="D68" s="73"/>
      <c r="E68" s="73"/>
      <c r="F68" s="73"/>
      <c r="G68" s="58">
        <f t="shared" si="0"/>
        <v>0</v>
      </c>
      <c r="H68" s="75" t="s">
        <v>173</v>
      </c>
      <c r="I68" s="65"/>
      <c r="J68" s="65"/>
    </row>
    <row r="69" spans="1:10" s="75" customFormat="1" hidden="1">
      <c r="A69" s="142"/>
      <c r="B69" s="142"/>
      <c r="C69" s="183"/>
      <c r="D69" s="73"/>
      <c r="E69" s="73"/>
      <c r="F69" s="73"/>
      <c r="G69" s="58">
        <f t="shared" si="0"/>
        <v>0</v>
      </c>
      <c r="H69" s="75" t="s">
        <v>173</v>
      </c>
      <c r="J69" s="65"/>
    </row>
    <row r="70" spans="1:10" s="75" customFormat="1" hidden="1">
      <c r="A70" s="142"/>
      <c r="B70" s="142"/>
      <c r="C70" s="183"/>
      <c r="D70" s="73"/>
      <c r="E70" s="73"/>
      <c r="F70" s="73"/>
      <c r="G70" s="58">
        <f t="shared" ref="G70:G101" si="1">ROUND(+C70*E70*F70,2)</f>
        <v>0</v>
      </c>
      <c r="H70" s="75" t="s">
        <v>173</v>
      </c>
      <c r="I70" s="65"/>
      <c r="J70" s="65"/>
    </row>
    <row r="71" spans="1:10" s="75" customFormat="1" hidden="1">
      <c r="A71" s="142"/>
      <c r="B71" s="142"/>
      <c r="C71" s="183"/>
      <c r="D71" s="73"/>
      <c r="E71" s="73"/>
      <c r="F71" s="73"/>
      <c r="G71" s="58">
        <f t="shared" si="1"/>
        <v>0</v>
      </c>
      <c r="H71" s="75" t="s">
        <v>173</v>
      </c>
      <c r="J71" s="65"/>
    </row>
    <row r="72" spans="1:10" s="75" customFormat="1" hidden="1">
      <c r="A72" s="142"/>
      <c r="B72" s="142"/>
      <c r="C72" s="183"/>
      <c r="D72" s="73"/>
      <c r="E72" s="73"/>
      <c r="F72" s="73"/>
      <c r="G72" s="58">
        <f t="shared" si="1"/>
        <v>0</v>
      </c>
      <c r="H72" s="75" t="s">
        <v>173</v>
      </c>
      <c r="I72" s="65"/>
      <c r="J72" s="65"/>
    </row>
    <row r="73" spans="1:10" s="75" customFormat="1" hidden="1">
      <c r="A73" s="142"/>
      <c r="B73" s="142"/>
      <c r="C73" s="183"/>
      <c r="D73" s="73"/>
      <c r="E73" s="73"/>
      <c r="F73" s="73"/>
      <c r="G73" s="58">
        <f t="shared" si="1"/>
        <v>0</v>
      </c>
      <c r="H73" s="75" t="s">
        <v>173</v>
      </c>
      <c r="J73" s="65"/>
    </row>
    <row r="74" spans="1:10" s="75" customFormat="1" hidden="1">
      <c r="A74" s="142"/>
      <c r="B74" s="142"/>
      <c r="C74" s="183"/>
      <c r="D74" s="73"/>
      <c r="E74" s="73"/>
      <c r="F74" s="73"/>
      <c r="G74" s="58">
        <f t="shared" si="1"/>
        <v>0</v>
      </c>
      <c r="H74" s="75" t="s">
        <v>173</v>
      </c>
      <c r="I74" s="65"/>
      <c r="J74" s="65"/>
    </row>
    <row r="75" spans="1:10" s="75" customFormat="1" hidden="1">
      <c r="A75" s="142"/>
      <c r="B75" s="142"/>
      <c r="C75" s="183"/>
      <c r="D75" s="73"/>
      <c r="E75" s="73"/>
      <c r="F75" s="73"/>
      <c r="G75" s="58">
        <f t="shared" si="1"/>
        <v>0</v>
      </c>
      <c r="H75" s="75" t="s">
        <v>173</v>
      </c>
      <c r="J75" s="65"/>
    </row>
    <row r="76" spans="1:10" s="75" customFormat="1" hidden="1">
      <c r="A76" s="142"/>
      <c r="B76" s="142"/>
      <c r="C76" s="183"/>
      <c r="D76" s="73"/>
      <c r="E76" s="73"/>
      <c r="F76" s="73"/>
      <c r="G76" s="58">
        <f t="shared" si="1"/>
        <v>0</v>
      </c>
      <c r="H76" s="75" t="s">
        <v>173</v>
      </c>
      <c r="I76" s="65"/>
      <c r="J76" s="65"/>
    </row>
    <row r="77" spans="1:10" s="75" customFormat="1" hidden="1">
      <c r="A77" s="142"/>
      <c r="B77" s="142"/>
      <c r="C77" s="183"/>
      <c r="D77" s="73"/>
      <c r="E77" s="73"/>
      <c r="F77" s="73"/>
      <c r="G77" s="58">
        <f t="shared" si="1"/>
        <v>0</v>
      </c>
      <c r="H77" s="75" t="s">
        <v>173</v>
      </c>
      <c r="J77" s="65"/>
    </row>
    <row r="78" spans="1:10" s="75" customFormat="1" hidden="1">
      <c r="A78" s="142"/>
      <c r="B78" s="142"/>
      <c r="C78" s="183"/>
      <c r="D78" s="73"/>
      <c r="E78" s="73"/>
      <c r="F78" s="73"/>
      <c r="G78" s="58">
        <f t="shared" si="1"/>
        <v>0</v>
      </c>
      <c r="H78" s="75" t="s">
        <v>173</v>
      </c>
      <c r="I78" s="65"/>
      <c r="J78" s="65"/>
    </row>
    <row r="79" spans="1:10" s="75" customFormat="1" hidden="1">
      <c r="A79" s="142"/>
      <c r="B79" s="142"/>
      <c r="C79" s="183"/>
      <c r="D79" s="73"/>
      <c r="E79" s="73"/>
      <c r="F79" s="73"/>
      <c r="G79" s="58">
        <f t="shared" si="1"/>
        <v>0</v>
      </c>
      <c r="H79" s="75" t="s">
        <v>173</v>
      </c>
      <c r="J79" s="65"/>
    </row>
    <row r="80" spans="1:10" s="75" customFormat="1" hidden="1">
      <c r="A80" s="142"/>
      <c r="B80" s="142"/>
      <c r="C80" s="183"/>
      <c r="D80" s="73"/>
      <c r="E80" s="73"/>
      <c r="F80" s="73"/>
      <c r="G80" s="58">
        <f t="shared" si="1"/>
        <v>0</v>
      </c>
      <c r="H80" s="75" t="s">
        <v>173</v>
      </c>
      <c r="I80" s="65"/>
      <c r="J80" s="65"/>
    </row>
    <row r="81" spans="1:10" s="75" customFormat="1" hidden="1">
      <c r="A81" s="142"/>
      <c r="B81" s="142"/>
      <c r="C81" s="183"/>
      <c r="D81" s="73"/>
      <c r="E81" s="73"/>
      <c r="F81" s="73"/>
      <c r="G81" s="58">
        <f t="shared" si="1"/>
        <v>0</v>
      </c>
      <c r="H81" s="75" t="s">
        <v>173</v>
      </c>
      <c r="J81" s="65"/>
    </row>
    <row r="82" spans="1:10" s="75" customFormat="1" hidden="1">
      <c r="A82" s="142"/>
      <c r="B82" s="142"/>
      <c r="C82" s="183"/>
      <c r="D82" s="73"/>
      <c r="E82" s="73"/>
      <c r="F82" s="73"/>
      <c r="G82" s="58">
        <f t="shared" si="1"/>
        <v>0</v>
      </c>
      <c r="H82" s="75" t="s">
        <v>173</v>
      </c>
      <c r="I82" s="65"/>
      <c r="J82" s="65"/>
    </row>
    <row r="83" spans="1:10" s="75" customFormat="1" hidden="1">
      <c r="A83" s="142"/>
      <c r="B83" s="142"/>
      <c r="C83" s="183"/>
      <c r="D83" s="73"/>
      <c r="E83" s="73"/>
      <c r="F83" s="73"/>
      <c r="G83" s="58">
        <f t="shared" si="1"/>
        <v>0</v>
      </c>
      <c r="H83" s="75" t="s">
        <v>173</v>
      </c>
      <c r="J83" s="65"/>
    </row>
    <row r="84" spans="1:10" s="75" customFormat="1" hidden="1">
      <c r="A84" s="142"/>
      <c r="B84" s="142"/>
      <c r="C84" s="183"/>
      <c r="D84" s="73"/>
      <c r="E84" s="73"/>
      <c r="F84" s="73"/>
      <c r="G84" s="58">
        <f t="shared" si="1"/>
        <v>0</v>
      </c>
      <c r="H84" s="75" t="s">
        <v>173</v>
      </c>
      <c r="I84" s="65"/>
      <c r="J84" s="65"/>
    </row>
    <row r="85" spans="1:10" s="75" customFormat="1" hidden="1">
      <c r="A85" s="142"/>
      <c r="B85" s="142"/>
      <c r="C85" s="183"/>
      <c r="D85" s="73"/>
      <c r="E85" s="73"/>
      <c r="F85" s="73"/>
      <c r="G85" s="58">
        <f t="shared" si="1"/>
        <v>0</v>
      </c>
      <c r="H85" s="75" t="s">
        <v>173</v>
      </c>
      <c r="J85" s="65"/>
    </row>
    <row r="86" spans="1:10" s="75" customFormat="1" hidden="1">
      <c r="A86" s="142"/>
      <c r="B86" s="142"/>
      <c r="C86" s="183"/>
      <c r="D86" s="73"/>
      <c r="E86" s="73"/>
      <c r="F86" s="73"/>
      <c r="G86" s="58">
        <f t="shared" si="1"/>
        <v>0</v>
      </c>
      <c r="H86" s="75" t="s">
        <v>173</v>
      </c>
      <c r="I86" s="65"/>
      <c r="J86" s="65"/>
    </row>
    <row r="87" spans="1:10" s="75" customFormat="1" hidden="1">
      <c r="A87" s="142"/>
      <c r="B87" s="142"/>
      <c r="C87" s="183"/>
      <c r="D87" s="73"/>
      <c r="E87" s="73"/>
      <c r="F87" s="73"/>
      <c r="G87" s="58">
        <f t="shared" si="1"/>
        <v>0</v>
      </c>
      <c r="H87" s="75" t="s">
        <v>173</v>
      </c>
      <c r="J87" s="65"/>
    </row>
    <row r="88" spans="1:10" s="75" customFormat="1" hidden="1">
      <c r="A88" s="142"/>
      <c r="B88" s="142"/>
      <c r="C88" s="183"/>
      <c r="D88" s="73"/>
      <c r="E88" s="73"/>
      <c r="F88" s="73"/>
      <c r="G88" s="58">
        <f t="shared" si="1"/>
        <v>0</v>
      </c>
      <c r="H88" s="75" t="s">
        <v>173</v>
      </c>
      <c r="I88" s="65"/>
      <c r="J88" s="65"/>
    </row>
    <row r="89" spans="1:10" s="75" customFormat="1" hidden="1">
      <c r="A89" s="142"/>
      <c r="B89" s="142"/>
      <c r="C89" s="183"/>
      <c r="D89" s="73"/>
      <c r="E89" s="73"/>
      <c r="F89" s="73"/>
      <c r="G89" s="58">
        <f t="shared" si="1"/>
        <v>0</v>
      </c>
      <c r="H89" s="75" t="s">
        <v>173</v>
      </c>
      <c r="J89" s="65"/>
    </row>
    <row r="90" spans="1:10" s="75" customFormat="1" hidden="1">
      <c r="A90" s="142"/>
      <c r="B90" s="142"/>
      <c r="C90" s="183"/>
      <c r="D90" s="73"/>
      <c r="E90" s="73"/>
      <c r="F90" s="73"/>
      <c r="G90" s="58">
        <f t="shared" si="1"/>
        <v>0</v>
      </c>
      <c r="H90" s="75" t="s">
        <v>173</v>
      </c>
      <c r="I90" s="65"/>
      <c r="J90" s="65"/>
    </row>
    <row r="91" spans="1:10" s="75" customFormat="1" hidden="1">
      <c r="A91" s="142"/>
      <c r="B91" s="142"/>
      <c r="C91" s="183"/>
      <c r="D91" s="73"/>
      <c r="E91" s="73"/>
      <c r="F91" s="73"/>
      <c r="G91" s="58">
        <f t="shared" si="1"/>
        <v>0</v>
      </c>
      <c r="H91" s="75" t="s">
        <v>173</v>
      </c>
      <c r="J91" s="65"/>
    </row>
    <row r="92" spans="1:10" s="75" customFormat="1" hidden="1">
      <c r="A92" s="142"/>
      <c r="B92" s="142"/>
      <c r="C92" s="183"/>
      <c r="D92" s="73"/>
      <c r="E92" s="73"/>
      <c r="F92" s="73"/>
      <c r="G92" s="58">
        <f t="shared" si="1"/>
        <v>0</v>
      </c>
      <c r="H92" s="75" t="s">
        <v>173</v>
      </c>
      <c r="I92" s="65"/>
      <c r="J92" s="65"/>
    </row>
    <row r="93" spans="1:10" s="75" customFormat="1" hidden="1">
      <c r="A93" s="142"/>
      <c r="B93" s="142"/>
      <c r="C93" s="183"/>
      <c r="D93" s="73"/>
      <c r="E93" s="73"/>
      <c r="F93" s="73"/>
      <c r="G93" s="58">
        <f t="shared" si="1"/>
        <v>0</v>
      </c>
      <c r="H93" s="75" t="s">
        <v>173</v>
      </c>
      <c r="J93" s="65"/>
    </row>
    <row r="94" spans="1:10" s="75" customFormat="1" hidden="1">
      <c r="A94" s="142"/>
      <c r="B94" s="142"/>
      <c r="C94" s="183"/>
      <c r="D94" s="73"/>
      <c r="E94" s="73"/>
      <c r="F94" s="73"/>
      <c r="G94" s="58">
        <f t="shared" si="1"/>
        <v>0</v>
      </c>
      <c r="H94" s="75" t="s">
        <v>173</v>
      </c>
      <c r="I94" s="65"/>
      <c r="J94" s="65"/>
    </row>
    <row r="95" spans="1:10" s="75" customFormat="1" hidden="1">
      <c r="A95" s="142"/>
      <c r="B95" s="142"/>
      <c r="C95" s="183"/>
      <c r="D95" s="73"/>
      <c r="E95" s="73"/>
      <c r="F95" s="73"/>
      <c r="G95" s="58">
        <f t="shared" si="1"/>
        <v>0</v>
      </c>
      <c r="H95" s="75" t="s">
        <v>173</v>
      </c>
      <c r="J95" s="65"/>
    </row>
    <row r="96" spans="1:10" s="75" customFormat="1" hidden="1">
      <c r="A96" s="142"/>
      <c r="B96" s="142"/>
      <c r="C96" s="183"/>
      <c r="D96" s="73"/>
      <c r="E96" s="73"/>
      <c r="F96" s="73"/>
      <c r="G96" s="58">
        <f t="shared" si="1"/>
        <v>0</v>
      </c>
      <c r="H96" s="75" t="s">
        <v>173</v>
      </c>
      <c r="I96" s="65"/>
      <c r="J96" s="65"/>
    </row>
    <row r="97" spans="1:10" s="75" customFormat="1" hidden="1">
      <c r="A97" s="142"/>
      <c r="B97" s="142"/>
      <c r="C97" s="183"/>
      <c r="D97" s="73"/>
      <c r="E97" s="73"/>
      <c r="F97" s="73"/>
      <c r="G97" s="58">
        <f t="shared" si="1"/>
        <v>0</v>
      </c>
      <c r="H97" s="75" t="s">
        <v>173</v>
      </c>
      <c r="J97" s="65"/>
    </row>
    <row r="98" spans="1:10" s="75" customFormat="1" hidden="1">
      <c r="A98" s="142"/>
      <c r="B98" s="142"/>
      <c r="C98" s="183"/>
      <c r="D98" s="73"/>
      <c r="E98" s="73"/>
      <c r="F98" s="73"/>
      <c r="G98" s="58">
        <f t="shared" si="1"/>
        <v>0</v>
      </c>
      <c r="H98" s="75" t="s">
        <v>173</v>
      </c>
      <c r="I98" s="65"/>
      <c r="J98" s="65"/>
    </row>
    <row r="99" spans="1:10" s="75" customFormat="1" hidden="1">
      <c r="A99" s="142"/>
      <c r="B99" s="142"/>
      <c r="C99" s="183"/>
      <c r="D99" s="73"/>
      <c r="E99" s="73"/>
      <c r="F99" s="73"/>
      <c r="G99" s="58">
        <f t="shared" si="1"/>
        <v>0</v>
      </c>
      <c r="H99" s="75" t="s">
        <v>173</v>
      </c>
      <c r="J99" s="65"/>
    </row>
    <row r="100" spans="1:10" s="75" customFormat="1" hidden="1">
      <c r="A100" s="142"/>
      <c r="B100" s="142"/>
      <c r="C100" s="183"/>
      <c r="D100" s="73"/>
      <c r="E100" s="73"/>
      <c r="F100" s="73"/>
      <c r="G100" s="58">
        <f t="shared" si="1"/>
        <v>0</v>
      </c>
      <c r="H100" s="75" t="s">
        <v>173</v>
      </c>
      <c r="I100" s="65"/>
      <c r="J100" s="65"/>
    </row>
    <row r="101" spans="1:10" s="75" customFormat="1" hidden="1">
      <c r="A101" s="142"/>
      <c r="B101" s="142"/>
      <c r="C101" s="183"/>
      <c r="D101" s="73"/>
      <c r="E101" s="73"/>
      <c r="F101" s="73"/>
      <c r="G101" s="58">
        <f t="shared" si="1"/>
        <v>0</v>
      </c>
      <c r="H101" s="75" t="s">
        <v>173</v>
      </c>
      <c r="J101" s="65"/>
    </row>
    <row r="102" spans="1:10" s="75" customFormat="1" hidden="1">
      <c r="A102" s="142"/>
      <c r="B102" s="142"/>
      <c r="C102" s="183"/>
      <c r="D102" s="73"/>
      <c r="E102" s="73"/>
      <c r="F102" s="73"/>
      <c r="G102" s="58">
        <f t="shared" ref="G102:G117" si="2">ROUND(+C102*E102*F102,2)</f>
        <v>0</v>
      </c>
      <c r="H102" s="75" t="s">
        <v>173</v>
      </c>
      <c r="I102" s="65"/>
      <c r="J102" s="65"/>
    </row>
    <row r="103" spans="1:10" s="75" customFormat="1" hidden="1">
      <c r="A103" s="142"/>
      <c r="B103" s="142"/>
      <c r="C103" s="183"/>
      <c r="D103" s="73"/>
      <c r="E103" s="73"/>
      <c r="F103" s="73"/>
      <c r="G103" s="58">
        <f t="shared" si="2"/>
        <v>0</v>
      </c>
      <c r="H103" s="75" t="s">
        <v>173</v>
      </c>
      <c r="J103" s="65"/>
    </row>
    <row r="104" spans="1:10" s="75" customFormat="1" hidden="1">
      <c r="A104" s="142"/>
      <c r="B104" s="142"/>
      <c r="C104" s="183"/>
      <c r="D104" s="73"/>
      <c r="E104" s="73"/>
      <c r="F104" s="73"/>
      <c r="G104" s="58">
        <f t="shared" si="2"/>
        <v>0</v>
      </c>
      <c r="H104" s="75" t="s">
        <v>173</v>
      </c>
      <c r="I104" s="65"/>
      <c r="J104" s="65"/>
    </row>
    <row r="105" spans="1:10" s="75" customFormat="1" hidden="1">
      <c r="A105" s="142"/>
      <c r="B105" s="142"/>
      <c r="C105" s="183"/>
      <c r="D105" s="73"/>
      <c r="E105" s="73"/>
      <c r="F105" s="73"/>
      <c r="G105" s="58">
        <f t="shared" si="2"/>
        <v>0</v>
      </c>
      <c r="H105" s="75" t="s">
        <v>173</v>
      </c>
      <c r="J105" s="65"/>
    </row>
    <row r="106" spans="1:10" s="75" customFormat="1" hidden="1">
      <c r="A106" s="142"/>
      <c r="B106" s="142"/>
      <c r="C106" s="183"/>
      <c r="D106" s="73"/>
      <c r="E106" s="73"/>
      <c r="F106" s="73"/>
      <c r="G106" s="58">
        <f t="shared" si="2"/>
        <v>0</v>
      </c>
      <c r="H106" s="75" t="s">
        <v>173</v>
      </c>
      <c r="I106" s="65"/>
      <c r="J106" s="65"/>
    </row>
    <row r="107" spans="1:10" s="75" customFormat="1" hidden="1">
      <c r="A107" s="142"/>
      <c r="B107" s="142"/>
      <c r="C107" s="183"/>
      <c r="D107" s="73"/>
      <c r="E107" s="73"/>
      <c r="F107" s="73"/>
      <c r="G107" s="58">
        <f t="shared" si="2"/>
        <v>0</v>
      </c>
      <c r="H107" s="75" t="s">
        <v>173</v>
      </c>
      <c r="J107" s="65"/>
    </row>
    <row r="108" spans="1:10" s="75" customFormat="1" hidden="1">
      <c r="A108" s="142"/>
      <c r="B108" s="142"/>
      <c r="C108" s="183"/>
      <c r="D108" s="73"/>
      <c r="E108" s="73"/>
      <c r="F108" s="73"/>
      <c r="G108" s="58">
        <f t="shared" si="2"/>
        <v>0</v>
      </c>
      <c r="H108" s="75" t="s">
        <v>173</v>
      </c>
      <c r="I108" s="65"/>
      <c r="J108" s="65"/>
    </row>
    <row r="109" spans="1:10" s="75" customFormat="1" hidden="1">
      <c r="A109" s="142"/>
      <c r="B109" s="142"/>
      <c r="C109" s="183"/>
      <c r="D109" s="73"/>
      <c r="E109" s="73"/>
      <c r="F109" s="73"/>
      <c r="G109" s="58">
        <f t="shared" si="2"/>
        <v>0</v>
      </c>
      <c r="H109" s="75" t="s">
        <v>173</v>
      </c>
      <c r="J109" s="65"/>
    </row>
    <row r="110" spans="1:10" s="75" customFormat="1" hidden="1">
      <c r="A110" s="142"/>
      <c r="B110" s="142"/>
      <c r="C110" s="183"/>
      <c r="D110" s="73"/>
      <c r="E110" s="73"/>
      <c r="F110" s="73"/>
      <c r="G110" s="58">
        <f t="shared" si="2"/>
        <v>0</v>
      </c>
      <c r="H110" s="75" t="s">
        <v>173</v>
      </c>
      <c r="I110" s="65"/>
      <c r="J110" s="65"/>
    </row>
    <row r="111" spans="1:10" s="75" customFormat="1" hidden="1">
      <c r="A111" s="142"/>
      <c r="B111" s="142"/>
      <c r="C111" s="183"/>
      <c r="D111" s="73"/>
      <c r="E111" s="73"/>
      <c r="F111" s="73"/>
      <c r="G111" s="58">
        <f t="shared" si="2"/>
        <v>0</v>
      </c>
      <c r="H111" s="75" t="s">
        <v>173</v>
      </c>
      <c r="J111" s="65"/>
    </row>
    <row r="112" spans="1:10" s="75" customFormat="1" hidden="1">
      <c r="A112" s="142"/>
      <c r="B112" s="142"/>
      <c r="C112" s="183"/>
      <c r="D112" s="73"/>
      <c r="E112" s="73"/>
      <c r="F112" s="73"/>
      <c r="G112" s="58">
        <f t="shared" si="2"/>
        <v>0</v>
      </c>
      <c r="H112" s="75" t="s">
        <v>173</v>
      </c>
      <c r="I112" s="65"/>
      <c r="J112" s="65"/>
    </row>
    <row r="113" spans="1:10" s="75" customFormat="1" hidden="1">
      <c r="A113" s="142"/>
      <c r="B113" s="142"/>
      <c r="C113" s="183"/>
      <c r="D113" s="73"/>
      <c r="E113" s="73"/>
      <c r="F113" s="73"/>
      <c r="G113" s="58">
        <f t="shared" si="2"/>
        <v>0</v>
      </c>
      <c r="H113" s="75" t="s">
        <v>173</v>
      </c>
      <c r="J113" s="65"/>
    </row>
    <row r="114" spans="1:10" s="75" customFormat="1" hidden="1">
      <c r="A114" s="142"/>
      <c r="B114" s="142"/>
      <c r="C114" s="183"/>
      <c r="D114" s="73"/>
      <c r="E114" s="73"/>
      <c r="F114" s="73"/>
      <c r="G114" s="58">
        <f t="shared" si="2"/>
        <v>0</v>
      </c>
      <c r="H114" s="75" t="s">
        <v>173</v>
      </c>
      <c r="I114" s="65"/>
      <c r="J114" s="65"/>
    </row>
    <row r="115" spans="1:10" s="75" customFormat="1" hidden="1">
      <c r="A115" s="142"/>
      <c r="B115" s="142"/>
      <c r="C115" s="183"/>
      <c r="D115" s="73"/>
      <c r="E115" s="73"/>
      <c r="F115" s="73"/>
      <c r="G115" s="58">
        <f t="shared" si="2"/>
        <v>0</v>
      </c>
      <c r="H115" s="75" t="s">
        <v>173</v>
      </c>
      <c r="J115" s="65"/>
    </row>
    <row r="116" spans="1:10" s="75" customFormat="1" hidden="1">
      <c r="A116" s="142"/>
      <c r="B116" s="142"/>
      <c r="C116" s="183"/>
      <c r="D116" s="73"/>
      <c r="E116" s="73"/>
      <c r="F116" s="73"/>
      <c r="G116" s="58">
        <f t="shared" si="2"/>
        <v>0</v>
      </c>
      <c r="H116" s="75" t="s">
        <v>173</v>
      </c>
      <c r="I116" s="65"/>
      <c r="J116" s="65"/>
    </row>
    <row r="117" spans="1:10" s="75" customFormat="1" hidden="1">
      <c r="A117" s="142"/>
      <c r="B117" s="142"/>
      <c r="C117" s="183"/>
      <c r="D117" s="73"/>
      <c r="E117" s="73"/>
      <c r="F117" s="73"/>
      <c r="G117" s="58">
        <f t="shared" si="2"/>
        <v>0</v>
      </c>
      <c r="H117" s="75" t="s">
        <v>173</v>
      </c>
      <c r="J117" s="65"/>
    </row>
    <row r="118" spans="1:10" s="75" customFormat="1" hidden="1">
      <c r="A118" s="142"/>
      <c r="B118" s="142"/>
      <c r="C118" s="183"/>
      <c r="D118" s="73"/>
      <c r="E118" s="73"/>
      <c r="F118" s="73"/>
      <c r="G118" s="58">
        <f t="shared" ref="G118:G125" si="3">ROUND(+C118*E118*F118,2)</f>
        <v>0</v>
      </c>
      <c r="H118" s="75" t="s">
        <v>173</v>
      </c>
      <c r="I118" s="65"/>
      <c r="J118" s="65"/>
    </row>
    <row r="119" spans="1:10" s="75" customFormat="1" hidden="1">
      <c r="A119" s="142"/>
      <c r="B119" s="142"/>
      <c r="C119" s="183"/>
      <c r="D119" s="73"/>
      <c r="E119" s="73"/>
      <c r="F119" s="73"/>
      <c r="G119" s="58">
        <f t="shared" si="3"/>
        <v>0</v>
      </c>
      <c r="H119" s="75" t="s">
        <v>173</v>
      </c>
      <c r="J119" s="65"/>
    </row>
    <row r="120" spans="1:10" s="75" customFormat="1" hidden="1">
      <c r="A120" s="142"/>
      <c r="B120" s="142"/>
      <c r="C120" s="183"/>
      <c r="D120" s="73"/>
      <c r="E120" s="73"/>
      <c r="F120" s="73"/>
      <c r="G120" s="58">
        <f t="shared" si="3"/>
        <v>0</v>
      </c>
      <c r="H120" s="75" t="s">
        <v>173</v>
      </c>
      <c r="I120" s="65"/>
      <c r="J120" s="65"/>
    </row>
    <row r="121" spans="1:10" s="75" customFormat="1" hidden="1">
      <c r="A121" s="142"/>
      <c r="B121" s="142"/>
      <c r="C121" s="183"/>
      <c r="D121" s="73"/>
      <c r="E121" s="73"/>
      <c r="F121" s="73"/>
      <c r="G121" s="58">
        <f t="shared" si="3"/>
        <v>0</v>
      </c>
      <c r="H121" s="75" t="s">
        <v>173</v>
      </c>
      <c r="J121" s="65"/>
    </row>
    <row r="122" spans="1:10" s="75" customFormat="1" hidden="1">
      <c r="A122" s="142"/>
      <c r="B122" s="142"/>
      <c r="C122" s="183"/>
      <c r="D122" s="73"/>
      <c r="E122" s="73"/>
      <c r="F122" s="73"/>
      <c r="G122" s="58">
        <f t="shared" si="3"/>
        <v>0</v>
      </c>
      <c r="H122" s="75" t="s">
        <v>173</v>
      </c>
      <c r="I122" s="65"/>
      <c r="J122" s="65"/>
    </row>
    <row r="123" spans="1:10" s="75" customFormat="1" hidden="1">
      <c r="A123" s="142"/>
      <c r="B123" s="142"/>
      <c r="C123" s="183"/>
      <c r="D123" s="73"/>
      <c r="E123" s="73"/>
      <c r="F123" s="73"/>
      <c r="G123" s="58">
        <f t="shared" si="3"/>
        <v>0</v>
      </c>
      <c r="H123" s="75" t="s">
        <v>173</v>
      </c>
      <c r="J123" s="65"/>
    </row>
    <row r="124" spans="1:10" s="75" customFormat="1" hidden="1">
      <c r="A124" s="142"/>
      <c r="B124" s="142"/>
      <c r="C124" s="183"/>
      <c r="D124" s="73"/>
      <c r="E124" s="73"/>
      <c r="F124" s="73"/>
      <c r="G124" s="58">
        <f t="shared" si="3"/>
        <v>0</v>
      </c>
      <c r="H124" s="75" t="s">
        <v>173</v>
      </c>
      <c r="I124" s="65"/>
      <c r="J124" s="65"/>
    </row>
    <row r="125" spans="1:10" s="75" customFormat="1" hidden="1">
      <c r="A125" s="142"/>
      <c r="B125" s="142"/>
      <c r="C125" s="183"/>
      <c r="D125" s="73"/>
      <c r="E125" s="73"/>
      <c r="F125" s="73"/>
      <c r="G125" s="58">
        <f t="shared" si="3"/>
        <v>0</v>
      </c>
      <c r="H125" s="75" t="s">
        <v>173</v>
      </c>
      <c r="J125" s="65"/>
    </row>
    <row r="126" spans="1:10" s="75" customFormat="1" hidden="1">
      <c r="A126" s="142"/>
      <c r="B126" s="142"/>
      <c r="C126" s="183"/>
      <c r="D126" s="73"/>
      <c r="E126" s="73"/>
      <c r="F126" s="73"/>
      <c r="G126" s="58">
        <f t="shared" ref="G126:G129" si="4">ROUND(+C126*E126*F126,2)</f>
        <v>0</v>
      </c>
      <c r="H126" s="75" t="s">
        <v>173</v>
      </c>
      <c r="I126" s="65"/>
      <c r="J126" s="65"/>
    </row>
    <row r="127" spans="1:10" s="75" customFormat="1" hidden="1">
      <c r="A127" s="142"/>
      <c r="B127" s="142"/>
      <c r="C127" s="183"/>
      <c r="D127" s="73"/>
      <c r="E127" s="73"/>
      <c r="F127" s="73"/>
      <c r="G127" s="58">
        <f t="shared" si="4"/>
        <v>0</v>
      </c>
      <c r="H127" s="75" t="s">
        <v>173</v>
      </c>
      <c r="J127" s="65"/>
    </row>
    <row r="128" spans="1:10" s="75" customFormat="1" hidden="1">
      <c r="A128" s="142"/>
      <c r="B128" s="142"/>
      <c r="C128" s="183"/>
      <c r="D128" s="73"/>
      <c r="E128" s="73"/>
      <c r="F128" s="73"/>
      <c r="G128" s="58">
        <f t="shared" si="4"/>
        <v>0</v>
      </c>
      <c r="H128" s="75" t="s">
        <v>173</v>
      </c>
      <c r="I128" s="65"/>
      <c r="J128" s="65"/>
    </row>
    <row r="129" spans="1:21" s="75" customFormat="1" hidden="1">
      <c r="A129" s="142"/>
      <c r="B129" s="142"/>
      <c r="C129" s="183"/>
      <c r="D129" s="73"/>
      <c r="E129" s="73"/>
      <c r="F129" s="73"/>
      <c r="G129" s="58">
        <f t="shared" si="4"/>
        <v>0</v>
      </c>
      <c r="H129" s="75" t="s">
        <v>173</v>
      </c>
      <c r="J129" s="65"/>
    </row>
    <row r="130" spans="1:21" s="75" customFormat="1" hidden="1">
      <c r="A130" s="142"/>
      <c r="B130" s="142"/>
      <c r="C130" s="183"/>
      <c r="D130" s="73"/>
      <c r="E130" s="73"/>
      <c r="F130" s="73"/>
      <c r="G130" s="58">
        <f t="shared" ref="G130:G131" si="5">ROUND(+C130*E130*F130,2)</f>
        <v>0</v>
      </c>
      <c r="H130" s="75" t="s">
        <v>173</v>
      </c>
      <c r="I130" s="65"/>
      <c r="J130" s="65"/>
    </row>
    <row r="131" spans="1:21" s="75" customFormat="1" hidden="1">
      <c r="A131" s="142"/>
      <c r="B131" s="142"/>
      <c r="C131" s="183"/>
      <c r="D131" s="73"/>
      <c r="E131" s="73"/>
      <c r="F131" s="73"/>
      <c r="G131" s="58">
        <f t="shared" si="5"/>
        <v>0</v>
      </c>
      <c r="H131" s="75" t="s">
        <v>173</v>
      </c>
      <c r="J131" s="65"/>
    </row>
    <row r="132" spans="1:21" s="75" customFormat="1" hidden="1">
      <c r="A132" s="142"/>
      <c r="B132" s="142"/>
      <c r="C132" s="183"/>
      <c r="D132" s="73"/>
      <c r="E132" s="73"/>
      <c r="F132" s="73"/>
      <c r="G132" s="58">
        <f t="shared" ref="G132:G134" si="6">ROUND(+C132*E132*F132,2)</f>
        <v>0</v>
      </c>
      <c r="H132" s="75" t="s">
        <v>173</v>
      </c>
      <c r="I132" s="65"/>
      <c r="J132" s="65"/>
    </row>
    <row r="133" spans="1:21" s="75" customFormat="1" hidden="1">
      <c r="A133" s="142"/>
      <c r="B133" s="142"/>
      <c r="C133" s="183"/>
      <c r="D133" s="73"/>
      <c r="E133" s="73"/>
      <c r="F133" s="73"/>
      <c r="G133" s="58">
        <f t="shared" si="6"/>
        <v>0</v>
      </c>
      <c r="H133" s="75" t="s">
        <v>173</v>
      </c>
      <c r="J133" s="65"/>
    </row>
    <row r="134" spans="1:21" s="75" customFormat="1">
      <c r="A134" s="142"/>
      <c r="B134" s="142"/>
      <c r="C134" s="183"/>
      <c r="D134" s="73"/>
      <c r="E134" s="73"/>
      <c r="F134" s="73"/>
      <c r="G134" s="198">
        <f t="shared" si="6"/>
        <v>0</v>
      </c>
      <c r="H134" s="75" t="s">
        <v>173</v>
      </c>
      <c r="J134" s="65"/>
    </row>
    <row r="135" spans="1:21" s="75" customFormat="1">
      <c r="A135" s="142"/>
      <c r="B135" s="142"/>
      <c r="C135" s="76"/>
      <c r="E135" s="148"/>
      <c r="F135" s="154" t="s">
        <v>189</v>
      </c>
      <c r="G135" s="207">
        <f>ROUND(SUBTOTAL(109,G5:G134),2)</f>
        <v>0</v>
      </c>
      <c r="H135" s="75" t="s">
        <v>173</v>
      </c>
      <c r="J135" s="313" t="s">
        <v>190</v>
      </c>
      <c r="O135" s="299"/>
      <c r="P135" s="65"/>
      <c r="Q135" s="65"/>
      <c r="R135" s="65"/>
      <c r="S135" s="65"/>
      <c r="T135" s="65"/>
      <c r="U135" s="65"/>
    </row>
    <row r="136" spans="1:21" s="75" customFormat="1">
      <c r="A136" s="142"/>
      <c r="B136" s="142"/>
      <c r="C136" s="76"/>
      <c r="G136" s="204"/>
      <c r="H136" s="75" t="s">
        <v>176</v>
      </c>
      <c r="J136" s="65"/>
      <c r="O136" s="426"/>
      <c r="P136" s="426"/>
      <c r="Q136" s="299"/>
      <c r="R136" s="426"/>
      <c r="S136" s="426"/>
      <c r="T136" s="65"/>
      <c r="U136" s="299"/>
    </row>
    <row r="137" spans="1:21" s="75" customFormat="1">
      <c r="A137" s="142"/>
      <c r="B137" s="142"/>
      <c r="C137" s="183"/>
      <c r="D137" s="73"/>
      <c r="E137" s="73"/>
      <c r="F137" s="73"/>
      <c r="G137" s="58">
        <f t="shared" ref="G137:G266" si="7">ROUND(+C137*E137*F137,2)</f>
        <v>0</v>
      </c>
      <c r="H137" s="75" t="s">
        <v>176</v>
      </c>
      <c r="J137" s="65"/>
      <c r="O137" s="299"/>
      <c r="P137" s="299"/>
      <c r="Q137" s="299"/>
      <c r="R137" s="299"/>
      <c r="S137" s="299"/>
      <c r="T137" s="65"/>
      <c r="U137" s="299"/>
    </row>
    <row r="138" spans="1:21" s="75" customFormat="1">
      <c r="A138" s="142"/>
      <c r="B138" s="142"/>
      <c r="C138" s="183"/>
      <c r="D138" s="73"/>
      <c r="E138" s="73"/>
      <c r="F138" s="73"/>
      <c r="G138" s="58">
        <f t="shared" si="7"/>
        <v>0</v>
      </c>
      <c r="H138" s="75" t="s">
        <v>176</v>
      </c>
      <c r="I138" s="65"/>
      <c r="J138" s="65"/>
    </row>
    <row r="139" spans="1:21" s="75" customFormat="1">
      <c r="A139" s="142"/>
      <c r="B139" s="142"/>
      <c r="C139" s="183"/>
      <c r="D139" s="73"/>
      <c r="E139" s="73"/>
      <c r="F139" s="73"/>
      <c r="G139" s="58">
        <f t="shared" si="7"/>
        <v>0</v>
      </c>
      <c r="H139" s="75" t="s">
        <v>176</v>
      </c>
      <c r="J139" s="65"/>
    </row>
    <row r="140" spans="1:21" s="75" customFormat="1" hidden="1">
      <c r="A140" s="142"/>
      <c r="B140" s="142"/>
      <c r="C140" s="183"/>
      <c r="D140" s="73"/>
      <c r="E140" s="73"/>
      <c r="F140" s="73"/>
      <c r="G140" s="58">
        <f t="shared" si="7"/>
        <v>0</v>
      </c>
      <c r="H140" s="75" t="s">
        <v>176</v>
      </c>
      <c r="I140" s="65"/>
      <c r="J140" s="65"/>
    </row>
    <row r="141" spans="1:21" s="75" customFormat="1" hidden="1">
      <c r="A141" s="142"/>
      <c r="B141" s="142"/>
      <c r="C141" s="183"/>
      <c r="D141" s="73"/>
      <c r="E141" s="73"/>
      <c r="F141" s="73"/>
      <c r="G141" s="58">
        <f t="shared" si="7"/>
        <v>0</v>
      </c>
      <c r="H141" s="75" t="s">
        <v>176</v>
      </c>
      <c r="J141" s="65"/>
    </row>
    <row r="142" spans="1:21" s="75" customFormat="1" hidden="1">
      <c r="A142" s="142"/>
      <c r="B142" s="142"/>
      <c r="C142" s="183"/>
      <c r="D142" s="73"/>
      <c r="E142" s="73"/>
      <c r="F142" s="73"/>
      <c r="G142" s="58">
        <f t="shared" si="7"/>
        <v>0</v>
      </c>
      <c r="H142" s="75" t="s">
        <v>176</v>
      </c>
      <c r="I142" s="65"/>
      <c r="J142" s="65"/>
    </row>
    <row r="143" spans="1:21" s="75" customFormat="1" hidden="1">
      <c r="A143" s="142"/>
      <c r="B143" s="142"/>
      <c r="C143" s="183"/>
      <c r="D143" s="73"/>
      <c r="E143" s="73"/>
      <c r="F143" s="73"/>
      <c r="G143" s="58">
        <f t="shared" si="7"/>
        <v>0</v>
      </c>
      <c r="H143" s="75" t="s">
        <v>176</v>
      </c>
      <c r="J143" s="65"/>
    </row>
    <row r="144" spans="1:21" s="75" customFormat="1" hidden="1">
      <c r="A144" s="142"/>
      <c r="B144" s="142"/>
      <c r="C144" s="183"/>
      <c r="D144" s="73"/>
      <c r="E144" s="73"/>
      <c r="F144" s="73"/>
      <c r="G144" s="58">
        <f t="shared" si="7"/>
        <v>0</v>
      </c>
      <c r="H144" s="75" t="s">
        <v>176</v>
      </c>
      <c r="I144" s="65"/>
      <c r="J144" s="65"/>
    </row>
    <row r="145" spans="1:10" s="75" customFormat="1" hidden="1">
      <c r="A145" s="142"/>
      <c r="B145" s="142"/>
      <c r="C145" s="183"/>
      <c r="D145" s="73"/>
      <c r="E145" s="73"/>
      <c r="F145" s="73"/>
      <c r="G145" s="58">
        <f t="shared" si="7"/>
        <v>0</v>
      </c>
      <c r="H145" s="75" t="s">
        <v>176</v>
      </c>
      <c r="J145" s="65"/>
    </row>
    <row r="146" spans="1:10" s="75" customFormat="1" hidden="1">
      <c r="A146" s="142"/>
      <c r="B146" s="142"/>
      <c r="C146" s="183"/>
      <c r="D146" s="73"/>
      <c r="E146" s="73"/>
      <c r="F146" s="73"/>
      <c r="G146" s="58">
        <f t="shared" si="7"/>
        <v>0</v>
      </c>
      <c r="H146" s="75" t="s">
        <v>176</v>
      </c>
      <c r="I146" s="65"/>
      <c r="J146" s="65"/>
    </row>
    <row r="147" spans="1:10" s="75" customFormat="1" hidden="1">
      <c r="A147" s="142"/>
      <c r="B147" s="142"/>
      <c r="C147" s="183"/>
      <c r="D147" s="73"/>
      <c r="E147" s="73"/>
      <c r="F147" s="73"/>
      <c r="G147" s="58">
        <f t="shared" si="7"/>
        <v>0</v>
      </c>
      <c r="H147" s="75" t="s">
        <v>176</v>
      </c>
      <c r="J147" s="65"/>
    </row>
    <row r="148" spans="1:10" s="75" customFormat="1" hidden="1">
      <c r="A148" s="142"/>
      <c r="B148" s="142"/>
      <c r="C148" s="183"/>
      <c r="D148" s="73"/>
      <c r="E148" s="73"/>
      <c r="F148" s="73"/>
      <c r="G148" s="58">
        <f t="shared" si="7"/>
        <v>0</v>
      </c>
      <c r="H148" s="75" t="s">
        <v>176</v>
      </c>
      <c r="I148" s="65"/>
      <c r="J148" s="65"/>
    </row>
    <row r="149" spans="1:10" s="75" customFormat="1" hidden="1">
      <c r="A149" s="142"/>
      <c r="B149" s="142"/>
      <c r="C149" s="183"/>
      <c r="D149" s="73"/>
      <c r="E149" s="73"/>
      <c r="F149" s="73"/>
      <c r="G149" s="58">
        <f t="shared" si="7"/>
        <v>0</v>
      </c>
      <c r="H149" s="75" t="s">
        <v>176</v>
      </c>
      <c r="J149" s="65"/>
    </row>
    <row r="150" spans="1:10" s="75" customFormat="1" hidden="1">
      <c r="A150" s="142"/>
      <c r="B150" s="142"/>
      <c r="C150" s="183"/>
      <c r="D150" s="73"/>
      <c r="E150" s="73"/>
      <c r="F150" s="73"/>
      <c r="G150" s="58">
        <f t="shared" si="7"/>
        <v>0</v>
      </c>
      <c r="H150" s="75" t="s">
        <v>176</v>
      </c>
      <c r="I150" s="65"/>
      <c r="J150" s="65"/>
    </row>
    <row r="151" spans="1:10" s="75" customFormat="1" hidden="1">
      <c r="A151" s="142"/>
      <c r="B151" s="142"/>
      <c r="C151" s="183"/>
      <c r="D151" s="73"/>
      <c r="E151" s="73"/>
      <c r="F151" s="73"/>
      <c r="G151" s="58">
        <f t="shared" si="7"/>
        <v>0</v>
      </c>
      <c r="H151" s="75" t="s">
        <v>176</v>
      </c>
      <c r="J151" s="65"/>
    </row>
    <row r="152" spans="1:10" s="75" customFormat="1" hidden="1">
      <c r="A152" s="142"/>
      <c r="B152" s="142"/>
      <c r="C152" s="183"/>
      <c r="D152" s="73"/>
      <c r="E152" s="73"/>
      <c r="F152" s="73"/>
      <c r="G152" s="58">
        <f t="shared" si="7"/>
        <v>0</v>
      </c>
      <c r="H152" s="75" t="s">
        <v>176</v>
      </c>
      <c r="I152" s="65"/>
      <c r="J152" s="65"/>
    </row>
    <row r="153" spans="1:10" s="75" customFormat="1" hidden="1">
      <c r="A153" s="142"/>
      <c r="B153" s="142"/>
      <c r="C153" s="183"/>
      <c r="D153" s="73"/>
      <c r="E153" s="73"/>
      <c r="F153" s="73"/>
      <c r="G153" s="58">
        <f t="shared" si="7"/>
        <v>0</v>
      </c>
      <c r="H153" s="75" t="s">
        <v>176</v>
      </c>
      <c r="J153" s="65"/>
    </row>
    <row r="154" spans="1:10" s="75" customFormat="1" hidden="1">
      <c r="A154" s="142"/>
      <c r="B154" s="142"/>
      <c r="C154" s="183"/>
      <c r="D154" s="73"/>
      <c r="E154" s="73"/>
      <c r="F154" s="73"/>
      <c r="G154" s="58">
        <f t="shared" si="7"/>
        <v>0</v>
      </c>
      <c r="H154" s="75" t="s">
        <v>176</v>
      </c>
      <c r="I154" s="65"/>
      <c r="J154" s="65"/>
    </row>
    <row r="155" spans="1:10" s="75" customFormat="1" hidden="1">
      <c r="A155" s="142"/>
      <c r="B155" s="142"/>
      <c r="C155" s="183"/>
      <c r="D155" s="73"/>
      <c r="E155" s="73"/>
      <c r="F155" s="73"/>
      <c r="G155" s="58">
        <f t="shared" si="7"/>
        <v>0</v>
      </c>
      <c r="H155" s="75" t="s">
        <v>176</v>
      </c>
      <c r="J155" s="65"/>
    </row>
    <row r="156" spans="1:10" s="75" customFormat="1" hidden="1">
      <c r="A156" s="142"/>
      <c r="B156" s="142"/>
      <c r="C156" s="183"/>
      <c r="D156" s="73"/>
      <c r="E156" s="73"/>
      <c r="F156" s="73"/>
      <c r="G156" s="58">
        <f t="shared" si="7"/>
        <v>0</v>
      </c>
      <c r="H156" s="75" t="s">
        <v>176</v>
      </c>
      <c r="I156" s="65"/>
      <c r="J156" s="65"/>
    </row>
    <row r="157" spans="1:10" s="75" customFormat="1" hidden="1">
      <c r="A157" s="142"/>
      <c r="B157" s="142"/>
      <c r="C157" s="183"/>
      <c r="D157" s="73"/>
      <c r="E157" s="73"/>
      <c r="F157" s="73"/>
      <c r="G157" s="58">
        <f t="shared" si="7"/>
        <v>0</v>
      </c>
      <c r="H157" s="75" t="s">
        <v>176</v>
      </c>
      <c r="J157" s="65"/>
    </row>
    <row r="158" spans="1:10" s="75" customFormat="1" hidden="1">
      <c r="A158" s="142"/>
      <c r="B158" s="142"/>
      <c r="C158" s="183"/>
      <c r="D158" s="73"/>
      <c r="E158" s="73"/>
      <c r="F158" s="73"/>
      <c r="G158" s="58">
        <f t="shared" si="7"/>
        <v>0</v>
      </c>
      <c r="H158" s="75" t="s">
        <v>176</v>
      </c>
      <c r="I158" s="65"/>
      <c r="J158" s="65"/>
    </row>
    <row r="159" spans="1:10" s="75" customFormat="1" hidden="1">
      <c r="A159" s="142"/>
      <c r="B159" s="142"/>
      <c r="C159" s="183"/>
      <c r="D159" s="73"/>
      <c r="E159" s="73"/>
      <c r="F159" s="73"/>
      <c r="G159" s="58">
        <f t="shared" si="7"/>
        <v>0</v>
      </c>
      <c r="H159" s="75" t="s">
        <v>176</v>
      </c>
      <c r="J159" s="65"/>
    </row>
    <row r="160" spans="1:10" s="75" customFormat="1" hidden="1">
      <c r="A160" s="142"/>
      <c r="B160" s="142"/>
      <c r="C160" s="183"/>
      <c r="D160" s="73"/>
      <c r="E160" s="73"/>
      <c r="F160" s="73"/>
      <c r="G160" s="58">
        <f t="shared" si="7"/>
        <v>0</v>
      </c>
      <c r="H160" s="75" t="s">
        <v>176</v>
      </c>
      <c r="I160" s="65"/>
      <c r="J160" s="65"/>
    </row>
    <row r="161" spans="1:10" s="75" customFormat="1" hidden="1">
      <c r="A161" s="142"/>
      <c r="B161" s="142"/>
      <c r="C161" s="183"/>
      <c r="D161" s="73"/>
      <c r="E161" s="73"/>
      <c r="F161" s="73"/>
      <c r="G161" s="58">
        <f t="shared" si="7"/>
        <v>0</v>
      </c>
      <c r="H161" s="75" t="s">
        <v>176</v>
      </c>
      <c r="J161" s="65"/>
    </row>
    <row r="162" spans="1:10" s="75" customFormat="1" hidden="1">
      <c r="A162" s="142"/>
      <c r="B162" s="142"/>
      <c r="C162" s="183"/>
      <c r="D162" s="73"/>
      <c r="E162" s="73"/>
      <c r="F162" s="73"/>
      <c r="G162" s="58">
        <f t="shared" si="7"/>
        <v>0</v>
      </c>
      <c r="H162" s="75" t="s">
        <v>176</v>
      </c>
      <c r="I162" s="65"/>
      <c r="J162" s="65"/>
    </row>
    <row r="163" spans="1:10" s="75" customFormat="1" hidden="1">
      <c r="A163" s="142"/>
      <c r="B163" s="142"/>
      <c r="C163" s="183"/>
      <c r="D163" s="73"/>
      <c r="E163" s="73"/>
      <c r="F163" s="73"/>
      <c r="G163" s="58">
        <f t="shared" si="7"/>
        <v>0</v>
      </c>
      <c r="H163" s="75" t="s">
        <v>176</v>
      </c>
      <c r="J163" s="65"/>
    </row>
    <row r="164" spans="1:10" s="75" customFormat="1" hidden="1">
      <c r="A164" s="142"/>
      <c r="B164" s="142"/>
      <c r="C164" s="183"/>
      <c r="D164" s="73"/>
      <c r="E164" s="73"/>
      <c r="F164" s="73"/>
      <c r="G164" s="58">
        <f t="shared" si="7"/>
        <v>0</v>
      </c>
      <c r="H164" s="75" t="s">
        <v>176</v>
      </c>
      <c r="I164" s="65"/>
      <c r="J164" s="65"/>
    </row>
    <row r="165" spans="1:10" s="75" customFormat="1" hidden="1">
      <c r="A165" s="142"/>
      <c r="B165" s="142"/>
      <c r="C165" s="183"/>
      <c r="D165" s="73"/>
      <c r="E165" s="73"/>
      <c r="F165" s="73"/>
      <c r="G165" s="58">
        <f t="shared" si="7"/>
        <v>0</v>
      </c>
      <c r="H165" s="75" t="s">
        <v>176</v>
      </c>
      <c r="J165" s="65"/>
    </row>
    <row r="166" spans="1:10" s="75" customFormat="1" hidden="1">
      <c r="A166" s="142"/>
      <c r="B166" s="142"/>
      <c r="C166" s="183"/>
      <c r="D166" s="73"/>
      <c r="E166" s="73"/>
      <c r="F166" s="73"/>
      <c r="G166" s="58">
        <f t="shared" si="7"/>
        <v>0</v>
      </c>
      <c r="H166" s="75" t="s">
        <v>176</v>
      </c>
      <c r="I166" s="65"/>
      <c r="J166" s="65"/>
    </row>
    <row r="167" spans="1:10" s="75" customFormat="1" hidden="1">
      <c r="A167" s="142"/>
      <c r="B167" s="142"/>
      <c r="C167" s="183"/>
      <c r="D167" s="73"/>
      <c r="E167" s="73"/>
      <c r="F167" s="73"/>
      <c r="G167" s="58">
        <f t="shared" si="7"/>
        <v>0</v>
      </c>
      <c r="H167" s="75" t="s">
        <v>176</v>
      </c>
      <c r="J167" s="65"/>
    </row>
    <row r="168" spans="1:10" s="75" customFormat="1" hidden="1">
      <c r="A168" s="142"/>
      <c r="B168" s="142"/>
      <c r="C168" s="183"/>
      <c r="D168" s="73"/>
      <c r="E168" s="73"/>
      <c r="F168" s="73"/>
      <c r="G168" s="58">
        <f t="shared" si="7"/>
        <v>0</v>
      </c>
      <c r="H168" s="75" t="s">
        <v>176</v>
      </c>
      <c r="I168" s="65"/>
      <c r="J168" s="65"/>
    </row>
    <row r="169" spans="1:10" s="75" customFormat="1" hidden="1">
      <c r="A169" s="142"/>
      <c r="B169" s="142"/>
      <c r="C169" s="183"/>
      <c r="D169" s="73"/>
      <c r="E169" s="73"/>
      <c r="F169" s="73"/>
      <c r="G169" s="58">
        <f t="shared" si="7"/>
        <v>0</v>
      </c>
      <c r="H169" s="75" t="s">
        <v>176</v>
      </c>
      <c r="J169" s="65"/>
    </row>
    <row r="170" spans="1:10" s="75" customFormat="1" hidden="1">
      <c r="A170" s="142"/>
      <c r="B170" s="142"/>
      <c r="C170" s="183"/>
      <c r="D170" s="73"/>
      <c r="E170" s="73"/>
      <c r="F170" s="73"/>
      <c r="G170" s="58">
        <f t="shared" si="7"/>
        <v>0</v>
      </c>
      <c r="H170" s="75" t="s">
        <v>176</v>
      </c>
      <c r="I170" s="65"/>
      <c r="J170" s="65"/>
    </row>
    <row r="171" spans="1:10" s="75" customFormat="1" hidden="1">
      <c r="A171" s="142"/>
      <c r="B171" s="142"/>
      <c r="C171" s="183"/>
      <c r="D171" s="73"/>
      <c r="E171" s="73"/>
      <c r="F171" s="73"/>
      <c r="G171" s="58">
        <f t="shared" si="7"/>
        <v>0</v>
      </c>
      <c r="H171" s="75" t="s">
        <v>176</v>
      </c>
      <c r="J171" s="65"/>
    </row>
    <row r="172" spans="1:10" s="75" customFormat="1" hidden="1">
      <c r="A172" s="142"/>
      <c r="B172" s="142"/>
      <c r="C172" s="183"/>
      <c r="D172" s="73"/>
      <c r="E172" s="73"/>
      <c r="F172" s="73"/>
      <c r="G172" s="58">
        <f t="shared" si="7"/>
        <v>0</v>
      </c>
      <c r="H172" s="75" t="s">
        <v>176</v>
      </c>
      <c r="I172" s="65"/>
      <c r="J172" s="65"/>
    </row>
    <row r="173" spans="1:10" s="75" customFormat="1" hidden="1">
      <c r="A173" s="142"/>
      <c r="B173" s="142"/>
      <c r="C173" s="183"/>
      <c r="D173" s="73"/>
      <c r="E173" s="73"/>
      <c r="F173" s="73"/>
      <c r="G173" s="58">
        <f t="shared" si="7"/>
        <v>0</v>
      </c>
      <c r="H173" s="75" t="s">
        <v>176</v>
      </c>
      <c r="J173" s="65"/>
    </row>
    <row r="174" spans="1:10" s="75" customFormat="1" hidden="1">
      <c r="A174" s="142"/>
      <c r="B174" s="142"/>
      <c r="C174" s="183"/>
      <c r="D174" s="73"/>
      <c r="E174" s="73"/>
      <c r="F174" s="73"/>
      <c r="G174" s="58">
        <f t="shared" si="7"/>
        <v>0</v>
      </c>
      <c r="H174" s="75" t="s">
        <v>176</v>
      </c>
      <c r="I174" s="65"/>
      <c r="J174" s="65"/>
    </row>
    <row r="175" spans="1:10" s="75" customFormat="1" hidden="1">
      <c r="A175" s="142"/>
      <c r="B175" s="142"/>
      <c r="C175" s="183"/>
      <c r="D175" s="73"/>
      <c r="E175" s="73"/>
      <c r="F175" s="73"/>
      <c r="G175" s="58">
        <f t="shared" si="7"/>
        <v>0</v>
      </c>
      <c r="H175" s="75" t="s">
        <v>176</v>
      </c>
      <c r="J175" s="65"/>
    </row>
    <row r="176" spans="1:10" s="75" customFormat="1" hidden="1">
      <c r="A176" s="142"/>
      <c r="B176" s="142"/>
      <c r="C176" s="183"/>
      <c r="D176" s="73"/>
      <c r="E176" s="73"/>
      <c r="F176" s="73"/>
      <c r="G176" s="58">
        <f t="shared" si="7"/>
        <v>0</v>
      </c>
      <c r="H176" s="75" t="s">
        <v>176</v>
      </c>
      <c r="I176" s="65"/>
      <c r="J176" s="65"/>
    </row>
    <row r="177" spans="1:10" s="75" customFormat="1" hidden="1">
      <c r="A177" s="142"/>
      <c r="B177" s="142"/>
      <c r="C177" s="183"/>
      <c r="D177" s="73"/>
      <c r="E177" s="73"/>
      <c r="F177" s="73"/>
      <c r="G177" s="58">
        <f t="shared" si="7"/>
        <v>0</v>
      </c>
      <c r="H177" s="75" t="s">
        <v>176</v>
      </c>
      <c r="J177" s="65"/>
    </row>
    <row r="178" spans="1:10" s="75" customFormat="1" hidden="1">
      <c r="A178" s="142"/>
      <c r="B178" s="142"/>
      <c r="C178" s="183"/>
      <c r="D178" s="73"/>
      <c r="E178" s="73"/>
      <c r="F178" s="73"/>
      <c r="G178" s="58">
        <f t="shared" si="7"/>
        <v>0</v>
      </c>
      <c r="H178" s="75" t="s">
        <v>176</v>
      </c>
      <c r="I178" s="65"/>
      <c r="J178" s="65"/>
    </row>
    <row r="179" spans="1:10" s="75" customFormat="1" hidden="1">
      <c r="A179" s="142"/>
      <c r="B179" s="142"/>
      <c r="C179" s="183"/>
      <c r="D179" s="73"/>
      <c r="E179" s="73"/>
      <c r="F179" s="73"/>
      <c r="G179" s="58">
        <f t="shared" si="7"/>
        <v>0</v>
      </c>
      <c r="H179" s="75" t="s">
        <v>176</v>
      </c>
      <c r="J179" s="65"/>
    </row>
    <row r="180" spans="1:10" s="75" customFormat="1" hidden="1">
      <c r="A180" s="142"/>
      <c r="B180" s="142"/>
      <c r="C180" s="183"/>
      <c r="D180" s="73"/>
      <c r="E180" s="73"/>
      <c r="F180" s="73"/>
      <c r="G180" s="58">
        <f t="shared" si="7"/>
        <v>0</v>
      </c>
      <c r="H180" s="75" t="s">
        <v>176</v>
      </c>
      <c r="I180" s="65"/>
      <c r="J180" s="65"/>
    </row>
    <row r="181" spans="1:10" s="75" customFormat="1" hidden="1">
      <c r="A181" s="142"/>
      <c r="B181" s="142"/>
      <c r="C181" s="183"/>
      <c r="D181" s="73"/>
      <c r="E181" s="73"/>
      <c r="F181" s="73"/>
      <c r="G181" s="58">
        <f t="shared" si="7"/>
        <v>0</v>
      </c>
      <c r="H181" s="75" t="s">
        <v>176</v>
      </c>
      <c r="J181" s="65"/>
    </row>
    <row r="182" spans="1:10" s="75" customFormat="1" hidden="1">
      <c r="A182" s="142"/>
      <c r="B182" s="142"/>
      <c r="C182" s="183"/>
      <c r="D182" s="73"/>
      <c r="E182" s="73"/>
      <c r="F182" s="73"/>
      <c r="G182" s="58">
        <f t="shared" si="7"/>
        <v>0</v>
      </c>
      <c r="H182" s="75" t="s">
        <v>176</v>
      </c>
      <c r="I182" s="65"/>
      <c r="J182" s="65"/>
    </row>
    <row r="183" spans="1:10" s="75" customFormat="1" hidden="1">
      <c r="A183" s="142"/>
      <c r="B183" s="142"/>
      <c r="C183" s="183"/>
      <c r="D183" s="73"/>
      <c r="E183" s="73"/>
      <c r="F183" s="73"/>
      <c r="G183" s="58">
        <f t="shared" si="7"/>
        <v>0</v>
      </c>
      <c r="H183" s="75" t="s">
        <v>176</v>
      </c>
      <c r="J183" s="65"/>
    </row>
    <row r="184" spans="1:10" s="75" customFormat="1" hidden="1">
      <c r="A184" s="142"/>
      <c r="B184" s="142"/>
      <c r="C184" s="183"/>
      <c r="D184" s="73"/>
      <c r="E184" s="73"/>
      <c r="F184" s="73"/>
      <c r="G184" s="58">
        <f t="shared" si="7"/>
        <v>0</v>
      </c>
      <c r="H184" s="75" t="s">
        <v>176</v>
      </c>
      <c r="I184" s="65"/>
      <c r="J184" s="65"/>
    </row>
    <row r="185" spans="1:10" s="75" customFormat="1" hidden="1">
      <c r="A185" s="142"/>
      <c r="B185" s="142"/>
      <c r="C185" s="183"/>
      <c r="D185" s="73"/>
      <c r="E185" s="73"/>
      <c r="F185" s="73"/>
      <c r="G185" s="58">
        <f t="shared" si="7"/>
        <v>0</v>
      </c>
      <c r="H185" s="75" t="s">
        <v>176</v>
      </c>
      <c r="J185" s="65"/>
    </row>
    <row r="186" spans="1:10" s="75" customFormat="1" hidden="1">
      <c r="A186" s="142"/>
      <c r="B186" s="142"/>
      <c r="C186" s="183"/>
      <c r="D186" s="73"/>
      <c r="E186" s="73"/>
      <c r="F186" s="73"/>
      <c r="G186" s="58">
        <f t="shared" si="7"/>
        <v>0</v>
      </c>
      <c r="H186" s="75" t="s">
        <v>176</v>
      </c>
      <c r="I186" s="65"/>
      <c r="J186" s="65"/>
    </row>
    <row r="187" spans="1:10" s="75" customFormat="1" hidden="1">
      <c r="A187" s="142"/>
      <c r="B187" s="142"/>
      <c r="C187" s="183"/>
      <c r="D187" s="73"/>
      <c r="E187" s="73"/>
      <c r="F187" s="73"/>
      <c r="G187" s="58">
        <f t="shared" si="7"/>
        <v>0</v>
      </c>
      <c r="H187" s="75" t="s">
        <v>176</v>
      </c>
      <c r="J187" s="65"/>
    </row>
    <row r="188" spans="1:10" s="75" customFormat="1" hidden="1">
      <c r="A188" s="142"/>
      <c r="B188" s="142"/>
      <c r="C188" s="183"/>
      <c r="D188" s="73"/>
      <c r="E188" s="73"/>
      <c r="F188" s="73"/>
      <c r="G188" s="58">
        <f t="shared" si="7"/>
        <v>0</v>
      </c>
      <c r="H188" s="75" t="s">
        <v>176</v>
      </c>
      <c r="I188" s="65"/>
      <c r="J188" s="65"/>
    </row>
    <row r="189" spans="1:10" s="75" customFormat="1" hidden="1">
      <c r="A189" s="142"/>
      <c r="B189" s="142"/>
      <c r="C189" s="183"/>
      <c r="D189" s="73"/>
      <c r="E189" s="73"/>
      <c r="F189" s="73"/>
      <c r="G189" s="58">
        <f t="shared" si="7"/>
        <v>0</v>
      </c>
      <c r="H189" s="75" t="s">
        <v>176</v>
      </c>
      <c r="J189" s="65"/>
    </row>
    <row r="190" spans="1:10" s="75" customFormat="1" hidden="1">
      <c r="A190" s="142"/>
      <c r="B190" s="142"/>
      <c r="C190" s="183"/>
      <c r="D190" s="73"/>
      <c r="E190" s="73"/>
      <c r="F190" s="73"/>
      <c r="G190" s="58">
        <f t="shared" si="7"/>
        <v>0</v>
      </c>
      <c r="H190" s="75" t="s">
        <v>176</v>
      </c>
      <c r="I190" s="65"/>
      <c r="J190" s="65"/>
    </row>
    <row r="191" spans="1:10" s="75" customFormat="1" hidden="1">
      <c r="A191" s="142"/>
      <c r="B191" s="142"/>
      <c r="C191" s="183"/>
      <c r="D191" s="73"/>
      <c r="E191" s="73"/>
      <c r="F191" s="73"/>
      <c r="G191" s="58">
        <f t="shared" si="7"/>
        <v>0</v>
      </c>
      <c r="H191" s="75" t="s">
        <v>176</v>
      </c>
      <c r="J191" s="65"/>
    </row>
    <row r="192" spans="1:10" s="75" customFormat="1" hidden="1">
      <c r="A192" s="142"/>
      <c r="B192" s="142"/>
      <c r="C192" s="183"/>
      <c r="D192" s="73"/>
      <c r="E192" s="73"/>
      <c r="F192" s="73"/>
      <c r="G192" s="58">
        <f t="shared" si="7"/>
        <v>0</v>
      </c>
      <c r="H192" s="75" t="s">
        <v>176</v>
      </c>
      <c r="I192" s="65"/>
      <c r="J192" s="65"/>
    </row>
    <row r="193" spans="1:10" s="75" customFormat="1" hidden="1">
      <c r="A193" s="142"/>
      <c r="B193" s="142"/>
      <c r="C193" s="183"/>
      <c r="D193" s="73"/>
      <c r="E193" s="73"/>
      <c r="F193" s="73"/>
      <c r="G193" s="58">
        <f t="shared" si="7"/>
        <v>0</v>
      </c>
      <c r="H193" s="75" t="s">
        <v>176</v>
      </c>
      <c r="J193" s="65"/>
    </row>
    <row r="194" spans="1:10" s="75" customFormat="1" hidden="1">
      <c r="A194" s="142"/>
      <c r="B194" s="142"/>
      <c r="C194" s="183"/>
      <c r="D194" s="73"/>
      <c r="E194" s="73"/>
      <c r="F194" s="73"/>
      <c r="G194" s="58">
        <f t="shared" si="7"/>
        <v>0</v>
      </c>
      <c r="H194" s="75" t="s">
        <v>176</v>
      </c>
      <c r="I194" s="65"/>
      <c r="J194" s="65"/>
    </row>
    <row r="195" spans="1:10" s="75" customFormat="1" hidden="1">
      <c r="A195" s="142"/>
      <c r="B195" s="142"/>
      <c r="C195" s="183"/>
      <c r="D195" s="73"/>
      <c r="E195" s="73"/>
      <c r="F195" s="73"/>
      <c r="G195" s="58">
        <f t="shared" si="7"/>
        <v>0</v>
      </c>
      <c r="H195" s="75" t="s">
        <v>176</v>
      </c>
      <c r="J195" s="65"/>
    </row>
    <row r="196" spans="1:10" s="75" customFormat="1" hidden="1">
      <c r="A196" s="142"/>
      <c r="B196" s="142"/>
      <c r="C196" s="183"/>
      <c r="D196" s="73"/>
      <c r="E196" s="73"/>
      <c r="F196" s="73"/>
      <c r="G196" s="58">
        <f t="shared" si="7"/>
        <v>0</v>
      </c>
      <c r="H196" s="75" t="s">
        <v>176</v>
      </c>
      <c r="I196" s="65"/>
      <c r="J196" s="65"/>
    </row>
    <row r="197" spans="1:10" s="75" customFormat="1" hidden="1">
      <c r="A197" s="142"/>
      <c r="B197" s="142"/>
      <c r="C197" s="183"/>
      <c r="D197" s="73"/>
      <c r="E197" s="73"/>
      <c r="F197" s="73"/>
      <c r="G197" s="58">
        <f t="shared" si="7"/>
        <v>0</v>
      </c>
      <c r="H197" s="75" t="s">
        <v>176</v>
      </c>
      <c r="J197" s="65"/>
    </row>
    <row r="198" spans="1:10" s="75" customFormat="1" hidden="1">
      <c r="A198" s="142"/>
      <c r="B198" s="142"/>
      <c r="C198" s="183"/>
      <c r="D198" s="73"/>
      <c r="E198" s="73"/>
      <c r="F198" s="73"/>
      <c r="G198" s="58">
        <f t="shared" si="7"/>
        <v>0</v>
      </c>
      <c r="H198" s="75" t="s">
        <v>176</v>
      </c>
      <c r="I198" s="65"/>
      <c r="J198" s="65"/>
    </row>
    <row r="199" spans="1:10" s="75" customFormat="1" hidden="1">
      <c r="A199" s="142"/>
      <c r="B199" s="142"/>
      <c r="C199" s="183"/>
      <c r="D199" s="73"/>
      <c r="E199" s="73"/>
      <c r="F199" s="73"/>
      <c r="G199" s="58">
        <f t="shared" si="7"/>
        <v>0</v>
      </c>
      <c r="H199" s="75" t="s">
        <v>176</v>
      </c>
      <c r="J199" s="65"/>
    </row>
    <row r="200" spans="1:10" s="75" customFormat="1" hidden="1">
      <c r="A200" s="142"/>
      <c r="B200" s="142"/>
      <c r="C200" s="183"/>
      <c r="D200" s="73"/>
      <c r="E200" s="73"/>
      <c r="F200" s="73"/>
      <c r="G200" s="58">
        <f t="shared" si="7"/>
        <v>0</v>
      </c>
      <c r="H200" s="75" t="s">
        <v>176</v>
      </c>
      <c r="I200" s="65"/>
      <c r="J200" s="65"/>
    </row>
    <row r="201" spans="1:10" s="75" customFormat="1" hidden="1">
      <c r="A201" s="142"/>
      <c r="B201" s="142"/>
      <c r="C201" s="183"/>
      <c r="D201" s="73"/>
      <c r="E201" s="73"/>
      <c r="F201" s="73"/>
      <c r="G201" s="58">
        <f t="shared" si="7"/>
        <v>0</v>
      </c>
      <c r="H201" s="75" t="s">
        <v>176</v>
      </c>
      <c r="J201" s="65"/>
    </row>
    <row r="202" spans="1:10" s="75" customFormat="1" hidden="1">
      <c r="A202" s="142"/>
      <c r="B202" s="142"/>
      <c r="C202" s="183"/>
      <c r="D202" s="73"/>
      <c r="E202" s="73"/>
      <c r="F202" s="73"/>
      <c r="G202" s="58">
        <f t="shared" si="7"/>
        <v>0</v>
      </c>
      <c r="H202" s="75" t="s">
        <v>176</v>
      </c>
      <c r="I202" s="65"/>
      <c r="J202" s="65"/>
    </row>
    <row r="203" spans="1:10" s="75" customFormat="1" hidden="1">
      <c r="A203" s="142"/>
      <c r="B203" s="142"/>
      <c r="C203" s="183"/>
      <c r="D203" s="73"/>
      <c r="E203" s="73"/>
      <c r="F203" s="73"/>
      <c r="G203" s="58">
        <f t="shared" si="7"/>
        <v>0</v>
      </c>
      <c r="H203" s="75" t="s">
        <v>176</v>
      </c>
      <c r="J203" s="65"/>
    </row>
    <row r="204" spans="1:10" s="75" customFormat="1" hidden="1">
      <c r="A204" s="142"/>
      <c r="B204" s="142"/>
      <c r="C204" s="183"/>
      <c r="D204" s="73"/>
      <c r="E204" s="73"/>
      <c r="F204" s="73"/>
      <c r="G204" s="58">
        <f t="shared" si="7"/>
        <v>0</v>
      </c>
      <c r="H204" s="75" t="s">
        <v>176</v>
      </c>
      <c r="I204" s="65"/>
      <c r="J204" s="65"/>
    </row>
    <row r="205" spans="1:10" s="75" customFormat="1" hidden="1">
      <c r="A205" s="142"/>
      <c r="B205" s="142"/>
      <c r="C205" s="183"/>
      <c r="D205" s="73"/>
      <c r="E205" s="73"/>
      <c r="F205" s="73"/>
      <c r="G205" s="58">
        <f t="shared" si="7"/>
        <v>0</v>
      </c>
      <c r="H205" s="75" t="s">
        <v>176</v>
      </c>
      <c r="J205" s="65"/>
    </row>
    <row r="206" spans="1:10" s="75" customFormat="1" hidden="1">
      <c r="A206" s="142"/>
      <c r="B206" s="142"/>
      <c r="C206" s="183"/>
      <c r="D206" s="73"/>
      <c r="E206" s="73"/>
      <c r="F206" s="73"/>
      <c r="G206" s="58">
        <f t="shared" si="7"/>
        <v>0</v>
      </c>
      <c r="H206" s="75" t="s">
        <v>176</v>
      </c>
      <c r="I206" s="65"/>
      <c r="J206" s="65"/>
    </row>
    <row r="207" spans="1:10" s="75" customFormat="1" hidden="1">
      <c r="A207" s="142"/>
      <c r="B207" s="142"/>
      <c r="C207" s="183"/>
      <c r="D207" s="73"/>
      <c r="E207" s="73"/>
      <c r="F207" s="73"/>
      <c r="G207" s="58">
        <f t="shared" si="7"/>
        <v>0</v>
      </c>
      <c r="H207" s="75" t="s">
        <v>176</v>
      </c>
      <c r="J207" s="65"/>
    </row>
    <row r="208" spans="1:10" s="75" customFormat="1" hidden="1">
      <c r="A208" s="142"/>
      <c r="B208" s="142"/>
      <c r="C208" s="183"/>
      <c r="D208" s="73"/>
      <c r="E208" s="73"/>
      <c r="F208" s="73"/>
      <c r="G208" s="58">
        <f t="shared" si="7"/>
        <v>0</v>
      </c>
      <c r="H208" s="75" t="s">
        <v>176</v>
      </c>
      <c r="I208" s="65"/>
      <c r="J208" s="65"/>
    </row>
    <row r="209" spans="1:10" s="75" customFormat="1" hidden="1">
      <c r="A209" s="142"/>
      <c r="B209" s="142"/>
      <c r="C209" s="183"/>
      <c r="D209" s="73"/>
      <c r="E209" s="73"/>
      <c r="F209" s="73"/>
      <c r="G209" s="58">
        <f t="shared" si="7"/>
        <v>0</v>
      </c>
      <c r="H209" s="75" t="s">
        <v>176</v>
      </c>
      <c r="J209" s="65"/>
    </row>
    <row r="210" spans="1:10" s="75" customFormat="1" hidden="1">
      <c r="A210" s="142"/>
      <c r="B210" s="142"/>
      <c r="C210" s="183"/>
      <c r="D210" s="73"/>
      <c r="E210" s="73"/>
      <c r="F210" s="73"/>
      <c r="G210" s="58">
        <f t="shared" si="7"/>
        <v>0</v>
      </c>
      <c r="H210" s="75" t="s">
        <v>176</v>
      </c>
      <c r="I210" s="65"/>
      <c r="J210" s="65"/>
    </row>
    <row r="211" spans="1:10" s="75" customFormat="1" hidden="1">
      <c r="A211" s="142"/>
      <c r="B211" s="142"/>
      <c r="C211" s="183"/>
      <c r="D211" s="73"/>
      <c r="E211" s="73"/>
      <c r="F211" s="73"/>
      <c r="G211" s="58">
        <f t="shared" si="7"/>
        <v>0</v>
      </c>
      <c r="H211" s="75" t="s">
        <v>176</v>
      </c>
      <c r="J211" s="65"/>
    </row>
    <row r="212" spans="1:10" s="75" customFormat="1" hidden="1">
      <c r="A212" s="142"/>
      <c r="B212" s="142"/>
      <c r="C212" s="183"/>
      <c r="D212" s="73"/>
      <c r="E212" s="73"/>
      <c r="F212" s="73"/>
      <c r="G212" s="58">
        <f t="shared" si="7"/>
        <v>0</v>
      </c>
      <c r="H212" s="75" t="s">
        <v>176</v>
      </c>
      <c r="I212" s="65"/>
      <c r="J212" s="65"/>
    </row>
    <row r="213" spans="1:10" s="75" customFormat="1" hidden="1">
      <c r="A213" s="142"/>
      <c r="B213" s="142"/>
      <c r="C213" s="183"/>
      <c r="D213" s="73"/>
      <c r="E213" s="73"/>
      <c r="F213" s="73"/>
      <c r="G213" s="58">
        <f t="shared" si="7"/>
        <v>0</v>
      </c>
      <c r="H213" s="75" t="s">
        <v>176</v>
      </c>
      <c r="J213" s="65"/>
    </row>
    <row r="214" spans="1:10" s="75" customFormat="1" hidden="1">
      <c r="A214" s="142"/>
      <c r="B214" s="142"/>
      <c r="C214" s="183"/>
      <c r="D214" s="73"/>
      <c r="E214" s="73"/>
      <c r="F214" s="73"/>
      <c r="G214" s="58">
        <f t="shared" si="7"/>
        <v>0</v>
      </c>
      <c r="H214" s="75" t="s">
        <v>176</v>
      </c>
      <c r="I214" s="65"/>
      <c r="J214" s="65"/>
    </row>
    <row r="215" spans="1:10" s="75" customFormat="1" hidden="1">
      <c r="A215" s="142"/>
      <c r="B215" s="142"/>
      <c r="C215" s="183"/>
      <c r="D215" s="73"/>
      <c r="E215" s="73"/>
      <c r="F215" s="73"/>
      <c r="G215" s="58">
        <f t="shared" si="7"/>
        <v>0</v>
      </c>
      <c r="H215" s="75" t="s">
        <v>176</v>
      </c>
      <c r="J215" s="65"/>
    </row>
    <row r="216" spans="1:10" s="75" customFormat="1" hidden="1">
      <c r="A216" s="142"/>
      <c r="B216" s="142"/>
      <c r="C216" s="183"/>
      <c r="D216" s="73"/>
      <c r="E216" s="73"/>
      <c r="F216" s="73"/>
      <c r="G216" s="58">
        <f t="shared" si="7"/>
        <v>0</v>
      </c>
      <c r="H216" s="75" t="s">
        <v>176</v>
      </c>
      <c r="I216" s="65"/>
      <c r="J216" s="65"/>
    </row>
    <row r="217" spans="1:10" s="75" customFormat="1" hidden="1">
      <c r="A217" s="142"/>
      <c r="B217" s="142"/>
      <c r="C217" s="183"/>
      <c r="D217" s="73"/>
      <c r="E217" s="73"/>
      <c r="F217" s="73"/>
      <c r="G217" s="58">
        <f t="shared" si="7"/>
        <v>0</v>
      </c>
      <c r="H217" s="75" t="s">
        <v>176</v>
      </c>
      <c r="J217" s="65"/>
    </row>
    <row r="218" spans="1:10" s="75" customFormat="1" hidden="1">
      <c r="A218" s="142"/>
      <c r="B218" s="142"/>
      <c r="C218" s="183"/>
      <c r="D218" s="73"/>
      <c r="E218" s="73"/>
      <c r="F218" s="73"/>
      <c r="G218" s="58">
        <f t="shared" si="7"/>
        <v>0</v>
      </c>
      <c r="H218" s="75" t="s">
        <v>176</v>
      </c>
      <c r="I218" s="65"/>
      <c r="J218" s="65"/>
    </row>
    <row r="219" spans="1:10" s="75" customFormat="1" hidden="1">
      <c r="A219" s="142"/>
      <c r="B219" s="142"/>
      <c r="C219" s="183"/>
      <c r="D219" s="73"/>
      <c r="E219" s="73"/>
      <c r="F219" s="73"/>
      <c r="G219" s="58">
        <f t="shared" si="7"/>
        <v>0</v>
      </c>
      <c r="H219" s="75" t="s">
        <v>176</v>
      </c>
      <c r="J219" s="65"/>
    </row>
    <row r="220" spans="1:10" s="75" customFormat="1" hidden="1">
      <c r="A220" s="142"/>
      <c r="B220" s="142"/>
      <c r="C220" s="183"/>
      <c r="D220" s="73"/>
      <c r="E220" s="73"/>
      <c r="F220" s="73"/>
      <c r="G220" s="58">
        <f t="shared" si="7"/>
        <v>0</v>
      </c>
      <c r="H220" s="75" t="s">
        <v>176</v>
      </c>
      <c r="I220" s="65"/>
      <c r="J220" s="65"/>
    </row>
    <row r="221" spans="1:10" s="75" customFormat="1" hidden="1">
      <c r="A221" s="142"/>
      <c r="B221" s="142"/>
      <c r="C221" s="183"/>
      <c r="D221" s="73"/>
      <c r="E221" s="73"/>
      <c r="F221" s="73"/>
      <c r="G221" s="58">
        <f t="shared" si="7"/>
        <v>0</v>
      </c>
      <c r="H221" s="75" t="s">
        <v>176</v>
      </c>
      <c r="J221" s="65"/>
    </row>
    <row r="222" spans="1:10" s="75" customFormat="1" hidden="1">
      <c r="A222" s="142"/>
      <c r="B222" s="142"/>
      <c r="C222" s="183"/>
      <c r="D222" s="73"/>
      <c r="E222" s="73"/>
      <c r="F222" s="73"/>
      <c r="G222" s="58">
        <f t="shared" si="7"/>
        <v>0</v>
      </c>
      <c r="H222" s="75" t="s">
        <v>176</v>
      </c>
      <c r="I222" s="65"/>
      <c r="J222" s="65"/>
    </row>
    <row r="223" spans="1:10" s="75" customFormat="1" hidden="1">
      <c r="A223" s="142"/>
      <c r="B223" s="142"/>
      <c r="C223" s="183"/>
      <c r="D223" s="73"/>
      <c r="E223" s="73"/>
      <c r="F223" s="73"/>
      <c r="G223" s="58">
        <f t="shared" si="7"/>
        <v>0</v>
      </c>
      <c r="H223" s="75" t="s">
        <v>176</v>
      </c>
      <c r="J223" s="65"/>
    </row>
    <row r="224" spans="1:10" s="75" customFormat="1" hidden="1">
      <c r="A224" s="142"/>
      <c r="B224" s="142"/>
      <c r="C224" s="183"/>
      <c r="D224" s="73"/>
      <c r="E224" s="73"/>
      <c r="F224" s="73"/>
      <c r="G224" s="58">
        <f t="shared" si="7"/>
        <v>0</v>
      </c>
      <c r="H224" s="75" t="s">
        <v>176</v>
      </c>
      <c r="I224" s="65"/>
      <c r="J224" s="65"/>
    </row>
    <row r="225" spans="1:10" s="75" customFormat="1" hidden="1">
      <c r="A225" s="142"/>
      <c r="B225" s="142"/>
      <c r="C225" s="183"/>
      <c r="D225" s="73"/>
      <c r="E225" s="73"/>
      <c r="F225" s="73"/>
      <c r="G225" s="58">
        <f t="shared" si="7"/>
        <v>0</v>
      </c>
      <c r="H225" s="75" t="s">
        <v>176</v>
      </c>
      <c r="J225" s="65"/>
    </row>
    <row r="226" spans="1:10" s="75" customFormat="1" hidden="1">
      <c r="A226" s="142"/>
      <c r="B226" s="142"/>
      <c r="C226" s="183"/>
      <c r="D226" s="73"/>
      <c r="E226" s="73"/>
      <c r="F226" s="73"/>
      <c r="G226" s="58">
        <f t="shared" si="7"/>
        <v>0</v>
      </c>
      <c r="H226" s="75" t="s">
        <v>176</v>
      </c>
      <c r="I226" s="65"/>
      <c r="J226" s="65"/>
    </row>
    <row r="227" spans="1:10" s="75" customFormat="1" hidden="1">
      <c r="A227" s="142"/>
      <c r="B227" s="142"/>
      <c r="C227" s="183"/>
      <c r="D227" s="73"/>
      <c r="E227" s="73"/>
      <c r="F227" s="73"/>
      <c r="G227" s="58">
        <f t="shared" si="7"/>
        <v>0</v>
      </c>
      <c r="H227" s="75" t="s">
        <v>176</v>
      </c>
      <c r="J227" s="65"/>
    </row>
    <row r="228" spans="1:10" s="75" customFormat="1" hidden="1">
      <c r="A228" s="142"/>
      <c r="B228" s="142"/>
      <c r="C228" s="183"/>
      <c r="D228" s="73"/>
      <c r="E228" s="73"/>
      <c r="F228" s="73"/>
      <c r="G228" s="58">
        <f t="shared" si="7"/>
        <v>0</v>
      </c>
      <c r="H228" s="75" t="s">
        <v>176</v>
      </c>
      <c r="I228" s="65"/>
      <c r="J228" s="65"/>
    </row>
    <row r="229" spans="1:10" s="75" customFormat="1" hidden="1">
      <c r="A229" s="142"/>
      <c r="B229" s="142"/>
      <c r="C229" s="183"/>
      <c r="D229" s="73"/>
      <c r="E229" s="73"/>
      <c r="F229" s="73"/>
      <c r="G229" s="58">
        <f t="shared" si="7"/>
        <v>0</v>
      </c>
      <c r="H229" s="75" t="s">
        <v>176</v>
      </c>
      <c r="J229" s="65"/>
    </row>
    <row r="230" spans="1:10" s="75" customFormat="1" hidden="1">
      <c r="A230" s="142"/>
      <c r="B230" s="142"/>
      <c r="C230" s="183"/>
      <c r="D230" s="73"/>
      <c r="E230" s="73"/>
      <c r="F230" s="73"/>
      <c r="G230" s="58">
        <f t="shared" si="7"/>
        <v>0</v>
      </c>
      <c r="H230" s="75" t="s">
        <v>176</v>
      </c>
      <c r="I230" s="65"/>
      <c r="J230" s="65"/>
    </row>
    <row r="231" spans="1:10" s="75" customFormat="1" hidden="1">
      <c r="A231" s="142"/>
      <c r="B231" s="142"/>
      <c r="C231" s="183"/>
      <c r="D231" s="73"/>
      <c r="E231" s="73"/>
      <c r="F231" s="73"/>
      <c r="G231" s="58">
        <f t="shared" si="7"/>
        <v>0</v>
      </c>
      <c r="H231" s="75" t="s">
        <v>176</v>
      </c>
      <c r="J231" s="65"/>
    </row>
    <row r="232" spans="1:10" s="75" customFormat="1" hidden="1">
      <c r="A232" s="142"/>
      <c r="B232" s="142"/>
      <c r="C232" s="183"/>
      <c r="D232" s="73"/>
      <c r="E232" s="73"/>
      <c r="F232" s="73"/>
      <c r="G232" s="58">
        <f t="shared" si="7"/>
        <v>0</v>
      </c>
      <c r="H232" s="75" t="s">
        <v>176</v>
      </c>
      <c r="I232" s="65"/>
      <c r="J232" s="65"/>
    </row>
    <row r="233" spans="1:10" s="75" customFormat="1" hidden="1">
      <c r="A233" s="142"/>
      <c r="B233" s="142"/>
      <c r="C233" s="183"/>
      <c r="D233" s="73"/>
      <c r="E233" s="73"/>
      <c r="F233" s="73"/>
      <c r="G233" s="58">
        <f t="shared" si="7"/>
        <v>0</v>
      </c>
      <c r="H233" s="75" t="s">
        <v>176</v>
      </c>
      <c r="J233" s="65"/>
    </row>
    <row r="234" spans="1:10" s="75" customFormat="1" hidden="1">
      <c r="A234" s="142"/>
      <c r="B234" s="142"/>
      <c r="C234" s="183"/>
      <c r="D234" s="73"/>
      <c r="E234" s="73"/>
      <c r="F234" s="73"/>
      <c r="G234" s="58">
        <f t="shared" si="7"/>
        <v>0</v>
      </c>
      <c r="H234" s="75" t="s">
        <v>176</v>
      </c>
      <c r="I234" s="65"/>
      <c r="J234" s="65"/>
    </row>
    <row r="235" spans="1:10" s="75" customFormat="1" hidden="1">
      <c r="A235" s="142"/>
      <c r="B235" s="142"/>
      <c r="C235" s="183"/>
      <c r="D235" s="73"/>
      <c r="E235" s="73"/>
      <c r="F235" s="73"/>
      <c r="G235" s="58">
        <f t="shared" si="7"/>
        <v>0</v>
      </c>
      <c r="H235" s="75" t="s">
        <v>176</v>
      </c>
      <c r="J235" s="65"/>
    </row>
    <row r="236" spans="1:10" s="75" customFormat="1" hidden="1">
      <c r="A236" s="142"/>
      <c r="B236" s="142"/>
      <c r="C236" s="183"/>
      <c r="D236" s="73"/>
      <c r="E236" s="73"/>
      <c r="F236" s="73"/>
      <c r="G236" s="58">
        <f t="shared" si="7"/>
        <v>0</v>
      </c>
      <c r="H236" s="75" t="s">
        <v>176</v>
      </c>
      <c r="I236" s="65"/>
      <c r="J236" s="65"/>
    </row>
    <row r="237" spans="1:10" s="75" customFormat="1" hidden="1">
      <c r="A237" s="142"/>
      <c r="B237" s="142"/>
      <c r="C237" s="183"/>
      <c r="D237" s="73"/>
      <c r="E237" s="73"/>
      <c r="F237" s="73"/>
      <c r="G237" s="58">
        <f t="shared" si="7"/>
        <v>0</v>
      </c>
      <c r="H237" s="75" t="s">
        <v>176</v>
      </c>
      <c r="J237" s="65"/>
    </row>
    <row r="238" spans="1:10" s="75" customFormat="1" hidden="1">
      <c r="A238" s="142"/>
      <c r="B238" s="142"/>
      <c r="C238" s="183"/>
      <c r="D238" s="73"/>
      <c r="E238" s="73"/>
      <c r="F238" s="73"/>
      <c r="G238" s="58">
        <f t="shared" si="7"/>
        <v>0</v>
      </c>
      <c r="H238" s="75" t="s">
        <v>176</v>
      </c>
      <c r="I238" s="65"/>
      <c r="J238" s="65"/>
    </row>
    <row r="239" spans="1:10" s="75" customFormat="1" hidden="1">
      <c r="A239" s="142"/>
      <c r="B239" s="142"/>
      <c r="C239" s="183"/>
      <c r="D239" s="73"/>
      <c r="E239" s="73"/>
      <c r="F239" s="73"/>
      <c r="G239" s="58">
        <f t="shared" si="7"/>
        <v>0</v>
      </c>
      <c r="H239" s="75" t="s">
        <v>176</v>
      </c>
      <c r="J239" s="65"/>
    </row>
    <row r="240" spans="1:10" s="75" customFormat="1" hidden="1">
      <c r="A240" s="142"/>
      <c r="B240" s="142"/>
      <c r="C240" s="183"/>
      <c r="D240" s="73"/>
      <c r="E240" s="73"/>
      <c r="F240" s="73"/>
      <c r="G240" s="58">
        <f t="shared" si="7"/>
        <v>0</v>
      </c>
      <c r="H240" s="75" t="s">
        <v>176</v>
      </c>
      <c r="I240" s="65"/>
      <c r="J240" s="65"/>
    </row>
    <row r="241" spans="1:10" s="75" customFormat="1" hidden="1">
      <c r="A241" s="142"/>
      <c r="B241" s="142"/>
      <c r="C241" s="183"/>
      <c r="D241" s="73"/>
      <c r="E241" s="73"/>
      <c r="F241" s="73"/>
      <c r="G241" s="58">
        <f t="shared" si="7"/>
        <v>0</v>
      </c>
      <c r="H241" s="75" t="s">
        <v>176</v>
      </c>
      <c r="J241" s="65"/>
    </row>
    <row r="242" spans="1:10" s="75" customFormat="1" hidden="1">
      <c r="A242" s="142"/>
      <c r="B242" s="142"/>
      <c r="C242" s="183"/>
      <c r="D242" s="73"/>
      <c r="E242" s="73"/>
      <c r="F242" s="73"/>
      <c r="G242" s="58">
        <f t="shared" si="7"/>
        <v>0</v>
      </c>
      <c r="H242" s="75" t="s">
        <v>176</v>
      </c>
      <c r="I242" s="65"/>
      <c r="J242" s="65"/>
    </row>
    <row r="243" spans="1:10" s="75" customFormat="1" hidden="1">
      <c r="A243" s="142"/>
      <c r="B243" s="142"/>
      <c r="C243" s="183"/>
      <c r="D243" s="73"/>
      <c r="E243" s="73"/>
      <c r="F243" s="73"/>
      <c r="G243" s="58">
        <f t="shared" si="7"/>
        <v>0</v>
      </c>
      <c r="H243" s="75" t="s">
        <v>176</v>
      </c>
      <c r="J243" s="65"/>
    </row>
    <row r="244" spans="1:10" s="75" customFormat="1" hidden="1">
      <c r="A244" s="142"/>
      <c r="B244" s="142"/>
      <c r="C244" s="183"/>
      <c r="D244" s="73"/>
      <c r="E244" s="73"/>
      <c r="F244" s="73"/>
      <c r="G244" s="58">
        <f t="shared" si="7"/>
        <v>0</v>
      </c>
      <c r="H244" s="75" t="s">
        <v>176</v>
      </c>
      <c r="I244" s="65"/>
      <c r="J244" s="65"/>
    </row>
    <row r="245" spans="1:10" s="75" customFormat="1" hidden="1">
      <c r="A245" s="142"/>
      <c r="B245" s="142"/>
      <c r="C245" s="183"/>
      <c r="D245" s="73"/>
      <c r="E245" s="73"/>
      <c r="F245" s="73"/>
      <c r="G245" s="58">
        <f t="shared" si="7"/>
        <v>0</v>
      </c>
      <c r="H245" s="75" t="s">
        <v>176</v>
      </c>
      <c r="J245" s="65"/>
    </row>
    <row r="246" spans="1:10" s="75" customFormat="1" hidden="1">
      <c r="A246" s="142"/>
      <c r="B246" s="142"/>
      <c r="C246" s="183"/>
      <c r="D246" s="73"/>
      <c r="E246" s="73"/>
      <c r="F246" s="73"/>
      <c r="G246" s="58">
        <f t="shared" si="7"/>
        <v>0</v>
      </c>
      <c r="H246" s="75" t="s">
        <v>176</v>
      </c>
      <c r="I246" s="65"/>
      <c r="J246" s="65"/>
    </row>
    <row r="247" spans="1:10" s="75" customFormat="1" hidden="1">
      <c r="A247" s="142"/>
      <c r="B247" s="142"/>
      <c r="C247" s="183"/>
      <c r="D247" s="73"/>
      <c r="E247" s="73"/>
      <c r="F247" s="73"/>
      <c r="G247" s="58">
        <f t="shared" si="7"/>
        <v>0</v>
      </c>
      <c r="H247" s="75" t="s">
        <v>176</v>
      </c>
      <c r="J247" s="65"/>
    </row>
    <row r="248" spans="1:10" s="75" customFormat="1" hidden="1">
      <c r="A248" s="142"/>
      <c r="B248" s="142"/>
      <c r="C248" s="183"/>
      <c r="D248" s="73"/>
      <c r="E248" s="73"/>
      <c r="F248" s="73"/>
      <c r="G248" s="58">
        <f t="shared" si="7"/>
        <v>0</v>
      </c>
      <c r="H248" s="75" t="s">
        <v>176</v>
      </c>
      <c r="I248" s="65"/>
      <c r="J248" s="65"/>
    </row>
    <row r="249" spans="1:10" s="75" customFormat="1" hidden="1">
      <c r="A249" s="142"/>
      <c r="B249" s="142"/>
      <c r="C249" s="183"/>
      <c r="D249" s="73"/>
      <c r="E249" s="73"/>
      <c r="F249" s="73"/>
      <c r="G249" s="58">
        <f t="shared" si="7"/>
        <v>0</v>
      </c>
      <c r="H249" s="75" t="s">
        <v>176</v>
      </c>
      <c r="J249" s="65"/>
    </row>
    <row r="250" spans="1:10" s="75" customFormat="1" hidden="1">
      <c r="A250" s="142"/>
      <c r="B250" s="142"/>
      <c r="C250" s="183"/>
      <c r="D250" s="73"/>
      <c r="E250" s="73"/>
      <c r="F250" s="73"/>
      <c r="G250" s="58">
        <f t="shared" si="7"/>
        <v>0</v>
      </c>
      <c r="H250" s="75" t="s">
        <v>176</v>
      </c>
      <c r="I250" s="65"/>
      <c r="J250" s="65"/>
    </row>
    <row r="251" spans="1:10" s="75" customFormat="1" hidden="1">
      <c r="A251" s="142"/>
      <c r="B251" s="142"/>
      <c r="C251" s="183"/>
      <c r="D251" s="73"/>
      <c r="E251" s="73"/>
      <c r="F251" s="73"/>
      <c r="G251" s="58">
        <f t="shared" si="7"/>
        <v>0</v>
      </c>
      <c r="H251" s="75" t="s">
        <v>176</v>
      </c>
      <c r="J251" s="65"/>
    </row>
    <row r="252" spans="1:10" s="75" customFormat="1" hidden="1">
      <c r="A252" s="142"/>
      <c r="B252" s="142"/>
      <c r="C252" s="183"/>
      <c r="D252" s="73"/>
      <c r="E252" s="73"/>
      <c r="F252" s="73"/>
      <c r="G252" s="58">
        <f t="shared" si="7"/>
        <v>0</v>
      </c>
      <c r="H252" s="75" t="s">
        <v>176</v>
      </c>
      <c r="I252" s="65"/>
      <c r="J252" s="65"/>
    </row>
    <row r="253" spans="1:10" s="75" customFormat="1" hidden="1">
      <c r="A253" s="142"/>
      <c r="B253" s="142"/>
      <c r="C253" s="183"/>
      <c r="D253" s="73"/>
      <c r="E253" s="73"/>
      <c r="F253" s="73"/>
      <c r="G253" s="58">
        <f t="shared" si="7"/>
        <v>0</v>
      </c>
      <c r="H253" s="75" t="s">
        <v>176</v>
      </c>
      <c r="J253" s="65"/>
    </row>
    <row r="254" spans="1:10" s="75" customFormat="1" hidden="1">
      <c r="A254" s="142"/>
      <c r="B254" s="142"/>
      <c r="C254" s="183"/>
      <c r="D254" s="73"/>
      <c r="E254" s="73"/>
      <c r="F254" s="73"/>
      <c r="G254" s="58">
        <f t="shared" si="7"/>
        <v>0</v>
      </c>
      <c r="H254" s="75" t="s">
        <v>176</v>
      </c>
      <c r="I254" s="65"/>
      <c r="J254" s="65"/>
    </row>
    <row r="255" spans="1:10" s="75" customFormat="1" hidden="1">
      <c r="A255" s="142"/>
      <c r="B255" s="142"/>
      <c r="C255" s="183"/>
      <c r="D255" s="73"/>
      <c r="E255" s="73"/>
      <c r="F255" s="73"/>
      <c r="G255" s="58">
        <f t="shared" si="7"/>
        <v>0</v>
      </c>
      <c r="H255" s="75" t="s">
        <v>176</v>
      </c>
      <c r="J255" s="65"/>
    </row>
    <row r="256" spans="1:10" s="75" customFormat="1" hidden="1">
      <c r="A256" s="142"/>
      <c r="B256" s="142"/>
      <c r="C256" s="183"/>
      <c r="D256" s="73"/>
      <c r="E256" s="73"/>
      <c r="F256" s="73"/>
      <c r="G256" s="58">
        <f t="shared" si="7"/>
        <v>0</v>
      </c>
      <c r="H256" s="75" t="s">
        <v>176</v>
      </c>
      <c r="I256" s="65"/>
      <c r="J256" s="65"/>
    </row>
    <row r="257" spans="1:21" s="75" customFormat="1" hidden="1">
      <c r="A257" s="142"/>
      <c r="B257" s="142"/>
      <c r="C257" s="183"/>
      <c r="D257" s="73"/>
      <c r="E257" s="73"/>
      <c r="F257" s="73"/>
      <c r="G257" s="58">
        <f t="shared" si="7"/>
        <v>0</v>
      </c>
      <c r="H257" s="75" t="s">
        <v>176</v>
      </c>
      <c r="J257" s="65"/>
    </row>
    <row r="258" spans="1:21" s="75" customFormat="1" hidden="1">
      <c r="A258" s="142"/>
      <c r="B258" s="142"/>
      <c r="C258" s="183"/>
      <c r="D258" s="73"/>
      <c r="E258" s="73"/>
      <c r="F258" s="73"/>
      <c r="G258" s="58">
        <f t="shared" si="7"/>
        <v>0</v>
      </c>
      <c r="H258" s="75" t="s">
        <v>176</v>
      </c>
      <c r="I258" s="65"/>
      <c r="J258" s="65"/>
    </row>
    <row r="259" spans="1:21" s="75" customFormat="1" hidden="1">
      <c r="A259" s="142"/>
      <c r="B259" s="142"/>
      <c r="C259" s="183"/>
      <c r="D259" s="73"/>
      <c r="E259" s="73"/>
      <c r="F259" s="73"/>
      <c r="G259" s="58">
        <f t="shared" si="7"/>
        <v>0</v>
      </c>
      <c r="H259" s="75" t="s">
        <v>176</v>
      </c>
      <c r="J259" s="65"/>
    </row>
    <row r="260" spans="1:21" s="75" customFormat="1" hidden="1">
      <c r="A260" s="142"/>
      <c r="B260" s="142"/>
      <c r="C260" s="183"/>
      <c r="D260" s="73"/>
      <c r="E260" s="73"/>
      <c r="F260" s="73"/>
      <c r="G260" s="58">
        <f t="shared" si="7"/>
        <v>0</v>
      </c>
      <c r="H260" s="75" t="s">
        <v>176</v>
      </c>
      <c r="I260" s="65"/>
      <c r="J260" s="65"/>
    </row>
    <row r="261" spans="1:21" s="75" customFormat="1" hidden="1">
      <c r="A261" s="142"/>
      <c r="B261" s="142"/>
      <c r="C261" s="183"/>
      <c r="D261" s="73"/>
      <c r="E261" s="73"/>
      <c r="F261" s="73"/>
      <c r="G261" s="58">
        <f t="shared" si="7"/>
        <v>0</v>
      </c>
      <c r="H261" s="75" t="s">
        <v>176</v>
      </c>
      <c r="J261" s="65"/>
    </row>
    <row r="262" spans="1:21" s="75" customFormat="1" hidden="1">
      <c r="A262" s="142"/>
      <c r="B262" s="142"/>
      <c r="C262" s="183"/>
      <c r="D262" s="73"/>
      <c r="E262" s="73"/>
      <c r="F262" s="73"/>
      <c r="G262" s="58">
        <f t="shared" si="7"/>
        <v>0</v>
      </c>
      <c r="H262" s="75" t="s">
        <v>176</v>
      </c>
      <c r="I262" s="65"/>
      <c r="J262" s="65"/>
    </row>
    <row r="263" spans="1:21" s="75" customFormat="1" hidden="1">
      <c r="A263" s="142"/>
      <c r="B263" s="142"/>
      <c r="C263" s="183"/>
      <c r="D263" s="73"/>
      <c r="E263" s="73"/>
      <c r="F263" s="73"/>
      <c r="G263" s="58">
        <f t="shared" si="7"/>
        <v>0</v>
      </c>
      <c r="H263" s="75" t="s">
        <v>176</v>
      </c>
      <c r="J263" s="65"/>
    </row>
    <row r="264" spans="1:21" s="75" customFormat="1" hidden="1">
      <c r="A264" s="142"/>
      <c r="B264" s="142"/>
      <c r="C264" s="183"/>
      <c r="D264" s="73"/>
      <c r="E264" s="73"/>
      <c r="F264" s="73"/>
      <c r="G264" s="58">
        <f t="shared" si="7"/>
        <v>0</v>
      </c>
      <c r="H264" s="75" t="s">
        <v>176</v>
      </c>
      <c r="I264" s="65"/>
      <c r="J264" s="65"/>
    </row>
    <row r="265" spans="1:21" s="75" customFormat="1" hidden="1">
      <c r="A265" s="142"/>
      <c r="B265" s="142"/>
      <c r="C265" s="183"/>
      <c r="D265" s="73"/>
      <c r="E265" s="73"/>
      <c r="F265" s="73"/>
      <c r="G265" s="58">
        <f t="shared" si="7"/>
        <v>0</v>
      </c>
      <c r="H265" s="75" t="s">
        <v>176</v>
      </c>
      <c r="J265" s="65"/>
    </row>
    <row r="266" spans="1:21" s="75" customFormat="1">
      <c r="A266" s="142"/>
      <c r="B266" s="142"/>
      <c r="C266" s="183"/>
      <c r="D266" s="73"/>
      <c r="E266" s="73"/>
      <c r="F266" s="73"/>
      <c r="G266" s="198">
        <f t="shared" si="7"/>
        <v>0</v>
      </c>
      <c r="H266" s="75" t="s">
        <v>176</v>
      </c>
      <c r="J266" s="65"/>
      <c r="O266" s="427"/>
      <c r="P266" s="428"/>
      <c r="Q266" s="312"/>
      <c r="R266" s="429"/>
      <c r="S266" s="429"/>
      <c r="T266" s="65"/>
      <c r="U266" s="313"/>
    </row>
    <row r="267" spans="1:21" s="75" customFormat="1">
      <c r="C267" s="76"/>
      <c r="E267" s="147"/>
      <c r="F267" s="151" t="s">
        <v>191</v>
      </c>
      <c r="G267" s="207">
        <f>ROUND(SUBTOTAL(109,G136:G266),2)</f>
        <v>0</v>
      </c>
      <c r="H267" s="75" t="s">
        <v>176</v>
      </c>
      <c r="J267" s="313" t="s">
        <v>190</v>
      </c>
      <c r="O267" s="65"/>
      <c r="P267" s="65"/>
      <c r="Q267" s="312"/>
      <c r="R267" s="430"/>
      <c r="S267" s="430"/>
      <c r="T267" s="65"/>
      <c r="U267" s="313"/>
    </row>
    <row r="268" spans="1:21">
      <c r="F268" s="4"/>
      <c r="G268" s="204"/>
      <c r="H268" s="75" t="s">
        <v>178</v>
      </c>
    </row>
    <row r="269" spans="1:21">
      <c r="E269" s="314"/>
      <c r="F269" s="314" t="s">
        <v>203</v>
      </c>
      <c r="G269" s="58">
        <f>+G267+G135</f>
        <v>0</v>
      </c>
      <c r="H269" s="75" t="s">
        <v>178</v>
      </c>
      <c r="J269" s="105" t="s">
        <v>180</v>
      </c>
    </row>
    <row r="270" spans="1:21" s="75" customFormat="1">
      <c r="C270" s="76"/>
      <c r="G270" s="76"/>
      <c r="H270" s="75" t="s">
        <v>178</v>
      </c>
    </row>
    <row r="271" spans="1:21" s="75" customFormat="1">
      <c r="A271" s="171" t="s">
        <v>204</v>
      </c>
      <c r="B271" s="80"/>
      <c r="C271" s="80"/>
      <c r="D271" s="80"/>
      <c r="E271" s="80"/>
      <c r="F271" s="80"/>
      <c r="G271" s="92"/>
      <c r="H271" s="75" t="s">
        <v>173</v>
      </c>
      <c r="J271" s="106" t="s">
        <v>182</v>
      </c>
    </row>
    <row r="272" spans="1:21" s="75" customFormat="1" ht="45" customHeight="1">
      <c r="A272" s="423"/>
      <c r="B272" s="424"/>
      <c r="C272" s="424"/>
      <c r="D272" s="424"/>
      <c r="E272" s="424"/>
      <c r="F272" s="424"/>
      <c r="G272" s="425"/>
      <c r="H272" s="75" t="s">
        <v>173</v>
      </c>
      <c r="J272" s="420" t="s">
        <v>183</v>
      </c>
      <c r="K272" s="420"/>
      <c r="L272" s="420"/>
      <c r="M272" s="420"/>
      <c r="N272" s="420"/>
      <c r="O272" s="420"/>
      <c r="P272" s="420"/>
      <c r="Q272" s="420"/>
      <c r="R272" s="420"/>
    </row>
    <row r="273" spans="1:18">
      <c r="H273" s="75" t="s">
        <v>176</v>
      </c>
    </row>
    <row r="274" spans="1:18" s="75" customFormat="1">
      <c r="A274" s="171" t="s">
        <v>205</v>
      </c>
      <c r="B274" s="83"/>
      <c r="C274" s="84"/>
      <c r="D274" s="84"/>
      <c r="E274" s="84"/>
      <c r="F274" s="84"/>
      <c r="G274" s="93"/>
      <c r="H274" s="75" t="s">
        <v>176</v>
      </c>
      <c r="J274" s="106" t="s">
        <v>182</v>
      </c>
    </row>
    <row r="275" spans="1:18" s="75" customFormat="1" ht="45" customHeight="1">
      <c r="A275" s="423"/>
      <c r="B275" s="424"/>
      <c r="C275" s="424"/>
      <c r="D275" s="424"/>
      <c r="E275" s="424"/>
      <c r="F275" s="424"/>
      <c r="G275" s="425"/>
      <c r="H275" s="75" t="s">
        <v>176</v>
      </c>
      <c r="J275" s="420" t="s">
        <v>183</v>
      </c>
      <c r="K275" s="420"/>
      <c r="L275" s="420"/>
      <c r="M275" s="420"/>
      <c r="N275" s="420"/>
      <c r="O275" s="420"/>
      <c r="P275" s="420"/>
      <c r="Q275" s="420"/>
      <c r="R275" s="420"/>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FBB4EC4-7B0A-4669-A4A1-CDC3672E5955}">
            <xm:f>Categories!$A$4=FALSE</xm:f>
            <x14:dxf>
              <fill>
                <patternFill>
                  <bgColor theme="0" tint="-0.34998626667073579"/>
                </patternFill>
              </fill>
            </x14:dxf>
          </x14:cfRule>
          <xm:sqref>A1:G275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view="pageBreakPreview" zoomScaleNormal="100" zoomScaleSheetLayoutView="100" workbookViewId="0">
      <selection activeCell="D135" sqref="D135"/>
    </sheetView>
  </sheetViews>
  <sheetFormatPr defaultColWidth="9.140625" defaultRowHeight="14.45"/>
  <cols>
    <col min="1" max="1" width="69.7109375" customWidth="1"/>
    <col min="2" max="3" width="20.5703125" customWidth="1"/>
    <col min="4" max="4" width="20.28515625" customWidth="1"/>
    <col min="5" max="5" width="11" hidden="1" customWidth="1"/>
    <col min="6" max="6" width="2.5703125" customWidth="1"/>
    <col min="15" max="15" width="9.140625" customWidth="1"/>
  </cols>
  <sheetData>
    <row r="1" spans="1:7" ht="27.75" customHeight="1">
      <c r="A1" s="419" t="s">
        <v>162</v>
      </c>
      <c r="B1" s="419"/>
      <c r="C1" s="419"/>
      <c r="D1">
        <f>+'Section A'!B2</f>
        <v>0</v>
      </c>
      <c r="E1" s="38"/>
    </row>
    <row r="2" spans="1:7" ht="93.75" customHeight="1">
      <c r="A2" s="422" t="s">
        <v>206</v>
      </c>
      <c r="B2" s="422"/>
      <c r="C2" s="422"/>
      <c r="D2" s="422"/>
      <c r="F2" s="9"/>
      <c r="G2" s="9"/>
    </row>
    <row r="3" spans="1:7" ht="9" customHeight="1">
      <c r="A3" s="9"/>
      <c r="B3" s="9"/>
      <c r="C3" s="9"/>
      <c r="D3" s="9"/>
      <c r="F3" s="9"/>
      <c r="G3" s="9"/>
    </row>
    <row r="4" spans="1:7">
      <c r="A4" s="189" t="s">
        <v>207</v>
      </c>
      <c r="B4" s="15" t="s">
        <v>208</v>
      </c>
      <c r="C4" s="15" t="s">
        <v>209</v>
      </c>
      <c r="D4" s="189" t="s">
        <v>210</v>
      </c>
      <c r="E4" s="189" t="s">
        <v>171</v>
      </c>
      <c r="F4" s="9"/>
      <c r="G4" s="9"/>
    </row>
    <row r="5" spans="1:7" s="75" customFormat="1">
      <c r="A5" s="162"/>
      <c r="B5" s="186"/>
      <c r="C5" s="183"/>
      <c r="D5" s="58">
        <f t="shared" ref="D5:D36" si="0">ROUND(+B5*C5,2)</f>
        <v>0</v>
      </c>
      <c r="E5" s="75" t="s">
        <v>173</v>
      </c>
      <c r="F5" s="91"/>
      <c r="G5" s="91"/>
    </row>
    <row r="6" spans="1:7" s="75" customFormat="1">
      <c r="A6" s="162"/>
      <c r="B6" s="186"/>
      <c r="C6" s="183"/>
      <c r="D6" s="58">
        <f t="shared" si="0"/>
        <v>0</v>
      </c>
      <c r="E6" s="75" t="s">
        <v>173</v>
      </c>
      <c r="F6" s="91"/>
      <c r="G6" s="91"/>
    </row>
    <row r="7" spans="1:7" s="75" customFormat="1">
      <c r="A7" s="162"/>
      <c r="B7" s="186"/>
      <c r="C7" s="183"/>
      <c r="D7" s="58">
        <f t="shared" si="0"/>
        <v>0</v>
      </c>
      <c r="E7" s="75" t="s">
        <v>173</v>
      </c>
      <c r="F7" s="91"/>
      <c r="G7" s="91"/>
    </row>
    <row r="8" spans="1:7" s="75" customFormat="1" hidden="1">
      <c r="A8" s="162"/>
      <c r="B8" s="186"/>
      <c r="C8" s="183"/>
      <c r="D8" s="58">
        <f t="shared" si="0"/>
        <v>0</v>
      </c>
      <c r="E8" s="75" t="s">
        <v>173</v>
      </c>
      <c r="F8" s="91"/>
      <c r="G8" s="91"/>
    </row>
    <row r="9" spans="1:7" s="75" customFormat="1" hidden="1">
      <c r="A9" s="162"/>
      <c r="B9" s="186"/>
      <c r="C9" s="183"/>
      <c r="D9" s="58">
        <f t="shared" si="0"/>
        <v>0</v>
      </c>
      <c r="E9" s="75" t="s">
        <v>173</v>
      </c>
      <c r="F9" s="91"/>
      <c r="G9" s="91"/>
    </row>
    <row r="10" spans="1:7" s="75" customFormat="1" hidden="1">
      <c r="A10" s="162"/>
      <c r="B10" s="186"/>
      <c r="C10" s="183"/>
      <c r="D10" s="58">
        <f t="shared" si="0"/>
        <v>0</v>
      </c>
      <c r="E10" s="75" t="s">
        <v>173</v>
      </c>
      <c r="F10" s="91"/>
      <c r="G10" s="91"/>
    </row>
    <row r="11" spans="1:7" s="75" customFormat="1" hidden="1">
      <c r="A11" s="162"/>
      <c r="B11" s="186"/>
      <c r="C11" s="183"/>
      <c r="D11" s="58">
        <f t="shared" si="0"/>
        <v>0</v>
      </c>
      <c r="E11" s="75" t="s">
        <v>173</v>
      </c>
      <c r="F11" s="91"/>
      <c r="G11" s="91"/>
    </row>
    <row r="12" spans="1:7" s="75" customFormat="1" hidden="1">
      <c r="A12" s="162"/>
      <c r="B12" s="186"/>
      <c r="C12" s="183"/>
      <c r="D12" s="58">
        <f t="shared" si="0"/>
        <v>0</v>
      </c>
      <c r="E12" s="75" t="s">
        <v>173</v>
      </c>
      <c r="F12" s="91"/>
      <c r="G12" s="91"/>
    </row>
    <row r="13" spans="1:7" s="75" customFormat="1" hidden="1">
      <c r="A13" s="162"/>
      <c r="B13" s="186"/>
      <c r="C13" s="183"/>
      <c r="D13" s="58">
        <f t="shared" si="0"/>
        <v>0</v>
      </c>
      <c r="E13" s="75" t="s">
        <v>173</v>
      </c>
      <c r="F13" s="91"/>
      <c r="G13" s="91"/>
    </row>
    <row r="14" spans="1:7" s="75" customFormat="1" hidden="1">
      <c r="A14" s="162"/>
      <c r="B14" s="186"/>
      <c r="C14" s="183"/>
      <c r="D14" s="58">
        <f t="shared" si="0"/>
        <v>0</v>
      </c>
      <c r="E14" s="75" t="s">
        <v>173</v>
      </c>
      <c r="F14" s="91"/>
      <c r="G14" s="91"/>
    </row>
    <row r="15" spans="1:7" s="75" customFormat="1" hidden="1">
      <c r="A15" s="162"/>
      <c r="B15" s="186"/>
      <c r="C15" s="183"/>
      <c r="D15" s="58">
        <f t="shared" si="0"/>
        <v>0</v>
      </c>
      <c r="E15" s="75" t="s">
        <v>173</v>
      </c>
      <c r="F15" s="91"/>
      <c r="G15" s="91"/>
    </row>
    <row r="16" spans="1:7" s="75" customFormat="1" hidden="1">
      <c r="A16" s="162"/>
      <c r="B16" s="186"/>
      <c r="C16" s="183"/>
      <c r="D16" s="58">
        <f t="shared" si="0"/>
        <v>0</v>
      </c>
      <c r="E16" s="75" t="s">
        <v>173</v>
      </c>
      <c r="F16" s="91"/>
      <c r="G16" s="91"/>
    </row>
    <row r="17" spans="1:7" s="75" customFormat="1" hidden="1">
      <c r="A17" s="162"/>
      <c r="B17" s="186"/>
      <c r="C17" s="183"/>
      <c r="D17" s="58">
        <f t="shared" si="0"/>
        <v>0</v>
      </c>
      <c r="E17" s="75" t="s">
        <v>173</v>
      </c>
      <c r="F17" s="91"/>
      <c r="G17" s="91"/>
    </row>
    <row r="18" spans="1:7" s="75" customFormat="1" hidden="1">
      <c r="A18" s="162"/>
      <c r="B18" s="186"/>
      <c r="C18" s="183"/>
      <c r="D18" s="58">
        <f t="shared" si="0"/>
        <v>0</v>
      </c>
      <c r="E18" s="75" t="s">
        <v>173</v>
      </c>
      <c r="F18" s="91"/>
      <c r="G18" s="91"/>
    </row>
    <row r="19" spans="1:7" s="75" customFormat="1" hidden="1">
      <c r="A19" s="162"/>
      <c r="B19" s="186"/>
      <c r="C19" s="183"/>
      <c r="D19" s="58">
        <f t="shared" si="0"/>
        <v>0</v>
      </c>
      <c r="E19" s="75" t="s">
        <v>173</v>
      </c>
      <c r="F19" s="91"/>
      <c r="G19" s="91"/>
    </row>
    <row r="20" spans="1:7" s="75" customFormat="1" hidden="1">
      <c r="A20" s="162"/>
      <c r="B20" s="186"/>
      <c r="C20" s="183"/>
      <c r="D20" s="58">
        <f t="shared" si="0"/>
        <v>0</v>
      </c>
      <c r="E20" s="75" t="s">
        <v>173</v>
      </c>
      <c r="F20" s="91"/>
      <c r="G20" s="91"/>
    </row>
    <row r="21" spans="1:7" s="75" customFormat="1" hidden="1">
      <c r="A21" s="162"/>
      <c r="B21" s="186"/>
      <c r="C21" s="183"/>
      <c r="D21" s="58">
        <f t="shared" si="0"/>
        <v>0</v>
      </c>
      <c r="E21" s="75" t="s">
        <v>173</v>
      </c>
      <c r="F21" s="91"/>
      <c r="G21" s="91"/>
    </row>
    <row r="22" spans="1:7" s="75" customFormat="1" hidden="1">
      <c r="A22" s="162"/>
      <c r="B22" s="186"/>
      <c r="C22" s="183"/>
      <c r="D22" s="58">
        <f t="shared" si="0"/>
        <v>0</v>
      </c>
      <c r="E22" s="75" t="s">
        <v>173</v>
      </c>
      <c r="F22" s="91"/>
      <c r="G22" s="91"/>
    </row>
    <row r="23" spans="1:7" s="75" customFormat="1" hidden="1">
      <c r="A23" s="162"/>
      <c r="B23" s="186"/>
      <c r="C23" s="183"/>
      <c r="D23" s="58">
        <f t="shared" si="0"/>
        <v>0</v>
      </c>
      <c r="E23" s="75" t="s">
        <v>173</v>
      </c>
      <c r="F23" s="91"/>
      <c r="G23" s="91"/>
    </row>
    <row r="24" spans="1:7" s="75" customFormat="1" hidden="1">
      <c r="A24" s="162"/>
      <c r="B24" s="186"/>
      <c r="C24" s="183"/>
      <c r="D24" s="58">
        <f t="shared" si="0"/>
        <v>0</v>
      </c>
      <c r="E24" s="75" t="s">
        <v>173</v>
      </c>
      <c r="F24" s="91"/>
      <c r="G24" s="91"/>
    </row>
    <row r="25" spans="1:7" s="75" customFormat="1" hidden="1">
      <c r="A25" s="162"/>
      <c r="B25" s="186"/>
      <c r="C25" s="183"/>
      <c r="D25" s="58">
        <f t="shared" si="0"/>
        <v>0</v>
      </c>
      <c r="E25" s="75" t="s">
        <v>173</v>
      </c>
      <c r="F25" s="91"/>
      <c r="G25" s="91"/>
    </row>
    <row r="26" spans="1:7" s="75" customFormat="1" hidden="1">
      <c r="A26" s="162"/>
      <c r="B26" s="186"/>
      <c r="C26" s="183"/>
      <c r="D26" s="58">
        <f t="shared" si="0"/>
        <v>0</v>
      </c>
      <c r="E26" s="75" t="s">
        <v>173</v>
      </c>
      <c r="F26" s="91"/>
      <c r="G26" s="91"/>
    </row>
    <row r="27" spans="1:7" s="75" customFormat="1" hidden="1">
      <c r="A27" s="162"/>
      <c r="B27" s="186"/>
      <c r="C27" s="183"/>
      <c r="D27" s="58">
        <f t="shared" si="0"/>
        <v>0</v>
      </c>
      <c r="E27" s="75" t="s">
        <v>173</v>
      </c>
      <c r="F27" s="91"/>
      <c r="G27" s="91"/>
    </row>
    <row r="28" spans="1:7" s="75" customFormat="1" hidden="1">
      <c r="A28" s="162"/>
      <c r="B28" s="186"/>
      <c r="C28" s="183"/>
      <c r="D28" s="58">
        <f t="shared" si="0"/>
        <v>0</v>
      </c>
      <c r="E28" s="75" t="s">
        <v>173</v>
      </c>
      <c r="F28" s="91"/>
      <c r="G28" s="91"/>
    </row>
    <row r="29" spans="1:7" s="75" customFormat="1" hidden="1">
      <c r="A29" s="162"/>
      <c r="B29" s="186"/>
      <c r="C29" s="183"/>
      <c r="D29" s="58">
        <f t="shared" si="0"/>
        <v>0</v>
      </c>
      <c r="E29" s="75" t="s">
        <v>173</v>
      </c>
      <c r="F29" s="91"/>
      <c r="G29" s="91"/>
    </row>
    <row r="30" spans="1:7" s="75" customFormat="1" hidden="1">
      <c r="A30" s="162"/>
      <c r="B30" s="186"/>
      <c r="C30" s="183"/>
      <c r="D30" s="58">
        <f t="shared" si="0"/>
        <v>0</v>
      </c>
      <c r="E30" s="75" t="s">
        <v>173</v>
      </c>
      <c r="F30" s="91"/>
      <c r="G30" s="91"/>
    </row>
    <row r="31" spans="1:7" s="75" customFormat="1" hidden="1">
      <c r="A31" s="162"/>
      <c r="B31" s="186"/>
      <c r="C31" s="183"/>
      <c r="D31" s="58">
        <f t="shared" si="0"/>
        <v>0</v>
      </c>
      <c r="E31" s="75" t="s">
        <v>173</v>
      </c>
      <c r="F31" s="91"/>
      <c r="G31" s="91"/>
    </row>
    <row r="32" spans="1:7" s="75" customFormat="1" hidden="1">
      <c r="A32" s="162"/>
      <c r="B32" s="186"/>
      <c r="C32" s="183"/>
      <c r="D32" s="58">
        <f t="shared" si="0"/>
        <v>0</v>
      </c>
      <c r="E32" s="75" t="s">
        <v>173</v>
      </c>
      <c r="F32" s="91"/>
      <c r="G32" s="91"/>
    </row>
    <row r="33" spans="1:7" s="75" customFormat="1" hidden="1">
      <c r="A33" s="162"/>
      <c r="B33" s="186"/>
      <c r="C33" s="183"/>
      <c r="D33" s="58">
        <f t="shared" si="0"/>
        <v>0</v>
      </c>
      <c r="E33" s="75" t="s">
        <v>173</v>
      </c>
      <c r="F33" s="91"/>
      <c r="G33" s="91"/>
    </row>
    <row r="34" spans="1:7" s="75" customFormat="1" hidden="1">
      <c r="A34" s="162"/>
      <c r="B34" s="186"/>
      <c r="C34" s="183"/>
      <c r="D34" s="58">
        <f t="shared" si="0"/>
        <v>0</v>
      </c>
      <c r="E34" s="75" t="s">
        <v>173</v>
      </c>
      <c r="F34" s="91"/>
      <c r="G34" s="91"/>
    </row>
    <row r="35" spans="1:7" s="75" customFormat="1" hidden="1">
      <c r="A35" s="162"/>
      <c r="B35" s="186"/>
      <c r="C35" s="183"/>
      <c r="D35" s="58">
        <f t="shared" si="0"/>
        <v>0</v>
      </c>
      <c r="E35" s="75" t="s">
        <v>173</v>
      </c>
      <c r="F35" s="91"/>
      <c r="G35" s="91"/>
    </row>
    <row r="36" spans="1:7" s="75" customFormat="1" hidden="1">
      <c r="A36" s="162"/>
      <c r="B36" s="186"/>
      <c r="C36" s="183"/>
      <c r="D36" s="58">
        <f t="shared" si="0"/>
        <v>0</v>
      </c>
      <c r="E36" s="75" t="s">
        <v>173</v>
      </c>
      <c r="F36" s="91"/>
      <c r="G36" s="91"/>
    </row>
    <row r="37" spans="1:7" s="75" customFormat="1" hidden="1">
      <c r="A37" s="162"/>
      <c r="B37" s="186"/>
      <c r="C37" s="183"/>
      <c r="D37" s="58">
        <f t="shared" ref="D37:D68" si="1">ROUND(+B37*C37,2)</f>
        <v>0</v>
      </c>
      <c r="E37" s="75" t="s">
        <v>173</v>
      </c>
      <c r="F37" s="91"/>
      <c r="G37" s="91"/>
    </row>
    <row r="38" spans="1:7" s="75" customFormat="1" hidden="1">
      <c r="A38" s="162"/>
      <c r="B38" s="186"/>
      <c r="C38" s="183"/>
      <c r="D38" s="58">
        <f t="shared" si="1"/>
        <v>0</v>
      </c>
      <c r="E38" s="75" t="s">
        <v>173</v>
      </c>
      <c r="F38" s="91"/>
      <c r="G38" s="91"/>
    </row>
    <row r="39" spans="1:7" s="75" customFormat="1" hidden="1">
      <c r="A39" s="162"/>
      <c r="B39" s="186"/>
      <c r="C39" s="183"/>
      <c r="D39" s="58">
        <f t="shared" si="1"/>
        <v>0</v>
      </c>
      <c r="E39" s="75" t="s">
        <v>173</v>
      </c>
      <c r="F39" s="91"/>
      <c r="G39" s="91"/>
    </row>
    <row r="40" spans="1:7" s="75" customFormat="1" hidden="1">
      <c r="A40" s="162"/>
      <c r="B40" s="186"/>
      <c r="C40" s="183"/>
      <c r="D40" s="58">
        <f t="shared" si="1"/>
        <v>0</v>
      </c>
      <c r="E40" s="75" t="s">
        <v>173</v>
      </c>
      <c r="F40" s="91"/>
      <c r="G40" s="91"/>
    </row>
    <row r="41" spans="1:7" s="75" customFormat="1" hidden="1">
      <c r="A41" s="162"/>
      <c r="B41" s="186"/>
      <c r="C41" s="183"/>
      <c r="D41" s="58">
        <f t="shared" si="1"/>
        <v>0</v>
      </c>
      <c r="E41" s="75" t="s">
        <v>173</v>
      </c>
      <c r="F41" s="91"/>
      <c r="G41" s="91"/>
    </row>
    <row r="42" spans="1:7" s="75" customFormat="1" hidden="1">
      <c r="A42" s="162"/>
      <c r="B42" s="186"/>
      <c r="C42" s="183"/>
      <c r="D42" s="58">
        <f t="shared" si="1"/>
        <v>0</v>
      </c>
      <c r="E42" s="75" t="s">
        <v>173</v>
      </c>
      <c r="F42" s="91"/>
      <c r="G42" s="91"/>
    </row>
    <row r="43" spans="1:7" s="75" customFormat="1" hidden="1">
      <c r="A43" s="162"/>
      <c r="B43" s="186"/>
      <c r="C43" s="183"/>
      <c r="D43" s="58">
        <f t="shared" si="1"/>
        <v>0</v>
      </c>
      <c r="E43" s="75" t="s">
        <v>173</v>
      </c>
      <c r="F43" s="91"/>
      <c r="G43" s="91"/>
    </row>
    <row r="44" spans="1:7" s="75" customFormat="1" hidden="1">
      <c r="A44" s="162"/>
      <c r="B44" s="186"/>
      <c r="C44" s="183"/>
      <c r="D44" s="58">
        <f t="shared" si="1"/>
        <v>0</v>
      </c>
      <c r="E44" s="75" t="s">
        <v>173</v>
      </c>
      <c r="F44" s="91"/>
      <c r="G44" s="91"/>
    </row>
    <row r="45" spans="1:7" s="75" customFormat="1" hidden="1">
      <c r="A45" s="162"/>
      <c r="B45" s="186"/>
      <c r="C45" s="183"/>
      <c r="D45" s="58">
        <f t="shared" si="1"/>
        <v>0</v>
      </c>
      <c r="E45" s="75" t="s">
        <v>173</v>
      </c>
      <c r="F45" s="91"/>
      <c r="G45" s="91"/>
    </row>
    <row r="46" spans="1:7" s="75" customFormat="1" hidden="1">
      <c r="A46" s="162"/>
      <c r="B46" s="186"/>
      <c r="C46" s="183"/>
      <c r="D46" s="58">
        <f t="shared" si="1"/>
        <v>0</v>
      </c>
      <c r="E46" s="75" t="s">
        <v>173</v>
      </c>
      <c r="F46" s="91"/>
      <c r="G46" s="91"/>
    </row>
    <row r="47" spans="1:7" s="75" customFormat="1" hidden="1">
      <c r="A47" s="162"/>
      <c r="B47" s="186"/>
      <c r="C47" s="183"/>
      <c r="D47" s="58">
        <f t="shared" si="1"/>
        <v>0</v>
      </c>
      <c r="E47" s="75" t="s">
        <v>173</v>
      </c>
      <c r="F47" s="91"/>
      <c r="G47" s="91"/>
    </row>
    <row r="48" spans="1:7" s="75" customFormat="1" hidden="1">
      <c r="A48" s="162"/>
      <c r="B48" s="186"/>
      <c r="C48" s="183"/>
      <c r="D48" s="58">
        <f t="shared" si="1"/>
        <v>0</v>
      </c>
      <c r="E48" s="75" t="s">
        <v>173</v>
      </c>
      <c r="F48" s="91"/>
      <c r="G48" s="91"/>
    </row>
    <row r="49" spans="1:7" s="75" customFormat="1" hidden="1">
      <c r="A49" s="162"/>
      <c r="B49" s="186"/>
      <c r="C49" s="183"/>
      <c r="D49" s="58">
        <f t="shared" si="1"/>
        <v>0</v>
      </c>
      <c r="E49" s="75" t="s">
        <v>173</v>
      </c>
      <c r="F49" s="91"/>
      <c r="G49" s="91"/>
    </row>
    <row r="50" spans="1:7" s="75" customFormat="1" hidden="1">
      <c r="A50" s="162"/>
      <c r="B50" s="186"/>
      <c r="C50" s="183"/>
      <c r="D50" s="58">
        <f t="shared" si="1"/>
        <v>0</v>
      </c>
      <c r="E50" s="75" t="s">
        <v>173</v>
      </c>
      <c r="F50" s="91"/>
      <c r="G50" s="91"/>
    </row>
    <row r="51" spans="1:7" s="75" customFormat="1" hidden="1">
      <c r="A51" s="162"/>
      <c r="B51" s="186"/>
      <c r="C51" s="183"/>
      <c r="D51" s="58">
        <f t="shared" si="1"/>
        <v>0</v>
      </c>
      <c r="E51" s="75" t="s">
        <v>173</v>
      </c>
      <c r="F51" s="91"/>
      <c r="G51" s="91"/>
    </row>
    <row r="52" spans="1:7" s="75" customFormat="1" hidden="1">
      <c r="A52" s="162"/>
      <c r="B52" s="186"/>
      <c r="C52" s="183"/>
      <c r="D52" s="58">
        <f t="shared" si="1"/>
        <v>0</v>
      </c>
      <c r="E52" s="75" t="s">
        <v>173</v>
      </c>
      <c r="F52" s="91"/>
      <c r="G52" s="91"/>
    </row>
    <row r="53" spans="1:7" s="75" customFormat="1" hidden="1">
      <c r="A53" s="162"/>
      <c r="B53" s="186"/>
      <c r="C53" s="183"/>
      <c r="D53" s="58">
        <f t="shared" si="1"/>
        <v>0</v>
      </c>
      <c r="E53" s="75" t="s">
        <v>173</v>
      </c>
      <c r="F53" s="91"/>
      <c r="G53" s="91"/>
    </row>
    <row r="54" spans="1:7" s="75" customFormat="1" hidden="1">
      <c r="A54" s="162"/>
      <c r="B54" s="186"/>
      <c r="C54" s="183"/>
      <c r="D54" s="58">
        <f t="shared" si="1"/>
        <v>0</v>
      </c>
      <c r="E54" s="75" t="s">
        <v>173</v>
      </c>
      <c r="F54" s="91"/>
      <c r="G54" s="91"/>
    </row>
    <row r="55" spans="1:7" s="75" customFormat="1" hidden="1">
      <c r="A55" s="162"/>
      <c r="B55" s="186"/>
      <c r="C55" s="183"/>
      <c r="D55" s="58">
        <f t="shared" si="1"/>
        <v>0</v>
      </c>
      <c r="E55" s="75" t="s">
        <v>173</v>
      </c>
      <c r="F55" s="91"/>
      <c r="G55" s="91"/>
    </row>
    <row r="56" spans="1:7" s="75" customFormat="1" hidden="1">
      <c r="A56" s="162"/>
      <c r="B56" s="186"/>
      <c r="C56" s="183"/>
      <c r="D56" s="58">
        <f t="shared" si="1"/>
        <v>0</v>
      </c>
      <c r="E56" s="75" t="s">
        <v>173</v>
      </c>
      <c r="F56" s="91"/>
      <c r="G56" s="91"/>
    </row>
    <row r="57" spans="1:7" s="75" customFormat="1" hidden="1">
      <c r="A57" s="162"/>
      <c r="B57" s="186"/>
      <c r="C57" s="183"/>
      <c r="D57" s="58">
        <f t="shared" si="1"/>
        <v>0</v>
      </c>
      <c r="E57" s="75" t="s">
        <v>173</v>
      </c>
      <c r="F57" s="91"/>
      <c r="G57" s="91"/>
    </row>
    <row r="58" spans="1:7" s="75" customFormat="1" hidden="1">
      <c r="A58" s="162"/>
      <c r="B58" s="186"/>
      <c r="C58" s="183"/>
      <c r="D58" s="58">
        <f t="shared" si="1"/>
        <v>0</v>
      </c>
      <c r="E58" s="75" t="s">
        <v>173</v>
      </c>
      <c r="F58" s="91"/>
      <c r="G58" s="91"/>
    </row>
    <row r="59" spans="1:7" s="75" customFormat="1" hidden="1">
      <c r="A59" s="162"/>
      <c r="B59" s="186"/>
      <c r="C59" s="183"/>
      <c r="D59" s="58">
        <f t="shared" si="1"/>
        <v>0</v>
      </c>
      <c r="E59" s="75" t="s">
        <v>173</v>
      </c>
      <c r="F59" s="91"/>
      <c r="G59" s="91"/>
    </row>
    <row r="60" spans="1:7" s="75" customFormat="1" hidden="1">
      <c r="A60" s="162"/>
      <c r="B60" s="186"/>
      <c r="C60" s="183"/>
      <c r="D60" s="58">
        <f t="shared" si="1"/>
        <v>0</v>
      </c>
      <c r="E60" s="75" t="s">
        <v>173</v>
      </c>
      <c r="F60" s="91"/>
      <c r="G60" s="91"/>
    </row>
    <row r="61" spans="1:7" s="75" customFormat="1" hidden="1">
      <c r="A61" s="162"/>
      <c r="B61" s="186"/>
      <c r="C61" s="183"/>
      <c r="D61" s="58">
        <f t="shared" si="1"/>
        <v>0</v>
      </c>
      <c r="E61" s="75" t="s">
        <v>173</v>
      </c>
      <c r="F61" s="91"/>
      <c r="G61" s="91"/>
    </row>
    <row r="62" spans="1:7" s="75" customFormat="1" hidden="1">
      <c r="A62" s="162"/>
      <c r="B62" s="186"/>
      <c r="C62" s="183"/>
      <c r="D62" s="58">
        <f t="shared" si="1"/>
        <v>0</v>
      </c>
      <c r="E62" s="75" t="s">
        <v>173</v>
      </c>
      <c r="F62" s="91"/>
      <c r="G62" s="91"/>
    </row>
    <row r="63" spans="1:7" s="75" customFormat="1" hidden="1">
      <c r="A63" s="162"/>
      <c r="B63" s="186"/>
      <c r="C63" s="183"/>
      <c r="D63" s="58">
        <f t="shared" si="1"/>
        <v>0</v>
      </c>
      <c r="E63" s="75" t="s">
        <v>173</v>
      </c>
      <c r="F63" s="91"/>
      <c r="G63" s="91"/>
    </row>
    <row r="64" spans="1:7" s="75" customFormat="1" hidden="1">
      <c r="A64" s="162"/>
      <c r="B64" s="186"/>
      <c r="C64" s="183"/>
      <c r="D64" s="58">
        <f t="shared" si="1"/>
        <v>0</v>
      </c>
      <c r="E64" s="75" t="s">
        <v>173</v>
      </c>
      <c r="F64" s="91"/>
      <c r="G64" s="91"/>
    </row>
    <row r="65" spans="1:7" s="75" customFormat="1" hidden="1">
      <c r="A65" s="162"/>
      <c r="B65" s="186"/>
      <c r="C65" s="183"/>
      <c r="D65" s="58">
        <f t="shared" si="1"/>
        <v>0</v>
      </c>
      <c r="E65" s="75" t="s">
        <v>173</v>
      </c>
      <c r="F65" s="91"/>
      <c r="G65" s="91"/>
    </row>
    <row r="66" spans="1:7" s="75" customFormat="1" hidden="1">
      <c r="A66" s="162"/>
      <c r="B66" s="186"/>
      <c r="C66" s="183"/>
      <c r="D66" s="58">
        <f t="shared" si="1"/>
        <v>0</v>
      </c>
      <c r="E66" s="75" t="s">
        <v>173</v>
      </c>
      <c r="F66" s="91"/>
      <c r="G66" s="91"/>
    </row>
    <row r="67" spans="1:7" s="75" customFormat="1" hidden="1">
      <c r="A67" s="162"/>
      <c r="B67" s="186"/>
      <c r="C67" s="183"/>
      <c r="D67" s="58">
        <f t="shared" si="1"/>
        <v>0</v>
      </c>
      <c r="E67" s="75" t="s">
        <v>173</v>
      </c>
      <c r="F67" s="91"/>
      <c r="G67" s="91"/>
    </row>
    <row r="68" spans="1:7" s="75" customFormat="1" hidden="1">
      <c r="A68" s="162"/>
      <c r="B68" s="186"/>
      <c r="C68" s="183"/>
      <c r="D68" s="58">
        <f t="shared" si="1"/>
        <v>0</v>
      </c>
      <c r="E68" s="75" t="s">
        <v>173</v>
      </c>
      <c r="F68" s="91"/>
      <c r="G68" s="91"/>
    </row>
    <row r="69" spans="1:7" s="75" customFormat="1" hidden="1">
      <c r="A69" s="162"/>
      <c r="B69" s="186"/>
      <c r="C69" s="183"/>
      <c r="D69" s="58">
        <f t="shared" ref="D69:D100" si="2">ROUND(+B69*C69,2)</f>
        <v>0</v>
      </c>
      <c r="E69" s="75" t="s">
        <v>173</v>
      </c>
      <c r="F69" s="91"/>
      <c r="G69" s="91"/>
    </row>
    <row r="70" spans="1:7" s="75" customFormat="1" hidden="1">
      <c r="A70" s="162"/>
      <c r="B70" s="186"/>
      <c r="C70" s="183"/>
      <c r="D70" s="58">
        <f t="shared" si="2"/>
        <v>0</v>
      </c>
      <c r="E70" s="75" t="s">
        <v>173</v>
      </c>
      <c r="F70" s="91"/>
      <c r="G70" s="91"/>
    </row>
    <row r="71" spans="1:7" s="75" customFormat="1" hidden="1">
      <c r="A71" s="162"/>
      <c r="B71" s="186"/>
      <c r="C71" s="183"/>
      <c r="D71" s="58">
        <f t="shared" si="2"/>
        <v>0</v>
      </c>
      <c r="E71" s="75" t="s">
        <v>173</v>
      </c>
      <c r="F71" s="91"/>
      <c r="G71" s="91"/>
    </row>
    <row r="72" spans="1:7" s="75" customFormat="1" hidden="1">
      <c r="A72" s="162"/>
      <c r="B72" s="186"/>
      <c r="C72" s="183"/>
      <c r="D72" s="58">
        <f t="shared" si="2"/>
        <v>0</v>
      </c>
      <c r="E72" s="75" t="s">
        <v>173</v>
      </c>
      <c r="F72" s="91"/>
      <c r="G72" s="91"/>
    </row>
    <row r="73" spans="1:7" s="75" customFormat="1" hidden="1">
      <c r="A73" s="162"/>
      <c r="B73" s="186"/>
      <c r="C73" s="183"/>
      <c r="D73" s="58">
        <f t="shared" si="2"/>
        <v>0</v>
      </c>
      <c r="E73" s="75" t="s">
        <v>173</v>
      </c>
      <c r="F73" s="91"/>
      <c r="G73" s="91"/>
    </row>
    <row r="74" spans="1:7" s="75" customFormat="1" hidden="1">
      <c r="A74" s="162"/>
      <c r="B74" s="186"/>
      <c r="C74" s="183"/>
      <c r="D74" s="58">
        <f t="shared" si="2"/>
        <v>0</v>
      </c>
      <c r="E74" s="75" t="s">
        <v>173</v>
      </c>
      <c r="F74" s="91"/>
      <c r="G74" s="91"/>
    </row>
    <row r="75" spans="1:7" s="75" customFormat="1" hidden="1">
      <c r="A75" s="162"/>
      <c r="B75" s="186"/>
      <c r="C75" s="183"/>
      <c r="D75" s="58">
        <f t="shared" si="2"/>
        <v>0</v>
      </c>
      <c r="E75" s="75" t="s">
        <v>173</v>
      </c>
      <c r="F75" s="91"/>
      <c r="G75" s="91"/>
    </row>
    <row r="76" spans="1:7" s="75" customFormat="1" hidden="1">
      <c r="A76" s="162"/>
      <c r="B76" s="186"/>
      <c r="C76" s="183"/>
      <c r="D76" s="58">
        <f t="shared" si="2"/>
        <v>0</v>
      </c>
      <c r="E76" s="75" t="s">
        <v>173</v>
      </c>
      <c r="F76" s="91"/>
      <c r="G76" s="91"/>
    </row>
    <row r="77" spans="1:7" s="75" customFormat="1" hidden="1">
      <c r="A77" s="162"/>
      <c r="B77" s="186"/>
      <c r="C77" s="183"/>
      <c r="D77" s="58">
        <f t="shared" si="2"/>
        <v>0</v>
      </c>
      <c r="E77" s="75" t="s">
        <v>173</v>
      </c>
      <c r="F77" s="91"/>
      <c r="G77" s="91"/>
    </row>
    <row r="78" spans="1:7" s="75" customFormat="1" hidden="1">
      <c r="A78" s="162"/>
      <c r="B78" s="186"/>
      <c r="C78" s="183"/>
      <c r="D78" s="58">
        <f t="shared" si="2"/>
        <v>0</v>
      </c>
      <c r="E78" s="75" t="s">
        <v>173</v>
      </c>
      <c r="F78" s="91"/>
      <c r="G78" s="91"/>
    </row>
    <row r="79" spans="1:7" s="75" customFormat="1" hidden="1">
      <c r="A79" s="162"/>
      <c r="B79" s="186"/>
      <c r="C79" s="183"/>
      <c r="D79" s="58">
        <f t="shared" si="2"/>
        <v>0</v>
      </c>
      <c r="E79" s="75" t="s">
        <v>173</v>
      </c>
      <c r="F79" s="91"/>
      <c r="G79" s="91"/>
    </row>
    <row r="80" spans="1:7" s="75" customFormat="1" hidden="1">
      <c r="A80" s="162"/>
      <c r="B80" s="186"/>
      <c r="C80" s="183"/>
      <c r="D80" s="58">
        <f t="shared" si="2"/>
        <v>0</v>
      </c>
      <c r="E80" s="75" t="s">
        <v>173</v>
      </c>
      <c r="F80" s="91"/>
      <c r="G80" s="91"/>
    </row>
    <row r="81" spans="1:7" s="75" customFormat="1" hidden="1">
      <c r="A81" s="162"/>
      <c r="B81" s="186"/>
      <c r="C81" s="183"/>
      <c r="D81" s="58">
        <f t="shared" si="2"/>
        <v>0</v>
      </c>
      <c r="E81" s="75" t="s">
        <v>173</v>
      </c>
      <c r="F81" s="91"/>
      <c r="G81" s="91"/>
    </row>
    <row r="82" spans="1:7" s="75" customFormat="1" hidden="1">
      <c r="A82" s="162"/>
      <c r="B82" s="186"/>
      <c r="C82" s="183"/>
      <c r="D82" s="58">
        <f t="shared" si="2"/>
        <v>0</v>
      </c>
      <c r="E82" s="75" t="s">
        <v>173</v>
      </c>
      <c r="F82" s="91"/>
      <c r="G82" s="91"/>
    </row>
    <row r="83" spans="1:7" s="75" customFormat="1" hidden="1">
      <c r="A83" s="162"/>
      <c r="B83" s="186"/>
      <c r="C83" s="183"/>
      <c r="D83" s="58">
        <f t="shared" si="2"/>
        <v>0</v>
      </c>
      <c r="E83" s="75" t="s">
        <v>173</v>
      </c>
      <c r="F83" s="91"/>
      <c r="G83" s="91"/>
    </row>
    <row r="84" spans="1:7" s="75" customFormat="1" hidden="1">
      <c r="A84" s="162"/>
      <c r="B84" s="186"/>
      <c r="C84" s="183"/>
      <c r="D84" s="58">
        <f t="shared" si="2"/>
        <v>0</v>
      </c>
      <c r="E84" s="75" t="s">
        <v>173</v>
      </c>
      <c r="F84" s="91"/>
      <c r="G84" s="91"/>
    </row>
    <row r="85" spans="1:7" s="75" customFormat="1" hidden="1">
      <c r="A85" s="162"/>
      <c r="B85" s="186"/>
      <c r="C85" s="183"/>
      <c r="D85" s="58">
        <f t="shared" si="2"/>
        <v>0</v>
      </c>
      <c r="E85" s="75" t="s">
        <v>173</v>
      </c>
      <c r="F85" s="91"/>
      <c r="G85" s="91"/>
    </row>
    <row r="86" spans="1:7" s="75" customFormat="1" hidden="1">
      <c r="A86" s="162"/>
      <c r="B86" s="186"/>
      <c r="C86" s="183"/>
      <c r="D86" s="58">
        <f t="shared" si="2"/>
        <v>0</v>
      </c>
      <c r="E86" s="75" t="s">
        <v>173</v>
      </c>
      <c r="F86" s="91"/>
      <c r="G86" s="91"/>
    </row>
    <row r="87" spans="1:7" s="75" customFormat="1" hidden="1">
      <c r="A87" s="162"/>
      <c r="B87" s="186"/>
      <c r="C87" s="183"/>
      <c r="D87" s="58">
        <f t="shared" si="2"/>
        <v>0</v>
      </c>
      <c r="E87" s="75" t="s">
        <v>173</v>
      </c>
      <c r="F87" s="91"/>
      <c r="G87" s="91"/>
    </row>
    <row r="88" spans="1:7" s="75" customFormat="1" hidden="1">
      <c r="A88" s="162"/>
      <c r="B88" s="186"/>
      <c r="C88" s="183"/>
      <c r="D88" s="58">
        <f t="shared" si="2"/>
        <v>0</v>
      </c>
      <c r="E88" s="75" t="s">
        <v>173</v>
      </c>
      <c r="F88" s="91"/>
      <c r="G88" s="91"/>
    </row>
    <row r="89" spans="1:7" s="75" customFormat="1" hidden="1">
      <c r="A89" s="162"/>
      <c r="B89" s="186"/>
      <c r="C89" s="183"/>
      <c r="D89" s="58">
        <f t="shared" si="2"/>
        <v>0</v>
      </c>
      <c r="E89" s="75" t="s">
        <v>173</v>
      </c>
      <c r="F89" s="91"/>
      <c r="G89" s="91"/>
    </row>
    <row r="90" spans="1:7" s="75" customFormat="1" hidden="1">
      <c r="A90" s="162"/>
      <c r="B90" s="186"/>
      <c r="C90" s="183"/>
      <c r="D90" s="58">
        <f t="shared" si="2"/>
        <v>0</v>
      </c>
      <c r="E90" s="75" t="s">
        <v>173</v>
      </c>
      <c r="F90" s="91"/>
      <c r="G90" s="91"/>
    </row>
    <row r="91" spans="1:7" s="75" customFormat="1" hidden="1">
      <c r="A91" s="162"/>
      <c r="B91" s="186"/>
      <c r="C91" s="183"/>
      <c r="D91" s="58">
        <f t="shared" si="2"/>
        <v>0</v>
      </c>
      <c r="E91" s="75" t="s">
        <v>173</v>
      </c>
      <c r="F91" s="91"/>
      <c r="G91" s="91"/>
    </row>
    <row r="92" spans="1:7" s="75" customFormat="1" hidden="1">
      <c r="A92" s="162"/>
      <c r="B92" s="186"/>
      <c r="C92" s="183"/>
      <c r="D92" s="58">
        <f t="shared" si="2"/>
        <v>0</v>
      </c>
      <c r="E92" s="75" t="s">
        <v>173</v>
      </c>
      <c r="F92" s="91"/>
      <c r="G92" s="91"/>
    </row>
    <row r="93" spans="1:7" s="75" customFormat="1" hidden="1">
      <c r="A93" s="162"/>
      <c r="B93" s="186"/>
      <c r="C93" s="183"/>
      <c r="D93" s="58">
        <f t="shared" si="2"/>
        <v>0</v>
      </c>
      <c r="E93" s="75" t="s">
        <v>173</v>
      </c>
      <c r="F93" s="91"/>
      <c r="G93" s="91"/>
    </row>
    <row r="94" spans="1:7" s="75" customFormat="1" hidden="1">
      <c r="A94" s="162"/>
      <c r="B94" s="186"/>
      <c r="C94" s="183"/>
      <c r="D94" s="58">
        <f t="shared" si="2"/>
        <v>0</v>
      </c>
      <c r="E94" s="75" t="s">
        <v>173</v>
      </c>
      <c r="F94" s="91"/>
      <c r="G94" s="91"/>
    </row>
    <row r="95" spans="1:7" s="75" customFormat="1" hidden="1">
      <c r="A95" s="162"/>
      <c r="B95" s="186"/>
      <c r="C95" s="183"/>
      <c r="D95" s="58">
        <f t="shared" si="2"/>
        <v>0</v>
      </c>
      <c r="E95" s="75" t="s">
        <v>173</v>
      </c>
      <c r="F95" s="91"/>
      <c r="G95" s="91"/>
    </row>
    <row r="96" spans="1:7" s="75" customFormat="1" hidden="1">
      <c r="A96" s="162"/>
      <c r="B96" s="186"/>
      <c r="C96" s="183"/>
      <c r="D96" s="58">
        <f t="shared" si="2"/>
        <v>0</v>
      </c>
      <c r="E96" s="75" t="s">
        <v>173</v>
      </c>
      <c r="F96" s="91"/>
      <c r="G96" s="91"/>
    </row>
    <row r="97" spans="1:7" s="75" customFormat="1" hidden="1">
      <c r="A97" s="162"/>
      <c r="B97" s="186"/>
      <c r="C97" s="183"/>
      <c r="D97" s="58">
        <f t="shared" si="2"/>
        <v>0</v>
      </c>
      <c r="E97" s="75" t="s">
        <v>173</v>
      </c>
      <c r="F97" s="91"/>
      <c r="G97" s="91"/>
    </row>
    <row r="98" spans="1:7" s="75" customFormat="1" hidden="1">
      <c r="A98" s="162"/>
      <c r="B98" s="186"/>
      <c r="C98" s="183"/>
      <c r="D98" s="58">
        <f t="shared" si="2"/>
        <v>0</v>
      </c>
      <c r="E98" s="75" t="s">
        <v>173</v>
      </c>
      <c r="F98" s="91"/>
      <c r="G98" s="91"/>
    </row>
    <row r="99" spans="1:7" s="75" customFormat="1" hidden="1">
      <c r="A99" s="162"/>
      <c r="B99" s="186"/>
      <c r="C99" s="183"/>
      <c r="D99" s="58">
        <f t="shared" si="2"/>
        <v>0</v>
      </c>
      <c r="E99" s="75" t="s">
        <v>173</v>
      </c>
      <c r="F99" s="91"/>
      <c r="G99" s="91"/>
    </row>
    <row r="100" spans="1:7" s="75" customFormat="1" hidden="1">
      <c r="A100" s="162"/>
      <c r="B100" s="186"/>
      <c r="C100" s="183"/>
      <c r="D100" s="58">
        <f t="shared" si="2"/>
        <v>0</v>
      </c>
      <c r="E100" s="75" t="s">
        <v>173</v>
      </c>
      <c r="F100" s="91"/>
      <c r="G100" s="91"/>
    </row>
    <row r="101" spans="1:7" s="75" customFormat="1" hidden="1">
      <c r="A101" s="162"/>
      <c r="B101" s="186"/>
      <c r="C101" s="183"/>
      <c r="D101" s="58">
        <f t="shared" ref="D101:D132" si="3">ROUND(+B101*C101,2)</f>
        <v>0</v>
      </c>
      <c r="E101" s="75" t="s">
        <v>173</v>
      </c>
      <c r="F101" s="91"/>
      <c r="G101" s="91"/>
    </row>
    <row r="102" spans="1:7" s="75" customFormat="1" hidden="1">
      <c r="A102" s="162"/>
      <c r="B102" s="186"/>
      <c r="C102" s="183"/>
      <c r="D102" s="58">
        <f t="shared" si="3"/>
        <v>0</v>
      </c>
      <c r="E102" s="75" t="s">
        <v>173</v>
      </c>
      <c r="F102" s="91"/>
      <c r="G102" s="91"/>
    </row>
    <row r="103" spans="1:7" s="75" customFormat="1" hidden="1">
      <c r="A103" s="162"/>
      <c r="B103" s="186"/>
      <c r="C103" s="183"/>
      <c r="D103" s="58">
        <f t="shared" si="3"/>
        <v>0</v>
      </c>
      <c r="E103" s="75" t="s">
        <v>173</v>
      </c>
      <c r="F103" s="91"/>
      <c r="G103" s="91"/>
    </row>
    <row r="104" spans="1:7" s="75" customFormat="1" hidden="1">
      <c r="A104" s="162"/>
      <c r="B104" s="186"/>
      <c r="C104" s="183"/>
      <c r="D104" s="58">
        <f t="shared" si="3"/>
        <v>0</v>
      </c>
      <c r="E104" s="75" t="s">
        <v>173</v>
      </c>
      <c r="F104" s="91"/>
      <c r="G104" s="91"/>
    </row>
    <row r="105" spans="1:7" s="75" customFormat="1" hidden="1">
      <c r="A105" s="162"/>
      <c r="B105" s="186"/>
      <c r="C105" s="183"/>
      <c r="D105" s="58">
        <f t="shared" si="3"/>
        <v>0</v>
      </c>
      <c r="E105" s="75" t="s">
        <v>173</v>
      </c>
      <c r="F105" s="91"/>
      <c r="G105" s="91"/>
    </row>
    <row r="106" spans="1:7" s="75" customFormat="1" hidden="1">
      <c r="A106" s="162"/>
      <c r="B106" s="186"/>
      <c r="C106" s="183"/>
      <c r="D106" s="58">
        <f t="shared" si="3"/>
        <v>0</v>
      </c>
      <c r="E106" s="75" t="s">
        <v>173</v>
      </c>
      <c r="F106" s="91"/>
      <c r="G106" s="91"/>
    </row>
    <row r="107" spans="1:7" s="75" customFormat="1" hidden="1">
      <c r="A107" s="162"/>
      <c r="B107" s="186"/>
      <c r="C107" s="183"/>
      <c r="D107" s="58">
        <f t="shared" si="3"/>
        <v>0</v>
      </c>
      <c r="E107" s="75" t="s">
        <v>173</v>
      </c>
      <c r="F107" s="91"/>
      <c r="G107" s="91"/>
    </row>
    <row r="108" spans="1:7" s="75" customFormat="1" hidden="1">
      <c r="A108" s="162"/>
      <c r="B108" s="186"/>
      <c r="C108" s="183"/>
      <c r="D108" s="58">
        <f t="shared" si="3"/>
        <v>0</v>
      </c>
      <c r="E108" s="75" t="s">
        <v>173</v>
      </c>
      <c r="F108" s="91"/>
      <c r="G108" s="91"/>
    </row>
    <row r="109" spans="1:7" s="75" customFormat="1" hidden="1">
      <c r="A109" s="162"/>
      <c r="B109" s="186"/>
      <c r="C109" s="183"/>
      <c r="D109" s="58">
        <f t="shared" si="3"/>
        <v>0</v>
      </c>
      <c r="E109" s="75" t="s">
        <v>173</v>
      </c>
      <c r="F109" s="91"/>
      <c r="G109" s="91"/>
    </row>
    <row r="110" spans="1:7" s="75" customFormat="1" hidden="1">
      <c r="A110" s="162"/>
      <c r="B110" s="186"/>
      <c r="C110" s="183"/>
      <c r="D110" s="58">
        <f t="shared" si="3"/>
        <v>0</v>
      </c>
      <c r="E110" s="75" t="s">
        <v>173</v>
      </c>
      <c r="F110" s="91"/>
      <c r="G110" s="91"/>
    </row>
    <row r="111" spans="1:7" s="75" customFormat="1" hidden="1">
      <c r="A111" s="162"/>
      <c r="B111" s="186"/>
      <c r="C111" s="183"/>
      <c r="D111" s="58">
        <f t="shared" si="3"/>
        <v>0</v>
      </c>
      <c r="E111" s="75" t="s">
        <v>173</v>
      </c>
      <c r="F111" s="91"/>
      <c r="G111" s="91"/>
    </row>
    <row r="112" spans="1:7" s="75" customFormat="1" hidden="1">
      <c r="A112" s="162"/>
      <c r="B112" s="186"/>
      <c r="C112" s="183"/>
      <c r="D112" s="58">
        <f t="shared" si="3"/>
        <v>0</v>
      </c>
      <c r="E112" s="75" t="s">
        <v>173</v>
      </c>
      <c r="F112" s="91"/>
      <c r="G112" s="91"/>
    </row>
    <row r="113" spans="1:7" s="75" customFormat="1" hidden="1">
      <c r="A113" s="162"/>
      <c r="B113" s="186"/>
      <c r="C113" s="183"/>
      <c r="D113" s="58">
        <f t="shared" si="3"/>
        <v>0</v>
      </c>
      <c r="E113" s="75" t="s">
        <v>173</v>
      </c>
      <c r="F113" s="91"/>
      <c r="G113" s="91"/>
    </row>
    <row r="114" spans="1:7" s="75" customFormat="1" hidden="1">
      <c r="A114" s="162"/>
      <c r="B114" s="186"/>
      <c r="C114" s="183"/>
      <c r="D114" s="58">
        <f t="shared" si="3"/>
        <v>0</v>
      </c>
      <c r="E114" s="75" t="s">
        <v>173</v>
      </c>
      <c r="F114" s="91"/>
      <c r="G114" s="91"/>
    </row>
    <row r="115" spans="1:7" s="75" customFormat="1" hidden="1">
      <c r="A115" s="162"/>
      <c r="B115" s="186"/>
      <c r="C115" s="183"/>
      <c r="D115" s="58">
        <f t="shared" si="3"/>
        <v>0</v>
      </c>
      <c r="E115" s="75" t="s">
        <v>173</v>
      </c>
      <c r="F115" s="91"/>
      <c r="G115" s="91"/>
    </row>
    <row r="116" spans="1:7" s="75" customFormat="1" hidden="1">
      <c r="A116" s="162"/>
      <c r="B116" s="186"/>
      <c r="C116" s="183"/>
      <c r="D116" s="58">
        <f t="shared" si="3"/>
        <v>0</v>
      </c>
      <c r="E116" s="75" t="s">
        <v>173</v>
      </c>
      <c r="F116" s="91"/>
      <c r="G116" s="91"/>
    </row>
    <row r="117" spans="1:7" s="75" customFormat="1" hidden="1">
      <c r="A117" s="162"/>
      <c r="B117" s="186"/>
      <c r="C117" s="183"/>
      <c r="D117" s="58">
        <f t="shared" si="3"/>
        <v>0</v>
      </c>
      <c r="E117" s="75" t="s">
        <v>173</v>
      </c>
      <c r="F117" s="91"/>
      <c r="G117" s="91"/>
    </row>
    <row r="118" spans="1:7" s="75" customFormat="1" hidden="1">
      <c r="A118" s="162"/>
      <c r="B118" s="186"/>
      <c r="C118" s="183"/>
      <c r="D118" s="58">
        <f t="shared" si="3"/>
        <v>0</v>
      </c>
      <c r="E118" s="75" t="s">
        <v>173</v>
      </c>
      <c r="F118" s="91"/>
      <c r="G118" s="91"/>
    </row>
    <row r="119" spans="1:7" s="75" customFormat="1" hidden="1">
      <c r="A119" s="162"/>
      <c r="B119" s="186"/>
      <c r="C119" s="183"/>
      <c r="D119" s="58">
        <f t="shared" si="3"/>
        <v>0</v>
      </c>
      <c r="E119" s="75" t="s">
        <v>173</v>
      </c>
      <c r="F119" s="91"/>
      <c r="G119" s="91"/>
    </row>
    <row r="120" spans="1:7" s="75" customFormat="1" hidden="1">
      <c r="A120" s="162"/>
      <c r="B120" s="186"/>
      <c r="C120" s="183"/>
      <c r="D120" s="58">
        <f t="shared" si="3"/>
        <v>0</v>
      </c>
      <c r="E120" s="75" t="s">
        <v>173</v>
      </c>
      <c r="F120" s="91"/>
      <c r="G120" s="91"/>
    </row>
    <row r="121" spans="1:7" s="75" customFormat="1" hidden="1">
      <c r="A121" s="162"/>
      <c r="B121" s="186"/>
      <c r="C121" s="183"/>
      <c r="D121" s="58">
        <f t="shared" si="3"/>
        <v>0</v>
      </c>
      <c r="E121" s="75" t="s">
        <v>173</v>
      </c>
      <c r="F121" s="91"/>
      <c r="G121" s="91"/>
    </row>
    <row r="122" spans="1:7" s="75" customFormat="1" hidden="1">
      <c r="A122" s="162"/>
      <c r="B122" s="186"/>
      <c r="C122" s="183"/>
      <c r="D122" s="58">
        <f t="shared" si="3"/>
        <v>0</v>
      </c>
      <c r="E122" s="75" t="s">
        <v>173</v>
      </c>
      <c r="F122" s="91"/>
      <c r="G122" s="91"/>
    </row>
    <row r="123" spans="1:7" s="75" customFormat="1" hidden="1">
      <c r="A123" s="162"/>
      <c r="B123" s="186"/>
      <c r="C123" s="183"/>
      <c r="D123" s="58">
        <f t="shared" si="3"/>
        <v>0</v>
      </c>
      <c r="E123" s="75" t="s">
        <v>173</v>
      </c>
      <c r="F123" s="91"/>
      <c r="G123" s="91"/>
    </row>
    <row r="124" spans="1:7" s="75" customFormat="1" hidden="1">
      <c r="A124" s="162"/>
      <c r="B124" s="186"/>
      <c r="C124" s="183"/>
      <c r="D124" s="58">
        <f t="shared" si="3"/>
        <v>0</v>
      </c>
      <c r="E124" s="75" t="s">
        <v>173</v>
      </c>
      <c r="F124" s="91"/>
      <c r="G124" s="91"/>
    </row>
    <row r="125" spans="1:7" s="75" customFormat="1" hidden="1">
      <c r="A125" s="162"/>
      <c r="B125" s="186"/>
      <c r="C125" s="183"/>
      <c r="D125" s="58">
        <f t="shared" si="3"/>
        <v>0</v>
      </c>
      <c r="E125" s="75" t="s">
        <v>173</v>
      </c>
      <c r="F125" s="91"/>
      <c r="G125" s="91"/>
    </row>
    <row r="126" spans="1:7" s="75" customFormat="1" hidden="1">
      <c r="A126" s="162"/>
      <c r="B126" s="186"/>
      <c r="C126" s="183"/>
      <c r="D126" s="58">
        <f t="shared" si="3"/>
        <v>0</v>
      </c>
      <c r="E126" s="75" t="s">
        <v>173</v>
      </c>
      <c r="F126" s="91"/>
      <c r="G126" s="91"/>
    </row>
    <row r="127" spans="1:7" s="75" customFormat="1" hidden="1">
      <c r="A127" s="162"/>
      <c r="B127" s="186"/>
      <c r="C127" s="183"/>
      <c r="D127" s="58">
        <f t="shared" si="3"/>
        <v>0</v>
      </c>
      <c r="E127" s="75" t="s">
        <v>173</v>
      </c>
      <c r="F127" s="91"/>
      <c r="G127" s="91"/>
    </row>
    <row r="128" spans="1:7" s="75" customFormat="1" hidden="1">
      <c r="A128" s="162"/>
      <c r="B128" s="186"/>
      <c r="C128" s="183"/>
      <c r="D128" s="58">
        <f t="shared" si="3"/>
        <v>0</v>
      </c>
      <c r="E128" s="75" t="s">
        <v>173</v>
      </c>
      <c r="F128" s="91"/>
      <c r="G128" s="91"/>
    </row>
    <row r="129" spans="1:7" s="75" customFormat="1" hidden="1">
      <c r="A129" s="162"/>
      <c r="B129" s="186"/>
      <c r="C129" s="183"/>
      <c r="D129" s="58">
        <f t="shared" si="3"/>
        <v>0</v>
      </c>
      <c r="E129" s="75" t="s">
        <v>173</v>
      </c>
      <c r="F129" s="91"/>
      <c r="G129" s="91"/>
    </row>
    <row r="130" spans="1:7" s="75" customFormat="1" hidden="1">
      <c r="A130" s="162"/>
      <c r="B130" s="186"/>
      <c r="C130" s="183"/>
      <c r="D130" s="58">
        <f t="shared" si="3"/>
        <v>0</v>
      </c>
      <c r="E130" s="75" t="s">
        <v>173</v>
      </c>
      <c r="F130" s="91"/>
      <c r="G130" s="91"/>
    </row>
    <row r="131" spans="1:7" s="75" customFormat="1" hidden="1">
      <c r="A131" s="162"/>
      <c r="B131" s="186"/>
      <c r="C131" s="183"/>
      <c r="D131" s="58">
        <f t="shared" si="3"/>
        <v>0</v>
      </c>
      <c r="E131" s="75" t="s">
        <v>173</v>
      </c>
      <c r="F131" s="91"/>
      <c r="G131" s="91"/>
    </row>
    <row r="132" spans="1:7" s="75" customFormat="1" hidden="1">
      <c r="A132" s="162"/>
      <c r="B132" s="186"/>
      <c r="C132" s="183"/>
      <c r="D132" s="58">
        <f t="shared" si="3"/>
        <v>0</v>
      </c>
      <c r="E132" s="75" t="s">
        <v>173</v>
      </c>
      <c r="F132" s="91"/>
      <c r="G132" s="91"/>
    </row>
    <row r="133" spans="1:7" s="75" customFormat="1" hidden="1">
      <c r="A133" s="162"/>
      <c r="B133" s="186"/>
      <c r="C133" s="183"/>
      <c r="D133" s="58">
        <f t="shared" ref="D133:D134" si="4">ROUND(+B133*C133,2)</f>
        <v>0</v>
      </c>
      <c r="E133" s="75" t="s">
        <v>173</v>
      </c>
      <c r="F133" s="91"/>
      <c r="G133" s="91"/>
    </row>
    <row r="134" spans="1:7" s="75" customFormat="1" ht="15" customHeight="1">
      <c r="A134" s="162"/>
      <c r="B134" s="186"/>
      <c r="C134" s="183"/>
      <c r="D134" s="198">
        <f t="shared" si="4"/>
        <v>0</v>
      </c>
      <c r="E134" s="75" t="s">
        <v>173</v>
      </c>
      <c r="F134" s="91"/>
      <c r="G134" s="91"/>
    </row>
    <row r="135" spans="1:7" s="75" customFormat="1">
      <c r="A135" s="162"/>
      <c r="B135" s="144"/>
      <c r="C135" s="154" t="s">
        <v>189</v>
      </c>
      <c r="D135" s="207">
        <f>ROUND(SUBTOTAL(109,D5:D134),2)</f>
        <v>0</v>
      </c>
      <c r="E135" s="75" t="s">
        <v>173</v>
      </c>
      <c r="F135" s="65"/>
      <c r="G135" s="313" t="s">
        <v>190</v>
      </c>
    </row>
    <row r="136" spans="1:7" s="75" customFormat="1">
      <c r="A136" s="162"/>
      <c r="B136" s="65"/>
      <c r="C136" s="68"/>
      <c r="D136" s="203"/>
      <c r="E136" s="75" t="s">
        <v>176</v>
      </c>
      <c r="F136" s="65"/>
      <c r="G136" s="65"/>
    </row>
    <row r="137" spans="1:7" s="75" customFormat="1">
      <c r="A137" s="162"/>
      <c r="B137" s="186"/>
      <c r="C137" s="183"/>
      <c r="D137" s="58">
        <f t="shared" ref="D137:D168" si="5">ROUND(+B137*C137,2)</f>
        <v>0</v>
      </c>
      <c r="E137" s="75" t="s">
        <v>176</v>
      </c>
      <c r="F137" s="65"/>
      <c r="G137" s="65"/>
    </row>
    <row r="138" spans="1:7" s="75" customFormat="1">
      <c r="A138" s="162"/>
      <c r="B138" s="186"/>
      <c r="C138" s="183"/>
      <c r="D138" s="58">
        <f t="shared" si="5"/>
        <v>0</v>
      </c>
      <c r="E138" s="75" t="s">
        <v>176</v>
      </c>
      <c r="F138" s="91"/>
      <c r="G138" s="91"/>
    </row>
    <row r="139" spans="1:7" s="75" customFormat="1">
      <c r="A139" s="162"/>
      <c r="B139" s="186"/>
      <c r="C139" s="183"/>
      <c r="D139" s="58">
        <f t="shared" si="5"/>
        <v>0</v>
      </c>
      <c r="E139" s="75" t="s">
        <v>176</v>
      </c>
      <c r="F139" s="91"/>
      <c r="G139" s="91"/>
    </row>
    <row r="140" spans="1:7" s="75" customFormat="1" hidden="1">
      <c r="A140" s="162"/>
      <c r="B140" s="186"/>
      <c r="C140" s="183"/>
      <c r="D140" s="58">
        <f t="shared" si="5"/>
        <v>0</v>
      </c>
      <c r="E140" s="75" t="s">
        <v>176</v>
      </c>
      <c r="F140" s="91"/>
      <c r="G140" s="91"/>
    </row>
    <row r="141" spans="1:7" s="75" customFormat="1" hidden="1">
      <c r="A141" s="162"/>
      <c r="B141" s="186"/>
      <c r="C141" s="183"/>
      <c r="D141" s="58">
        <f t="shared" si="5"/>
        <v>0</v>
      </c>
      <c r="E141" s="75" t="s">
        <v>176</v>
      </c>
      <c r="F141" s="91"/>
      <c r="G141" s="91"/>
    </row>
    <row r="142" spans="1:7" s="75" customFormat="1" hidden="1">
      <c r="A142" s="162"/>
      <c r="B142" s="186"/>
      <c r="C142" s="183"/>
      <c r="D142" s="58">
        <f t="shared" si="5"/>
        <v>0</v>
      </c>
      <c r="E142" s="75" t="s">
        <v>176</v>
      </c>
      <c r="F142" s="91"/>
      <c r="G142" s="91"/>
    </row>
    <row r="143" spans="1:7" s="75" customFormat="1" hidden="1">
      <c r="A143" s="162"/>
      <c r="B143" s="186"/>
      <c r="C143" s="183"/>
      <c r="D143" s="58">
        <f t="shared" si="5"/>
        <v>0</v>
      </c>
      <c r="E143" s="75" t="s">
        <v>176</v>
      </c>
      <c r="F143" s="91"/>
      <c r="G143" s="91"/>
    </row>
    <row r="144" spans="1:7" s="75" customFormat="1" hidden="1">
      <c r="A144" s="162"/>
      <c r="B144" s="186"/>
      <c r="C144" s="183"/>
      <c r="D144" s="58">
        <f t="shared" si="5"/>
        <v>0</v>
      </c>
      <c r="E144" s="75" t="s">
        <v>176</v>
      </c>
      <c r="F144" s="91"/>
      <c r="G144" s="91"/>
    </row>
    <row r="145" spans="1:7" s="75" customFormat="1" hidden="1">
      <c r="A145" s="162"/>
      <c r="B145" s="186"/>
      <c r="C145" s="183"/>
      <c r="D145" s="58">
        <f t="shared" si="5"/>
        <v>0</v>
      </c>
      <c r="E145" s="75" t="s">
        <v>176</v>
      </c>
      <c r="F145" s="91"/>
      <c r="G145" s="91"/>
    </row>
    <row r="146" spans="1:7" s="75" customFormat="1" hidden="1">
      <c r="A146" s="162"/>
      <c r="B146" s="186"/>
      <c r="C146" s="183"/>
      <c r="D146" s="58">
        <f t="shared" si="5"/>
        <v>0</v>
      </c>
      <c r="E146" s="75" t="s">
        <v>176</v>
      </c>
      <c r="F146" s="91"/>
      <c r="G146" s="91"/>
    </row>
    <row r="147" spans="1:7" s="75" customFormat="1" hidden="1">
      <c r="A147" s="162"/>
      <c r="B147" s="186"/>
      <c r="C147" s="183"/>
      <c r="D147" s="58">
        <f t="shared" si="5"/>
        <v>0</v>
      </c>
      <c r="E147" s="75" t="s">
        <v>176</v>
      </c>
      <c r="F147" s="91"/>
      <c r="G147" s="91"/>
    </row>
    <row r="148" spans="1:7" s="75" customFormat="1" hidden="1">
      <c r="A148" s="162"/>
      <c r="B148" s="186"/>
      <c r="C148" s="183"/>
      <c r="D148" s="58">
        <f t="shared" si="5"/>
        <v>0</v>
      </c>
      <c r="E148" s="75" t="s">
        <v>176</v>
      </c>
      <c r="F148" s="91"/>
      <c r="G148" s="91"/>
    </row>
    <row r="149" spans="1:7" s="75" customFormat="1" hidden="1">
      <c r="A149" s="162"/>
      <c r="B149" s="186"/>
      <c r="C149" s="183"/>
      <c r="D149" s="58">
        <f t="shared" si="5"/>
        <v>0</v>
      </c>
      <c r="E149" s="75" t="s">
        <v>176</v>
      </c>
      <c r="F149" s="91"/>
      <c r="G149" s="91"/>
    </row>
    <row r="150" spans="1:7" s="75" customFormat="1" hidden="1">
      <c r="A150" s="162"/>
      <c r="B150" s="186"/>
      <c r="C150" s="183"/>
      <c r="D150" s="58">
        <f t="shared" si="5"/>
        <v>0</v>
      </c>
      <c r="E150" s="75" t="s">
        <v>176</v>
      </c>
      <c r="F150" s="91"/>
      <c r="G150" s="91"/>
    </row>
    <row r="151" spans="1:7" s="75" customFormat="1" hidden="1">
      <c r="A151" s="162"/>
      <c r="B151" s="186"/>
      <c r="C151" s="183"/>
      <c r="D151" s="58">
        <f t="shared" si="5"/>
        <v>0</v>
      </c>
      <c r="E151" s="75" t="s">
        <v>176</v>
      </c>
      <c r="F151" s="91"/>
      <c r="G151" s="91"/>
    </row>
    <row r="152" spans="1:7" s="75" customFormat="1" hidden="1">
      <c r="A152" s="162"/>
      <c r="B152" s="186"/>
      <c r="C152" s="183"/>
      <c r="D152" s="58">
        <f t="shared" si="5"/>
        <v>0</v>
      </c>
      <c r="E152" s="75" t="s">
        <v>176</v>
      </c>
      <c r="F152" s="91"/>
      <c r="G152" s="91"/>
    </row>
    <row r="153" spans="1:7" s="75" customFormat="1" hidden="1">
      <c r="A153" s="162"/>
      <c r="B153" s="186"/>
      <c r="C153" s="183"/>
      <c r="D153" s="58">
        <f t="shared" si="5"/>
        <v>0</v>
      </c>
      <c r="E153" s="75" t="s">
        <v>176</v>
      </c>
      <c r="F153" s="91"/>
      <c r="G153" s="91"/>
    </row>
    <row r="154" spans="1:7" s="75" customFormat="1" hidden="1">
      <c r="A154" s="162"/>
      <c r="B154" s="186"/>
      <c r="C154" s="183"/>
      <c r="D154" s="58">
        <f t="shared" si="5"/>
        <v>0</v>
      </c>
      <c r="E154" s="75" t="s">
        <v>176</v>
      </c>
      <c r="F154" s="91"/>
      <c r="G154" s="91"/>
    </row>
    <row r="155" spans="1:7" s="75" customFormat="1" hidden="1">
      <c r="A155" s="162"/>
      <c r="B155" s="186"/>
      <c r="C155" s="183"/>
      <c r="D155" s="58">
        <f t="shared" si="5"/>
        <v>0</v>
      </c>
      <c r="E155" s="75" t="s">
        <v>176</v>
      </c>
      <c r="F155" s="91"/>
      <c r="G155" s="91"/>
    </row>
    <row r="156" spans="1:7" s="75" customFormat="1" hidden="1">
      <c r="A156" s="162"/>
      <c r="B156" s="186"/>
      <c r="C156" s="183"/>
      <c r="D156" s="58">
        <f t="shared" si="5"/>
        <v>0</v>
      </c>
      <c r="E156" s="75" t="s">
        <v>176</v>
      </c>
      <c r="F156" s="91"/>
      <c r="G156" s="91"/>
    </row>
    <row r="157" spans="1:7" s="75" customFormat="1" hidden="1">
      <c r="A157" s="162"/>
      <c r="B157" s="186"/>
      <c r="C157" s="183"/>
      <c r="D157" s="58">
        <f t="shared" si="5"/>
        <v>0</v>
      </c>
      <c r="E157" s="75" t="s">
        <v>176</v>
      </c>
      <c r="F157" s="91"/>
      <c r="G157" s="91"/>
    </row>
    <row r="158" spans="1:7" s="75" customFormat="1" hidden="1">
      <c r="A158" s="162"/>
      <c r="B158" s="186"/>
      <c r="C158" s="183"/>
      <c r="D158" s="58">
        <f t="shared" si="5"/>
        <v>0</v>
      </c>
      <c r="E158" s="75" t="s">
        <v>176</v>
      </c>
      <c r="F158" s="91"/>
      <c r="G158" s="91"/>
    </row>
    <row r="159" spans="1:7" s="75" customFormat="1" hidden="1">
      <c r="A159" s="162"/>
      <c r="B159" s="186"/>
      <c r="C159" s="183"/>
      <c r="D159" s="58">
        <f t="shared" si="5"/>
        <v>0</v>
      </c>
      <c r="E159" s="75" t="s">
        <v>176</v>
      </c>
      <c r="F159" s="91"/>
      <c r="G159" s="91"/>
    </row>
    <row r="160" spans="1:7" s="75" customFormat="1" hidden="1">
      <c r="A160" s="162"/>
      <c r="B160" s="186"/>
      <c r="C160" s="183"/>
      <c r="D160" s="58">
        <f t="shared" si="5"/>
        <v>0</v>
      </c>
      <c r="E160" s="75" t="s">
        <v>176</v>
      </c>
      <c r="F160" s="91"/>
      <c r="G160" s="91"/>
    </row>
    <row r="161" spans="1:7" s="75" customFormat="1" hidden="1">
      <c r="A161" s="162"/>
      <c r="B161" s="186"/>
      <c r="C161" s="183"/>
      <c r="D161" s="58">
        <f t="shared" si="5"/>
        <v>0</v>
      </c>
      <c r="E161" s="75" t="s">
        <v>176</v>
      </c>
      <c r="F161" s="91"/>
      <c r="G161" s="91"/>
    </row>
    <row r="162" spans="1:7" s="75" customFormat="1" hidden="1">
      <c r="A162" s="162"/>
      <c r="B162" s="186"/>
      <c r="C162" s="183"/>
      <c r="D162" s="58">
        <f t="shared" si="5"/>
        <v>0</v>
      </c>
      <c r="E162" s="75" t="s">
        <v>176</v>
      </c>
      <c r="F162" s="91"/>
      <c r="G162" s="91"/>
    </row>
    <row r="163" spans="1:7" s="75" customFormat="1" hidden="1">
      <c r="A163" s="162"/>
      <c r="B163" s="186"/>
      <c r="C163" s="183"/>
      <c r="D163" s="58">
        <f t="shared" si="5"/>
        <v>0</v>
      </c>
      <c r="E163" s="75" t="s">
        <v>176</v>
      </c>
      <c r="F163" s="91"/>
      <c r="G163" s="91"/>
    </row>
    <row r="164" spans="1:7" s="75" customFormat="1" hidden="1">
      <c r="A164" s="162"/>
      <c r="B164" s="186"/>
      <c r="C164" s="183"/>
      <c r="D164" s="58">
        <f t="shared" si="5"/>
        <v>0</v>
      </c>
      <c r="E164" s="75" t="s">
        <v>176</v>
      </c>
      <c r="F164" s="91"/>
      <c r="G164" s="91"/>
    </row>
    <row r="165" spans="1:7" s="75" customFormat="1" hidden="1">
      <c r="A165" s="162"/>
      <c r="B165" s="186"/>
      <c r="C165" s="183"/>
      <c r="D165" s="58">
        <f t="shared" si="5"/>
        <v>0</v>
      </c>
      <c r="E165" s="75" t="s">
        <v>176</v>
      </c>
      <c r="F165" s="91"/>
      <c r="G165" s="91"/>
    </row>
    <row r="166" spans="1:7" s="75" customFormat="1" hidden="1">
      <c r="A166" s="162"/>
      <c r="B166" s="186"/>
      <c r="C166" s="183"/>
      <c r="D166" s="58">
        <f t="shared" si="5"/>
        <v>0</v>
      </c>
      <c r="E166" s="75" t="s">
        <v>176</v>
      </c>
      <c r="F166" s="91"/>
      <c r="G166" s="91"/>
    </row>
    <row r="167" spans="1:7" s="75" customFormat="1" hidden="1">
      <c r="A167" s="162"/>
      <c r="B167" s="186"/>
      <c r="C167" s="183"/>
      <c r="D167" s="58">
        <f t="shared" si="5"/>
        <v>0</v>
      </c>
      <c r="E167" s="75" t="s">
        <v>176</v>
      </c>
      <c r="F167" s="91"/>
      <c r="G167" s="91"/>
    </row>
    <row r="168" spans="1:7" s="75" customFormat="1" hidden="1">
      <c r="A168" s="162"/>
      <c r="B168" s="186"/>
      <c r="C168" s="183"/>
      <c r="D168" s="58">
        <f t="shared" si="5"/>
        <v>0</v>
      </c>
      <c r="E168" s="75" t="s">
        <v>176</v>
      </c>
      <c r="F168" s="91"/>
      <c r="G168" s="91"/>
    </row>
    <row r="169" spans="1:7" s="75" customFormat="1" hidden="1">
      <c r="A169" s="162"/>
      <c r="B169" s="186"/>
      <c r="C169" s="183"/>
      <c r="D169" s="58">
        <f t="shared" ref="D169:D200" si="6">ROUND(+B169*C169,2)</f>
        <v>0</v>
      </c>
      <c r="E169" s="75" t="s">
        <v>176</v>
      </c>
      <c r="F169" s="91"/>
      <c r="G169" s="91"/>
    </row>
    <row r="170" spans="1:7" s="75" customFormat="1" hidden="1">
      <c r="A170" s="162"/>
      <c r="B170" s="186"/>
      <c r="C170" s="183"/>
      <c r="D170" s="58">
        <f t="shared" si="6"/>
        <v>0</v>
      </c>
      <c r="E170" s="75" t="s">
        <v>176</v>
      </c>
      <c r="F170" s="91"/>
      <c r="G170" s="91"/>
    </row>
    <row r="171" spans="1:7" s="75" customFormat="1" hidden="1">
      <c r="A171" s="162"/>
      <c r="B171" s="186"/>
      <c r="C171" s="183"/>
      <c r="D171" s="58">
        <f t="shared" si="6"/>
        <v>0</v>
      </c>
      <c r="E171" s="75" t="s">
        <v>176</v>
      </c>
      <c r="F171" s="91"/>
      <c r="G171" s="91"/>
    </row>
    <row r="172" spans="1:7" s="75" customFormat="1" hidden="1">
      <c r="A172" s="162"/>
      <c r="B172" s="186"/>
      <c r="C172" s="183"/>
      <c r="D172" s="58">
        <f t="shared" si="6"/>
        <v>0</v>
      </c>
      <c r="E172" s="75" t="s">
        <v>176</v>
      </c>
      <c r="F172" s="91"/>
      <c r="G172" s="91"/>
    </row>
    <row r="173" spans="1:7" s="75" customFormat="1" hidden="1">
      <c r="A173" s="162"/>
      <c r="B173" s="186"/>
      <c r="C173" s="183"/>
      <c r="D173" s="58">
        <f t="shared" si="6"/>
        <v>0</v>
      </c>
      <c r="E173" s="75" t="s">
        <v>176</v>
      </c>
      <c r="F173" s="91"/>
      <c r="G173" s="91"/>
    </row>
    <row r="174" spans="1:7" s="75" customFormat="1" hidden="1">
      <c r="A174" s="162"/>
      <c r="B174" s="186"/>
      <c r="C174" s="183"/>
      <c r="D174" s="58">
        <f t="shared" si="6"/>
        <v>0</v>
      </c>
      <c r="E174" s="75" t="s">
        <v>176</v>
      </c>
      <c r="F174" s="91"/>
      <c r="G174" s="91"/>
    </row>
    <row r="175" spans="1:7" s="75" customFormat="1" hidden="1">
      <c r="A175" s="162"/>
      <c r="B175" s="186"/>
      <c r="C175" s="183"/>
      <c r="D175" s="58">
        <f t="shared" si="6"/>
        <v>0</v>
      </c>
      <c r="E175" s="75" t="s">
        <v>176</v>
      </c>
      <c r="F175" s="91"/>
      <c r="G175" s="91"/>
    </row>
    <row r="176" spans="1:7" s="75" customFormat="1" hidden="1">
      <c r="A176" s="162"/>
      <c r="B176" s="186"/>
      <c r="C176" s="183"/>
      <c r="D176" s="58">
        <f t="shared" si="6"/>
        <v>0</v>
      </c>
      <c r="E176" s="75" t="s">
        <v>176</v>
      </c>
      <c r="F176" s="91"/>
      <c r="G176" s="91"/>
    </row>
    <row r="177" spans="1:7" s="75" customFormat="1" hidden="1">
      <c r="A177" s="162"/>
      <c r="B177" s="186"/>
      <c r="C177" s="183"/>
      <c r="D177" s="58">
        <f t="shared" si="6"/>
        <v>0</v>
      </c>
      <c r="E177" s="75" t="s">
        <v>176</v>
      </c>
      <c r="F177" s="91"/>
      <c r="G177" s="91"/>
    </row>
    <row r="178" spans="1:7" s="75" customFormat="1" hidden="1">
      <c r="A178" s="162"/>
      <c r="B178" s="186"/>
      <c r="C178" s="183"/>
      <c r="D178" s="58">
        <f t="shared" si="6"/>
        <v>0</v>
      </c>
      <c r="E178" s="75" t="s">
        <v>176</v>
      </c>
      <c r="F178" s="91"/>
      <c r="G178" s="91"/>
    </row>
    <row r="179" spans="1:7" s="75" customFormat="1" hidden="1">
      <c r="A179" s="162"/>
      <c r="B179" s="186"/>
      <c r="C179" s="183"/>
      <c r="D179" s="58">
        <f t="shared" si="6"/>
        <v>0</v>
      </c>
      <c r="E179" s="75" t="s">
        <v>176</v>
      </c>
      <c r="F179" s="91"/>
      <c r="G179" s="91"/>
    </row>
    <row r="180" spans="1:7" s="75" customFormat="1" hidden="1">
      <c r="A180" s="162"/>
      <c r="B180" s="186"/>
      <c r="C180" s="183"/>
      <c r="D180" s="58">
        <f t="shared" si="6"/>
        <v>0</v>
      </c>
      <c r="E180" s="75" t="s">
        <v>176</v>
      </c>
      <c r="F180" s="91"/>
      <c r="G180" s="91"/>
    </row>
    <row r="181" spans="1:7" s="75" customFormat="1" hidden="1">
      <c r="A181" s="162"/>
      <c r="B181" s="186"/>
      <c r="C181" s="183"/>
      <c r="D181" s="58">
        <f t="shared" si="6"/>
        <v>0</v>
      </c>
      <c r="E181" s="75" t="s">
        <v>176</v>
      </c>
      <c r="F181" s="91"/>
      <c r="G181" s="91"/>
    </row>
    <row r="182" spans="1:7" s="75" customFormat="1" hidden="1">
      <c r="A182" s="162"/>
      <c r="B182" s="186"/>
      <c r="C182" s="183"/>
      <c r="D182" s="58">
        <f t="shared" si="6"/>
        <v>0</v>
      </c>
      <c r="E182" s="75" t="s">
        <v>176</v>
      </c>
      <c r="F182" s="91"/>
      <c r="G182" s="91"/>
    </row>
    <row r="183" spans="1:7" s="75" customFormat="1" hidden="1">
      <c r="A183" s="162"/>
      <c r="B183" s="186"/>
      <c r="C183" s="183"/>
      <c r="D183" s="58">
        <f t="shared" si="6"/>
        <v>0</v>
      </c>
      <c r="E183" s="75" t="s">
        <v>176</v>
      </c>
      <c r="F183" s="91"/>
      <c r="G183" s="91"/>
    </row>
    <row r="184" spans="1:7" s="75" customFormat="1" hidden="1">
      <c r="A184" s="162"/>
      <c r="B184" s="186"/>
      <c r="C184" s="183"/>
      <c r="D184" s="58">
        <f t="shared" si="6"/>
        <v>0</v>
      </c>
      <c r="E184" s="75" t="s">
        <v>176</v>
      </c>
      <c r="F184" s="91"/>
      <c r="G184" s="91"/>
    </row>
    <row r="185" spans="1:7" s="75" customFormat="1" hidden="1">
      <c r="A185" s="162"/>
      <c r="B185" s="186"/>
      <c r="C185" s="183"/>
      <c r="D185" s="58">
        <f t="shared" si="6"/>
        <v>0</v>
      </c>
      <c r="E185" s="75" t="s">
        <v>176</v>
      </c>
      <c r="F185" s="91"/>
      <c r="G185" s="91"/>
    </row>
    <row r="186" spans="1:7" s="75" customFormat="1" hidden="1">
      <c r="A186" s="162"/>
      <c r="B186" s="186"/>
      <c r="C186" s="183"/>
      <c r="D186" s="58">
        <f t="shared" si="6"/>
        <v>0</v>
      </c>
      <c r="E186" s="75" t="s">
        <v>176</v>
      </c>
      <c r="F186" s="91"/>
      <c r="G186" s="91"/>
    </row>
    <row r="187" spans="1:7" s="75" customFormat="1" hidden="1">
      <c r="A187" s="162"/>
      <c r="B187" s="186"/>
      <c r="C187" s="183"/>
      <c r="D187" s="58">
        <f t="shared" si="6"/>
        <v>0</v>
      </c>
      <c r="E187" s="75" t="s">
        <v>176</v>
      </c>
      <c r="F187" s="91"/>
      <c r="G187" s="91"/>
    </row>
    <row r="188" spans="1:7" s="75" customFormat="1" hidden="1">
      <c r="A188" s="162"/>
      <c r="B188" s="186"/>
      <c r="C188" s="183"/>
      <c r="D188" s="58">
        <f t="shared" si="6"/>
        <v>0</v>
      </c>
      <c r="E188" s="75" t="s">
        <v>176</v>
      </c>
      <c r="F188" s="91"/>
      <c r="G188" s="91"/>
    </row>
    <row r="189" spans="1:7" s="75" customFormat="1" hidden="1">
      <c r="A189" s="162"/>
      <c r="B189" s="186"/>
      <c r="C189" s="183"/>
      <c r="D189" s="58">
        <f t="shared" si="6"/>
        <v>0</v>
      </c>
      <c r="E189" s="75" t="s">
        <v>176</v>
      </c>
      <c r="F189" s="91"/>
      <c r="G189" s="91"/>
    </row>
    <row r="190" spans="1:7" s="75" customFormat="1" hidden="1">
      <c r="A190" s="162"/>
      <c r="B190" s="186"/>
      <c r="C190" s="183"/>
      <c r="D190" s="58">
        <f t="shared" si="6"/>
        <v>0</v>
      </c>
      <c r="E190" s="75" t="s">
        <v>176</v>
      </c>
      <c r="F190" s="91"/>
      <c r="G190" s="91"/>
    </row>
    <row r="191" spans="1:7" s="75" customFormat="1" hidden="1">
      <c r="A191" s="162"/>
      <c r="B191" s="186"/>
      <c r="C191" s="183"/>
      <c r="D191" s="58">
        <f t="shared" si="6"/>
        <v>0</v>
      </c>
      <c r="E191" s="75" t="s">
        <v>176</v>
      </c>
      <c r="F191" s="91"/>
      <c r="G191" s="91"/>
    </row>
    <row r="192" spans="1:7" s="75" customFormat="1" hidden="1">
      <c r="A192" s="162"/>
      <c r="B192" s="186"/>
      <c r="C192" s="183"/>
      <c r="D192" s="58">
        <f t="shared" si="6"/>
        <v>0</v>
      </c>
      <c r="E192" s="75" t="s">
        <v>176</v>
      </c>
      <c r="F192" s="91"/>
      <c r="G192" s="91"/>
    </row>
    <row r="193" spans="1:7" s="75" customFormat="1" hidden="1">
      <c r="A193" s="162"/>
      <c r="B193" s="186"/>
      <c r="C193" s="183"/>
      <c r="D193" s="58">
        <f t="shared" si="6"/>
        <v>0</v>
      </c>
      <c r="E193" s="75" t="s">
        <v>176</v>
      </c>
      <c r="F193" s="91"/>
      <c r="G193" s="91"/>
    </row>
    <row r="194" spans="1:7" s="75" customFormat="1" hidden="1">
      <c r="A194" s="162"/>
      <c r="B194" s="186"/>
      <c r="C194" s="183"/>
      <c r="D194" s="58">
        <f t="shared" si="6"/>
        <v>0</v>
      </c>
      <c r="E194" s="75" t="s">
        <v>176</v>
      </c>
      <c r="F194" s="91"/>
      <c r="G194" s="91"/>
    </row>
    <row r="195" spans="1:7" s="75" customFormat="1" hidden="1">
      <c r="A195" s="162"/>
      <c r="B195" s="186"/>
      <c r="C195" s="183"/>
      <c r="D195" s="58">
        <f t="shared" si="6"/>
        <v>0</v>
      </c>
      <c r="E195" s="75" t="s">
        <v>176</v>
      </c>
      <c r="F195" s="91"/>
      <c r="G195" s="91"/>
    </row>
    <row r="196" spans="1:7" s="75" customFormat="1" hidden="1">
      <c r="A196" s="162"/>
      <c r="B196" s="186"/>
      <c r="C196" s="183"/>
      <c r="D196" s="58">
        <f t="shared" si="6"/>
        <v>0</v>
      </c>
      <c r="E196" s="75" t="s">
        <v>176</v>
      </c>
      <c r="F196" s="91"/>
      <c r="G196" s="91"/>
    </row>
    <row r="197" spans="1:7" s="75" customFormat="1" hidden="1">
      <c r="A197" s="162"/>
      <c r="B197" s="186"/>
      <c r="C197" s="183"/>
      <c r="D197" s="58">
        <f t="shared" si="6"/>
        <v>0</v>
      </c>
      <c r="E197" s="75" t="s">
        <v>176</v>
      </c>
      <c r="F197" s="91"/>
      <c r="G197" s="91"/>
    </row>
    <row r="198" spans="1:7" s="75" customFormat="1" hidden="1">
      <c r="A198" s="162"/>
      <c r="B198" s="186"/>
      <c r="C198" s="183"/>
      <c r="D198" s="58">
        <f t="shared" si="6"/>
        <v>0</v>
      </c>
      <c r="E198" s="75" t="s">
        <v>176</v>
      </c>
      <c r="F198" s="91"/>
      <c r="G198" s="91"/>
    </row>
    <row r="199" spans="1:7" s="75" customFormat="1" hidden="1">
      <c r="A199" s="162"/>
      <c r="B199" s="186"/>
      <c r="C199" s="183"/>
      <c r="D199" s="58">
        <f t="shared" si="6"/>
        <v>0</v>
      </c>
      <c r="E199" s="75" t="s">
        <v>176</v>
      </c>
      <c r="F199" s="91"/>
      <c r="G199" s="91"/>
    </row>
    <row r="200" spans="1:7" s="75" customFormat="1" hidden="1">
      <c r="A200" s="162"/>
      <c r="B200" s="186"/>
      <c r="C200" s="183"/>
      <c r="D200" s="58">
        <f t="shared" si="6"/>
        <v>0</v>
      </c>
      <c r="E200" s="75" t="s">
        <v>176</v>
      </c>
      <c r="F200" s="91"/>
      <c r="G200" s="91"/>
    </row>
    <row r="201" spans="1:7" s="75" customFormat="1" hidden="1">
      <c r="A201" s="162"/>
      <c r="B201" s="186"/>
      <c r="C201" s="183"/>
      <c r="D201" s="58">
        <f t="shared" ref="D201:D232" si="7">ROUND(+B201*C201,2)</f>
        <v>0</v>
      </c>
      <c r="E201" s="75" t="s">
        <v>176</v>
      </c>
      <c r="F201" s="91"/>
      <c r="G201" s="91"/>
    </row>
    <row r="202" spans="1:7" s="75" customFormat="1" hidden="1">
      <c r="A202" s="162"/>
      <c r="B202" s="186"/>
      <c r="C202" s="183"/>
      <c r="D202" s="58">
        <f t="shared" si="7"/>
        <v>0</v>
      </c>
      <c r="E202" s="75" t="s">
        <v>176</v>
      </c>
      <c r="F202" s="91"/>
      <c r="G202" s="91"/>
    </row>
    <row r="203" spans="1:7" s="75" customFormat="1" hidden="1">
      <c r="A203" s="162"/>
      <c r="B203" s="186"/>
      <c r="C203" s="183"/>
      <c r="D203" s="58">
        <f t="shared" si="7"/>
        <v>0</v>
      </c>
      <c r="E203" s="75" t="s">
        <v>176</v>
      </c>
      <c r="F203" s="91"/>
      <c r="G203" s="91"/>
    </row>
    <row r="204" spans="1:7" s="75" customFormat="1" hidden="1">
      <c r="A204" s="162"/>
      <c r="B204" s="186"/>
      <c r="C204" s="183"/>
      <c r="D204" s="58">
        <f t="shared" si="7"/>
        <v>0</v>
      </c>
      <c r="E204" s="75" t="s">
        <v>176</v>
      </c>
      <c r="F204" s="91"/>
      <c r="G204" s="91"/>
    </row>
    <row r="205" spans="1:7" s="75" customFormat="1" hidden="1">
      <c r="A205" s="162"/>
      <c r="B205" s="186"/>
      <c r="C205" s="183"/>
      <c r="D205" s="58">
        <f t="shared" si="7"/>
        <v>0</v>
      </c>
      <c r="E205" s="75" t="s">
        <v>176</v>
      </c>
      <c r="F205" s="91"/>
      <c r="G205" s="91"/>
    </row>
    <row r="206" spans="1:7" s="75" customFormat="1" hidden="1">
      <c r="A206" s="162"/>
      <c r="B206" s="186"/>
      <c r="C206" s="183"/>
      <c r="D206" s="58">
        <f t="shared" si="7"/>
        <v>0</v>
      </c>
      <c r="E206" s="75" t="s">
        <v>176</v>
      </c>
      <c r="F206" s="91"/>
      <c r="G206" s="91"/>
    </row>
    <row r="207" spans="1:7" s="75" customFormat="1" hidden="1">
      <c r="A207" s="162"/>
      <c r="B207" s="186"/>
      <c r="C207" s="183"/>
      <c r="D207" s="58">
        <f t="shared" si="7"/>
        <v>0</v>
      </c>
      <c r="E207" s="75" t="s">
        <v>176</v>
      </c>
      <c r="F207" s="91"/>
      <c r="G207" s="91"/>
    </row>
    <row r="208" spans="1:7" s="75" customFormat="1" hidden="1">
      <c r="A208" s="162"/>
      <c r="B208" s="186"/>
      <c r="C208" s="183"/>
      <c r="D208" s="58">
        <f t="shared" si="7"/>
        <v>0</v>
      </c>
      <c r="E208" s="75" t="s">
        <v>176</v>
      </c>
      <c r="F208" s="91"/>
      <c r="G208" s="91"/>
    </row>
    <row r="209" spans="1:7" s="75" customFormat="1" hidden="1">
      <c r="A209" s="162"/>
      <c r="B209" s="186"/>
      <c r="C209" s="183"/>
      <c r="D209" s="58">
        <f t="shared" si="7"/>
        <v>0</v>
      </c>
      <c r="E209" s="75" t="s">
        <v>176</v>
      </c>
      <c r="F209" s="91"/>
      <c r="G209" s="91"/>
    </row>
    <row r="210" spans="1:7" s="75" customFormat="1" hidden="1">
      <c r="A210" s="162"/>
      <c r="B210" s="186"/>
      <c r="C210" s="183"/>
      <c r="D210" s="58">
        <f t="shared" si="7"/>
        <v>0</v>
      </c>
      <c r="E210" s="75" t="s">
        <v>176</v>
      </c>
      <c r="F210" s="91"/>
      <c r="G210" s="91"/>
    </row>
    <row r="211" spans="1:7" s="75" customFormat="1" hidden="1">
      <c r="A211" s="162"/>
      <c r="B211" s="186"/>
      <c r="C211" s="183"/>
      <c r="D211" s="58">
        <f t="shared" si="7"/>
        <v>0</v>
      </c>
      <c r="E211" s="75" t="s">
        <v>176</v>
      </c>
      <c r="F211" s="91"/>
      <c r="G211" s="91"/>
    </row>
    <row r="212" spans="1:7" s="75" customFormat="1" hidden="1">
      <c r="A212" s="162"/>
      <c r="B212" s="186"/>
      <c r="C212" s="183"/>
      <c r="D212" s="58">
        <f t="shared" si="7"/>
        <v>0</v>
      </c>
      <c r="E212" s="75" t="s">
        <v>176</v>
      </c>
      <c r="F212" s="91"/>
      <c r="G212" s="91"/>
    </row>
    <row r="213" spans="1:7" s="75" customFormat="1" hidden="1">
      <c r="A213" s="162"/>
      <c r="B213" s="186"/>
      <c r="C213" s="183"/>
      <c r="D213" s="58">
        <f t="shared" si="7"/>
        <v>0</v>
      </c>
      <c r="E213" s="75" t="s">
        <v>176</v>
      </c>
      <c r="F213" s="91"/>
      <c r="G213" s="91"/>
    </row>
    <row r="214" spans="1:7" s="75" customFormat="1" hidden="1">
      <c r="A214" s="162"/>
      <c r="B214" s="186"/>
      <c r="C214" s="183"/>
      <c r="D214" s="58">
        <f t="shared" si="7"/>
        <v>0</v>
      </c>
      <c r="E214" s="75" t="s">
        <v>176</v>
      </c>
      <c r="F214" s="91"/>
      <c r="G214" s="91"/>
    </row>
    <row r="215" spans="1:7" s="75" customFormat="1" hidden="1">
      <c r="A215" s="162"/>
      <c r="B215" s="186"/>
      <c r="C215" s="183"/>
      <c r="D215" s="58">
        <f t="shared" si="7"/>
        <v>0</v>
      </c>
      <c r="E215" s="75" t="s">
        <v>176</v>
      </c>
      <c r="F215" s="91"/>
      <c r="G215" s="91"/>
    </row>
    <row r="216" spans="1:7" s="75" customFormat="1" hidden="1">
      <c r="A216" s="162"/>
      <c r="B216" s="186"/>
      <c r="C216" s="183"/>
      <c r="D216" s="58">
        <f t="shared" si="7"/>
        <v>0</v>
      </c>
      <c r="E216" s="75" t="s">
        <v>176</v>
      </c>
      <c r="F216" s="91"/>
      <c r="G216" s="91"/>
    </row>
    <row r="217" spans="1:7" s="75" customFormat="1" hidden="1">
      <c r="A217" s="162"/>
      <c r="B217" s="186"/>
      <c r="C217" s="183"/>
      <c r="D217" s="58">
        <f t="shared" si="7"/>
        <v>0</v>
      </c>
      <c r="E217" s="75" t="s">
        <v>176</v>
      </c>
      <c r="F217" s="91"/>
      <c r="G217" s="91"/>
    </row>
    <row r="218" spans="1:7" s="75" customFormat="1" hidden="1">
      <c r="A218" s="162"/>
      <c r="B218" s="186"/>
      <c r="C218" s="183"/>
      <c r="D218" s="58">
        <f t="shared" si="7"/>
        <v>0</v>
      </c>
      <c r="E218" s="75" t="s">
        <v>176</v>
      </c>
      <c r="F218" s="91"/>
      <c r="G218" s="91"/>
    </row>
    <row r="219" spans="1:7" s="75" customFormat="1" hidden="1">
      <c r="A219" s="162"/>
      <c r="B219" s="186"/>
      <c r="C219" s="183"/>
      <c r="D219" s="58">
        <f t="shared" si="7"/>
        <v>0</v>
      </c>
      <c r="E219" s="75" t="s">
        <v>176</v>
      </c>
      <c r="F219" s="91"/>
      <c r="G219" s="91"/>
    </row>
    <row r="220" spans="1:7" s="75" customFormat="1" hidden="1">
      <c r="A220" s="162"/>
      <c r="B220" s="186"/>
      <c r="C220" s="183"/>
      <c r="D220" s="58">
        <f t="shared" si="7"/>
        <v>0</v>
      </c>
      <c r="E220" s="75" t="s">
        <v>176</v>
      </c>
      <c r="F220" s="91"/>
      <c r="G220" s="91"/>
    </row>
    <row r="221" spans="1:7" s="75" customFormat="1" hidden="1">
      <c r="A221" s="162"/>
      <c r="B221" s="186"/>
      <c r="C221" s="183"/>
      <c r="D221" s="58">
        <f t="shared" si="7"/>
        <v>0</v>
      </c>
      <c r="E221" s="75" t="s">
        <v>176</v>
      </c>
      <c r="F221" s="91"/>
      <c r="G221" s="91"/>
    </row>
    <row r="222" spans="1:7" s="75" customFormat="1" hidden="1">
      <c r="A222" s="162"/>
      <c r="B222" s="186"/>
      <c r="C222" s="183"/>
      <c r="D222" s="58">
        <f t="shared" si="7"/>
        <v>0</v>
      </c>
      <c r="E222" s="75" t="s">
        <v>176</v>
      </c>
      <c r="F222" s="91"/>
      <c r="G222" s="91"/>
    </row>
    <row r="223" spans="1:7" s="75" customFormat="1" hidden="1">
      <c r="A223" s="162"/>
      <c r="B223" s="186"/>
      <c r="C223" s="183"/>
      <c r="D223" s="58">
        <f t="shared" si="7"/>
        <v>0</v>
      </c>
      <c r="E223" s="75" t="s">
        <v>176</v>
      </c>
      <c r="F223" s="91"/>
      <c r="G223" s="91"/>
    </row>
    <row r="224" spans="1:7" s="75" customFormat="1" hidden="1">
      <c r="A224" s="162"/>
      <c r="B224" s="186"/>
      <c r="C224" s="183"/>
      <c r="D224" s="58">
        <f t="shared" si="7"/>
        <v>0</v>
      </c>
      <c r="E224" s="75" t="s">
        <v>176</v>
      </c>
      <c r="F224" s="91"/>
      <c r="G224" s="91"/>
    </row>
    <row r="225" spans="1:7" s="75" customFormat="1" hidden="1">
      <c r="A225" s="162"/>
      <c r="B225" s="186"/>
      <c r="C225" s="183"/>
      <c r="D225" s="58">
        <f t="shared" si="7"/>
        <v>0</v>
      </c>
      <c r="E225" s="75" t="s">
        <v>176</v>
      </c>
      <c r="F225" s="91"/>
      <c r="G225" s="91"/>
    </row>
    <row r="226" spans="1:7" s="75" customFormat="1" hidden="1">
      <c r="A226" s="162"/>
      <c r="B226" s="186"/>
      <c r="C226" s="183"/>
      <c r="D226" s="58">
        <f t="shared" si="7"/>
        <v>0</v>
      </c>
      <c r="E226" s="75" t="s">
        <v>176</v>
      </c>
      <c r="F226" s="91"/>
      <c r="G226" s="91"/>
    </row>
    <row r="227" spans="1:7" s="75" customFormat="1" hidden="1">
      <c r="A227" s="162"/>
      <c r="B227" s="186"/>
      <c r="C227" s="183"/>
      <c r="D227" s="58">
        <f t="shared" si="7"/>
        <v>0</v>
      </c>
      <c r="E227" s="75" t="s">
        <v>176</v>
      </c>
      <c r="F227" s="91"/>
      <c r="G227" s="91"/>
    </row>
    <row r="228" spans="1:7" s="75" customFormat="1" hidden="1">
      <c r="A228" s="162"/>
      <c r="B228" s="186"/>
      <c r="C228" s="183"/>
      <c r="D228" s="58">
        <f t="shared" si="7"/>
        <v>0</v>
      </c>
      <c r="E228" s="75" t="s">
        <v>176</v>
      </c>
      <c r="F228" s="91"/>
      <c r="G228" s="91"/>
    </row>
    <row r="229" spans="1:7" s="75" customFormat="1" hidden="1">
      <c r="A229" s="162"/>
      <c r="B229" s="186"/>
      <c r="C229" s="183"/>
      <c r="D229" s="58">
        <f t="shared" si="7"/>
        <v>0</v>
      </c>
      <c r="E229" s="75" t="s">
        <v>176</v>
      </c>
      <c r="F229" s="91"/>
      <c r="G229" s="91"/>
    </row>
    <row r="230" spans="1:7" s="75" customFormat="1" hidden="1">
      <c r="A230" s="162"/>
      <c r="B230" s="186"/>
      <c r="C230" s="183"/>
      <c r="D230" s="58">
        <f t="shared" si="7"/>
        <v>0</v>
      </c>
      <c r="E230" s="75" t="s">
        <v>176</v>
      </c>
      <c r="F230" s="91"/>
      <c r="G230" s="91"/>
    </row>
    <row r="231" spans="1:7" s="75" customFormat="1" hidden="1">
      <c r="A231" s="162"/>
      <c r="B231" s="186"/>
      <c r="C231" s="183"/>
      <c r="D231" s="58">
        <f t="shared" si="7"/>
        <v>0</v>
      </c>
      <c r="E231" s="75" t="s">
        <v>176</v>
      </c>
      <c r="F231" s="91"/>
      <c r="G231" s="91"/>
    </row>
    <row r="232" spans="1:7" s="75" customFormat="1" hidden="1">
      <c r="A232" s="162"/>
      <c r="B232" s="186"/>
      <c r="C232" s="183"/>
      <c r="D232" s="58">
        <f t="shared" si="7"/>
        <v>0</v>
      </c>
      <c r="E232" s="75" t="s">
        <v>176</v>
      </c>
      <c r="F232" s="91"/>
      <c r="G232" s="91"/>
    </row>
    <row r="233" spans="1:7" s="75" customFormat="1" hidden="1">
      <c r="A233" s="162"/>
      <c r="B233" s="186"/>
      <c r="C233" s="183"/>
      <c r="D233" s="58">
        <f t="shared" ref="D233:D264" si="8">ROUND(+B233*C233,2)</f>
        <v>0</v>
      </c>
      <c r="E233" s="75" t="s">
        <v>176</v>
      </c>
      <c r="F233" s="91"/>
      <c r="G233" s="91"/>
    </row>
    <row r="234" spans="1:7" s="75" customFormat="1" hidden="1">
      <c r="A234" s="162"/>
      <c r="B234" s="186"/>
      <c r="C234" s="183"/>
      <c r="D234" s="58">
        <f t="shared" si="8"/>
        <v>0</v>
      </c>
      <c r="E234" s="75" t="s">
        <v>176</v>
      </c>
      <c r="F234" s="91"/>
      <c r="G234" s="91"/>
    </row>
    <row r="235" spans="1:7" s="75" customFormat="1" hidden="1">
      <c r="A235" s="162"/>
      <c r="B235" s="186"/>
      <c r="C235" s="183"/>
      <c r="D235" s="58">
        <f t="shared" si="8"/>
        <v>0</v>
      </c>
      <c r="E235" s="75" t="s">
        <v>176</v>
      </c>
      <c r="F235" s="91"/>
      <c r="G235" s="91"/>
    </row>
    <row r="236" spans="1:7" s="75" customFormat="1" hidden="1">
      <c r="A236" s="162"/>
      <c r="B236" s="186"/>
      <c r="C236" s="183"/>
      <c r="D236" s="58">
        <f t="shared" si="8"/>
        <v>0</v>
      </c>
      <c r="E236" s="75" t="s">
        <v>176</v>
      </c>
      <c r="F236" s="91"/>
      <c r="G236" s="91"/>
    </row>
    <row r="237" spans="1:7" s="75" customFormat="1" hidden="1">
      <c r="A237" s="162"/>
      <c r="B237" s="186"/>
      <c r="C237" s="183"/>
      <c r="D237" s="58">
        <f t="shared" si="8"/>
        <v>0</v>
      </c>
      <c r="E237" s="75" t="s">
        <v>176</v>
      </c>
      <c r="F237" s="91"/>
      <c r="G237" s="91"/>
    </row>
    <row r="238" spans="1:7" s="75" customFormat="1" hidden="1">
      <c r="A238" s="162"/>
      <c r="B238" s="186"/>
      <c r="C238" s="183"/>
      <c r="D238" s="58">
        <f t="shared" si="8"/>
        <v>0</v>
      </c>
      <c r="E238" s="75" t="s">
        <v>176</v>
      </c>
      <c r="F238" s="91"/>
      <c r="G238" s="91"/>
    </row>
    <row r="239" spans="1:7" s="75" customFormat="1" hidden="1">
      <c r="A239" s="162"/>
      <c r="B239" s="186"/>
      <c r="C239" s="183"/>
      <c r="D239" s="58">
        <f t="shared" si="8"/>
        <v>0</v>
      </c>
      <c r="E239" s="75" t="s">
        <v>176</v>
      </c>
      <c r="F239" s="91"/>
      <c r="G239" s="91"/>
    </row>
    <row r="240" spans="1:7" s="75" customFormat="1" hidden="1">
      <c r="A240" s="162"/>
      <c r="B240" s="186"/>
      <c r="C240" s="183"/>
      <c r="D240" s="58">
        <f t="shared" si="8"/>
        <v>0</v>
      </c>
      <c r="E240" s="75" t="s">
        <v>176</v>
      </c>
      <c r="F240" s="91"/>
      <c r="G240" s="91"/>
    </row>
    <row r="241" spans="1:7" s="75" customFormat="1" hidden="1">
      <c r="A241" s="162"/>
      <c r="B241" s="186"/>
      <c r="C241" s="183"/>
      <c r="D241" s="58">
        <f t="shared" si="8"/>
        <v>0</v>
      </c>
      <c r="E241" s="75" t="s">
        <v>176</v>
      </c>
      <c r="F241" s="91"/>
      <c r="G241" s="91"/>
    </row>
    <row r="242" spans="1:7" s="75" customFormat="1" hidden="1">
      <c r="A242" s="162"/>
      <c r="B242" s="186"/>
      <c r="C242" s="183"/>
      <c r="D242" s="58">
        <f t="shared" si="8"/>
        <v>0</v>
      </c>
      <c r="E242" s="75" t="s">
        <v>176</v>
      </c>
      <c r="F242" s="91"/>
      <c r="G242" s="91"/>
    </row>
    <row r="243" spans="1:7" s="75" customFormat="1" hidden="1">
      <c r="A243" s="162"/>
      <c r="B243" s="186"/>
      <c r="C243" s="183"/>
      <c r="D243" s="58">
        <f t="shared" si="8"/>
        <v>0</v>
      </c>
      <c r="E243" s="75" t="s">
        <v>176</v>
      </c>
      <c r="F243" s="91"/>
      <c r="G243" s="91"/>
    </row>
    <row r="244" spans="1:7" s="75" customFormat="1" hidden="1">
      <c r="A244" s="162"/>
      <c r="B244" s="186"/>
      <c r="C244" s="183"/>
      <c r="D244" s="58">
        <f t="shared" si="8"/>
        <v>0</v>
      </c>
      <c r="E244" s="75" t="s">
        <v>176</v>
      </c>
      <c r="F244" s="91"/>
      <c r="G244" s="91"/>
    </row>
    <row r="245" spans="1:7" s="75" customFormat="1" hidden="1">
      <c r="A245" s="162"/>
      <c r="B245" s="186"/>
      <c r="C245" s="183"/>
      <c r="D245" s="58">
        <f t="shared" si="8"/>
        <v>0</v>
      </c>
      <c r="E245" s="75" t="s">
        <v>176</v>
      </c>
      <c r="F245" s="91"/>
      <c r="G245" s="91"/>
    </row>
    <row r="246" spans="1:7" s="75" customFormat="1" hidden="1">
      <c r="A246" s="162"/>
      <c r="B246" s="186"/>
      <c r="C246" s="183"/>
      <c r="D246" s="58">
        <f t="shared" si="8"/>
        <v>0</v>
      </c>
      <c r="E246" s="75" t="s">
        <v>176</v>
      </c>
      <c r="F246" s="91"/>
      <c r="G246" s="91"/>
    </row>
    <row r="247" spans="1:7" s="75" customFormat="1" hidden="1">
      <c r="A247" s="162"/>
      <c r="B247" s="186"/>
      <c r="C247" s="183"/>
      <c r="D247" s="58">
        <f t="shared" si="8"/>
        <v>0</v>
      </c>
      <c r="E247" s="75" t="s">
        <v>176</v>
      </c>
      <c r="F247" s="91"/>
      <c r="G247" s="91"/>
    </row>
    <row r="248" spans="1:7" s="75" customFormat="1" hidden="1">
      <c r="A248" s="162"/>
      <c r="B248" s="186"/>
      <c r="C248" s="183"/>
      <c r="D248" s="58">
        <f t="shared" si="8"/>
        <v>0</v>
      </c>
      <c r="E248" s="75" t="s">
        <v>176</v>
      </c>
      <c r="F248" s="91"/>
      <c r="G248" s="91"/>
    </row>
    <row r="249" spans="1:7" s="75" customFormat="1" hidden="1">
      <c r="A249" s="162"/>
      <c r="B249" s="186"/>
      <c r="C249" s="183"/>
      <c r="D249" s="58">
        <f t="shared" si="8"/>
        <v>0</v>
      </c>
      <c r="E249" s="75" t="s">
        <v>176</v>
      </c>
      <c r="F249" s="91"/>
      <c r="G249" s="91"/>
    </row>
    <row r="250" spans="1:7" s="75" customFormat="1" hidden="1">
      <c r="A250" s="162"/>
      <c r="B250" s="186"/>
      <c r="C250" s="183"/>
      <c r="D250" s="58">
        <f t="shared" si="8"/>
        <v>0</v>
      </c>
      <c r="E250" s="75" t="s">
        <v>176</v>
      </c>
      <c r="F250" s="91"/>
      <c r="G250" s="91"/>
    </row>
    <row r="251" spans="1:7" s="75" customFormat="1" hidden="1">
      <c r="A251" s="162"/>
      <c r="B251" s="186"/>
      <c r="C251" s="183"/>
      <c r="D251" s="58">
        <f t="shared" si="8"/>
        <v>0</v>
      </c>
      <c r="E251" s="75" t="s">
        <v>176</v>
      </c>
      <c r="F251" s="91"/>
      <c r="G251" s="91"/>
    </row>
    <row r="252" spans="1:7" s="75" customFormat="1" hidden="1">
      <c r="A252" s="162"/>
      <c r="B252" s="186"/>
      <c r="C252" s="183"/>
      <c r="D252" s="58">
        <f t="shared" si="8"/>
        <v>0</v>
      </c>
      <c r="E252" s="75" t="s">
        <v>176</v>
      </c>
      <c r="F252" s="91"/>
      <c r="G252" s="91"/>
    </row>
    <row r="253" spans="1:7" s="75" customFormat="1" hidden="1">
      <c r="A253" s="162"/>
      <c r="B253" s="186"/>
      <c r="C253" s="183"/>
      <c r="D253" s="58">
        <f t="shared" si="8"/>
        <v>0</v>
      </c>
      <c r="E253" s="75" t="s">
        <v>176</v>
      </c>
      <c r="F253" s="91"/>
      <c r="G253" s="91"/>
    </row>
    <row r="254" spans="1:7" s="75" customFormat="1" hidden="1">
      <c r="A254" s="162"/>
      <c r="B254" s="186"/>
      <c r="C254" s="183"/>
      <c r="D254" s="58">
        <f t="shared" si="8"/>
        <v>0</v>
      </c>
      <c r="E254" s="75" t="s">
        <v>176</v>
      </c>
      <c r="F254" s="91"/>
      <c r="G254" s="91"/>
    </row>
    <row r="255" spans="1:7" s="75" customFormat="1" hidden="1">
      <c r="A255" s="162"/>
      <c r="B255" s="186"/>
      <c r="C255" s="183"/>
      <c r="D255" s="58">
        <f t="shared" si="8"/>
        <v>0</v>
      </c>
      <c r="E255" s="75" t="s">
        <v>176</v>
      </c>
      <c r="F255" s="91"/>
      <c r="G255" s="91"/>
    </row>
    <row r="256" spans="1:7" s="75" customFormat="1" hidden="1">
      <c r="A256" s="162"/>
      <c r="B256" s="186"/>
      <c r="C256" s="183"/>
      <c r="D256" s="58">
        <f t="shared" si="8"/>
        <v>0</v>
      </c>
      <c r="E256" s="75" t="s">
        <v>176</v>
      </c>
      <c r="F256" s="91"/>
      <c r="G256" s="91"/>
    </row>
    <row r="257" spans="1:15" s="75" customFormat="1" hidden="1">
      <c r="A257" s="162"/>
      <c r="B257" s="186"/>
      <c r="C257" s="183"/>
      <c r="D257" s="58">
        <f t="shared" si="8"/>
        <v>0</v>
      </c>
      <c r="E257" s="75" t="s">
        <v>176</v>
      </c>
      <c r="F257" s="91"/>
      <c r="G257" s="91"/>
    </row>
    <row r="258" spans="1:15" s="75" customFormat="1" hidden="1">
      <c r="A258" s="162"/>
      <c r="B258" s="186"/>
      <c r="C258" s="183"/>
      <c r="D258" s="58">
        <f t="shared" si="8"/>
        <v>0</v>
      </c>
      <c r="E258" s="75" t="s">
        <v>176</v>
      </c>
      <c r="F258" s="91"/>
      <c r="G258" s="91"/>
    </row>
    <row r="259" spans="1:15" s="75" customFormat="1" hidden="1">
      <c r="A259" s="162"/>
      <c r="B259" s="186"/>
      <c r="C259" s="183"/>
      <c r="D259" s="58">
        <f t="shared" si="8"/>
        <v>0</v>
      </c>
      <c r="E259" s="75" t="s">
        <v>176</v>
      </c>
      <c r="F259" s="91"/>
      <c r="G259" s="91"/>
    </row>
    <row r="260" spans="1:15" s="75" customFormat="1" hidden="1">
      <c r="A260" s="162"/>
      <c r="B260" s="186"/>
      <c r="C260" s="183"/>
      <c r="D260" s="58">
        <f t="shared" si="8"/>
        <v>0</v>
      </c>
      <c r="E260" s="75" t="s">
        <v>176</v>
      </c>
      <c r="F260" s="91"/>
      <c r="G260" s="91"/>
    </row>
    <row r="261" spans="1:15" s="75" customFormat="1" hidden="1">
      <c r="A261" s="162"/>
      <c r="B261" s="186"/>
      <c r="C261" s="183"/>
      <c r="D261" s="58">
        <f t="shared" si="8"/>
        <v>0</v>
      </c>
      <c r="E261" s="75" t="s">
        <v>176</v>
      </c>
      <c r="F261" s="91"/>
      <c r="G261" s="91"/>
    </row>
    <row r="262" spans="1:15" s="75" customFormat="1" hidden="1">
      <c r="A262" s="162"/>
      <c r="B262" s="186"/>
      <c r="C262" s="183"/>
      <c r="D262" s="58">
        <f t="shared" si="8"/>
        <v>0</v>
      </c>
      <c r="E262" s="75" t="s">
        <v>176</v>
      </c>
      <c r="F262" s="91"/>
      <c r="G262" s="91"/>
    </row>
    <row r="263" spans="1:15" s="75" customFormat="1" hidden="1">
      <c r="A263" s="162"/>
      <c r="B263" s="186"/>
      <c r="C263" s="183"/>
      <c r="D263" s="58">
        <f t="shared" si="8"/>
        <v>0</v>
      </c>
      <c r="E263" s="75" t="s">
        <v>176</v>
      </c>
      <c r="F263" s="91"/>
      <c r="G263" s="91"/>
    </row>
    <row r="264" spans="1:15" s="75" customFormat="1" hidden="1">
      <c r="A264" s="162"/>
      <c r="B264" s="186"/>
      <c r="C264" s="183"/>
      <c r="D264" s="58">
        <f t="shared" si="8"/>
        <v>0</v>
      </c>
      <c r="E264" s="75" t="s">
        <v>176</v>
      </c>
      <c r="F264" s="91"/>
      <c r="G264" s="91"/>
    </row>
    <row r="265" spans="1:15" s="75" customFormat="1" hidden="1">
      <c r="A265" s="162"/>
      <c r="B265" s="186"/>
      <c r="C265" s="183"/>
      <c r="D265" s="58">
        <f t="shared" ref="D265:D266" si="9">ROUND(+B265*C265,2)</f>
        <v>0</v>
      </c>
      <c r="E265" s="75" t="s">
        <v>176</v>
      </c>
      <c r="F265" s="91"/>
      <c r="G265" s="91"/>
    </row>
    <row r="266" spans="1:15" s="75" customFormat="1">
      <c r="A266" s="162"/>
      <c r="B266" s="186"/>
      <c r="C266" s="183"/>
      <c r="D266" s="198">
        <f t="shared" si="9"/>
        <v>0</v>
      </c>
      <c r="E266" s="75" t="s">
        <v>176</v>
      </c>
      <c r="F266" s="300"/>
      <c r="G266" s="299"/>
    </row>
    <row r="267" spans="1:15" s="75" customFormat="1">
      <c r="A267" s="162"/>
      <c r="B267" s="143"/>
      <c r="C267" s="151" t="s">
        <v>191</v>
      </c>
      <c r="D267" s="207">
        <f>ROUND(SUBTOTAL(109,D136:D266),2)</f>
        <v>0</v>
      </c>
      <c r="E267" s="75" t="s">
        <v>176</v>
      </c>
      <c r="F267" s="300"/>
      <c r="G267" s="313" t="s">
        <v>190</v>
      </c>
    </row>
    <row r="268" spans="1:15">
      <c r="D268" s="200"/>
      <c r="E268" s="75" t="s">
        <v>178</v>
      </c>
    </row>
    <row r="269" spans="1:15">
      <c r="B269" s="431" t="s">
        <v>211</v>
      </c>
      <c r="C269" s="431"/>
      <c r="D269" s="58">
        <f>+D267+D135</f>
        <v>0</v>
      </c>
      <c r="E269" s="75" t="s">
        <v>178</v>
      </c>
      <c r="G269" s="105" t="s">
        <v>180</v>
      </c>
    </row>
    <row r="270" spans="1:15" s="75" customFormat="1">
      <c r="C270" s="76"/>
      <c r="D270" s="79"/>
      <c r="E270" s="75" t="s">
        <v>178</v>
      </c>
    </row>
    <row r="271" spans="1:15" s="75" customFormat="1">
      <c r="A271" s="171" t="s">
        <v>212</v>
      </c>
      <c r="B271" s="80"/>
      <c r="C271" s="80"/>
      <c r="D271" s="81"/>
      <c r="E271" s="75" t="s">
        <v>173</v>
      </c>
      <c r="F271" s="76"/>
      <c r="G271" s="106" t="s">
        <v>182</v>
      </c>
    </row>
    <row r="272" spans="1:15" s="75" customFormat="1" ht="45" customHeight="1">
      <c r="A272" s="423"/>
      <c r="B272" s="424"/>
      <c r="C272" s="424"/>
      <c r="D272" s="425"/>
      <c r="E272" s="75" t="s">
        <v>173</v>
      </c>
      <c r="F272" s="76"/>
      <c r="G272" s="420" t="s">
        <v>183</v>
      </c>
      <c r="H272" s="420"/>
      <c r="I272" s="420"/>
      <c r="J272" s="420"/>
      <c r="K272" s="420"/>
      <c r="L272" s="420"/>
      <c r="M272" s="420"/>
      <c r="N272" s="420"/>
      <c r="O272" s="420"/>
    </row>
    <row r="273" spans="1:15">
      <c r="E273" s="75" t="s">
        <v>176</v>
      </c>
    </row>
    <row r="274" spans="1:15" s="75" customFormat="1">
      <c r="A274" s="171" t="s">
        <v>213</v>
      </c>
      <c r="B274" s="84"/>
      <c r="C274" s="84"/>
      <c r="D274" s="85"/>
      <c r="E274" s="75" t="s">
        <v>176</v>
      </c>
      <c r="G274" s="106" t="s">
        <v>182</v>
      </c>
    </row>
    <row r="275" spans="1:15" s="75" customFormat="1" ht="45" customHeight="1">
      <c r="A275" s="423"/>
      <c r="B275" s="424"/>
      <c r="C275" s="424"/>
      <c r="D275" s="425"/>
      <c r="E275" s="75" t="s">
        <v>176</v>
      </c>
      <c r="G275" s="420" t="s">
        <v>183</v>
      </c>
      <c r="H275" s="420"/>
      <c r="I275" s="420"/>
      <c r="J275" s="420"/>
      <c r="K275" s="420"/>
      <c r="L275" s="420"/>
      <c r="M275" s="420"/>
      <c r="N275" s="420"/>
      <c r="O275" s="420"/>
    </row>
  </sheetData>
  <sheetProtection algorithmName="SHA-512" hashValue="qTued8eXBCnx3buzzKDoM+FkfcYFSehQrkCMJexPxwv9Tbyh+j6m5OIo04rr8ZJnEHXP+YCL8AHQbzkiK5mG6Q==" saltValue="/WQTkk0oOdx56tZA17QwMg=="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ABD2447-0180-4130-8E13-E8A63963671A}">
            <xm:f>Categories!$A$5=FALSE</xm:f>
            <x14:dxf>
              <fill>
                <patternFill>
                  <bgColor theme="0" tint="-0.34998626667073579"/>
                </patternFill>
              </fill>
            </x14:dxf>
          </x14:cfRule>
          <xm:sqref>A1:D275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view="pageBreakPreview" zoomScaleNormal="100" zoomScaleSheetLayoutView="100" workbookViewId="0">
      <selection activeCell="A2" sqref="A2:D2"/>
    </sheetView>
  </sheetViews>
  <sheetFormatPr defaultColWidth="9.140625" defaultRowHeight="14.45"/>
  <cols>
    <col min="1" max="1" width="80.7109375" customWidth="1"/>
    <col min="2" max="3" width="17.5703125" customWidth="1"/>
    <col min="4" max="4" width="17.140625" customWidth="1"/>
    <col min="5" max="5" width="11" hidden="1" customWidth="1"/>
    <col min="6" max="6" width="2.85546875" customWidth="1"/>
  </cols>
  <sheetData>
    <row r="1" spans="1:7" ht="29.25" customHeight="1">
      <c r="A1" s="419" t="s">
        <v>162</v>
      </c>
      <c r="B1" s="419"/>
      <c r="C1" s="419"/>
      <c r="D1">
        <f>+'Section A'!B2</f>
        <v>0</v>
      </c>
      <c r="E1" s="38" t="s">
        <v>171</v>
      </c>
    </row>
    <row r="2" spans="1:7" ht="43.5" customHeight="1">
      <c r="A2" s="432" t="s">
        <v>214</v>
      </c>
      <c r="B2" s="432"/>
      <c r="C2" s="432"/>
      <c r="D2" s="432"/>
      <c r="E2" t="s">
        <v>178</v>
      </c>
      <c r="F2" s="9"/>
      <c r="G2" s="9"/>
    </row>
    <row r="3" spans="1:7" ht="17.25" customHeight="1">
      <c r="A3" s="189" t="s">
        <v>207</v>
      </c>
      <c r="B3" s="189" t="s">
        <v>215</v>
      </c>
      <c r="C3" s="189" t="s">
        <v>216</v>
      </c>
      <c r="D3" s="189" t="s">
        <v>217</v>
      </c>
      <c r="E3" t="s">
        <v>178</v>
      </c>
      <c r="F3" s="9"/>
      <c r="G3" s="9"/>
    </row>
    <row r="4" spans="1:7" s="75" customFormat="1">
      <c r="A4" s="164"/>
      <c r="B4" s="65"/>
      <c r="C4" s="183"/>
      <c r="D4" s="58">
        <f t="shared" ref="D4:D132" si="0">ROUND(B4*C4,2)</f>
        <v>0</v>
      </c>
      <c r="E4" s="190" t="s">
        <v>178</v>
      </c>
      <c r="F4" s="65"/>
      <c r="G4" s="65"/>
    </row>
    <row r="5" spans="1:7" s="75" customFormat="1">
      <c r="A5" s="315"/>
      <c r="B5" s="65"/>
      <c r="C5" s="183"/>
      <c r="D5" s="58">
        <f t="shared" ref="D5:D68" si="1">ROUND(B5*C5,2)</f>
        <v>0</v>
      </c>
      <c r="E5" s="75" t="s">
        <v>173</v>
      </c>
      <c r="F5" s="65"/>
      <c r="G5" s="65"/>
    </row>
    <row r="6" spans="1:7" s="75" customFormat="1">
      <c r="A6" s="315"/>
      <c r="B6" s="65"/>
      <c r="C6" s="183"/>
      <c r="D6" s="58">
        <f t="shared" si="1"/>
        <v>0</v>
      </c>
      <c r="E6" s="75" t="s">
        <v>173</v>
      </c>
    </row>
    <row r="7" spans="1:7" s="75" customFormat="1" hidden="1">
      <c r="A7" s="315"/>
      <c r="B7" s="65"/>
      <c r="C7" s="183"/>
      <c r="D7" s="58">
        <f t="shared" si="1"/>
        <v>0</v>
      </c>
      <c r="E7" s="75" t="s">
        <v>173</v>
      </c>
    </row>
    <row r="8" spans="1:7" s="75" customFormat="1" hidden="1">
      <c r="A8" s="315"/>
      <c r="B8" s="65"/>
      <c r="C8" s="183"/>
      <c r="D8" s="58">
        <f t="shared" si="1"/>
        <v>0</v>
      </c>
      <c r="E8" s="75" t="s">
        <v>173</v>
      </c>
    </row>
    <row r="9" spans="1:7" s="75" customFormat="1" hidden="1">
      <c r="A9" s="315"/>
      <c r="B9" s="65"/>
      <c r="C9" s="183"/>
      <c r="D9" s="58">
        <f t="shared" si="1"/>
        <v>0</v>
      </c>
      <c r="E9" s="75" t="s">
        <v>173</v>
      </c>
      <c r="F9" s="65"/>
      <c r="G9" s="65"/>
    </row>
    <row r="10" spans="1:7" s="75" customFormat="1" hidden="1">
      <c r="A10" s="315"/>
      <c r="B10" s="65"/>
      <c r="C10" s="183"/>
      <c r="D10" s="58">
        <f t="shared" si="1"/>
        <v>0</v>
      </c>
      <c r="E10" s="75" t="s">
        <v>173</v>
      </c>
    </row>
    <row r="11" spans="1:7" s="75" customFormat="1" hidden="1">
      <c r="A11" s="315"/>
      <c r="B11" s="65"/>
      <c r="C11" s="183"/>
      <c r="D11" s="58">
        <f t="shared" si="1"/>
        <v>0</v>
      </c>
      <c r="E11" s="75" t="s">
        <v>173</v>
      </c>
    </row>
    <row r="12" spans="1:7" s="75" customFormat="1" hidden="1">
      <c r="A12" s="315"/>
      <c r="B12" s="65"/>
      <c r="C12" s="183"/>
      <c r="D12" s="58">
        <f t="shared" si="1"/>
        <v>0</v>
      </c>
      <c r="E12" s="75" t="s">
        <v>173</v>
      </c>
    </row>
    <row r="13" spans="1:7" s="75" customFormat="1" hidden="1">
      <c r="A13" s="315"/>
      <c r="B13" s="65"/>
      <c r="C13" s="183"/>
      <c r="D13" s="58">
        <f t="shared" si="1"/>
        <v>0</v>
      </c>
      <c r="E13" s="75" t="s">
        <v>173</v>
      </c>
      <c r="F13" s="65"/>
      <c r="G13" s="65"/>
    </row>
    <row r="14" spans="1:7" s="75" customFormat="1" hidden="1">
      <c r="A14" s="315"/>
      <c r="B14" s="65"/>
      <c r="C14" s="183"/>
      <c r="D14" s="58">
        <f t="shared" si="1"/>
        <v>0</v>
      </c>
      <c r="E14" s="75" t="s">
        <v>173</v>
      </c>
    </row>
    <row r="15" spans="1:7" s="75" customFormat="1" hidden="1">
      <c r="A15" s="315"/>
      <c r="B15" s="65"/>
      <c r="C15" s="183"/>
      <c r="D15" s="58">
        <f t="shared" si="1"/>
        <v>0</v>
      </c>
      <c r="E15" s="75" t="s">
        <v>173</v>
      </c>
    </row>
    <row r="16" spans="1:7" s="75" customFormat="1" hidden="1">
      <c r="A16" s="315"/>
      <c r="B16" s="65"/>
      <c r="C16" s="183"/>
      <c r="D16" s="58">
        <f t="shared" si="1"/>
        <v>0</v>
      </c>
      <c r="E16" s="75" t="s">
        <v>173</v>
      </c>
    </row>
    <row r="17" spans="1:7" s="75" customFormat="1" hidden="1">
      <c r="A17" s="315"/>
      <c r="B17" s="65"/>
      <c r="C17" s="183"/>
      <c r="D17" s="58">
        <f t="shared" si="1"/>
        <v>0</v>
      </c>
      <c r="E17" s="75" t="s">
        <v>173</v>
      </c>
      <c r="F17" s="65"/>
      <c r="G17" s="65"/>
    </row>
    <row r="18" spans="1:7" s="75" customFormat="1" hidden="1">
      <c r="A18" s="315"/>
      <c r="B18" s="65"/>
      <c r="C18" s="183"/>
      <c r="D18" s="58">
        <f t="shared" si="1"/>
        <v>0</v>
      </c>
      <c r="E18" s="75" t="s">
        <v>173</v>
      </c>
    </row>
    <row r="19" spans="1:7" s="75" customFormat="1" hidden="1">
      <c r="A19" s="315"/>
      <c r="B19" s="65"/>
      <c r="C19" s="183"/>
      <c r="D19" s="58">
        <f t="shared" si="1"/>
        <v>0</v>
      </c>
      <c r="E19" s="75" t="s">
        <v>173</v>
      </c>
    </row>
    <row r="20" spans="1:7" s="75" customFormat="1" hidden="1">
      <c r="A20" s="315"/>
      <c r="B20" s="65"/>
      <c r="C20" s="183"/>
      <c r="D20" s="58">
        <f t="shared" si="1"/>
        <v>0</v>
      </c>
      <c r="E20" s="75" t="s">
        <v>173</v>
      </c>
    </row>
    <row r="21" spans="1:7" s="75" customFormat="1" hidden="1">
      <c r="A21" s="315"/>
      <c r="B21" s="65"/>
      <c r="C21" s="183"/>
      <c r="D21" s="58">
        <f t="shared" si="1"/>
        <v>0</v>
      </c>
      <c r="E21" s="75" t="s">
        <v>173</v>
      </c>
      <c r="F21" s="65"/>
      <c r="G21" s="65"/>
    </row>
    <row r="22" spans="1:7" s="75" customFormat="1" hidden="1">
      <c r="A22" s="315"/>
      <c r="B22" s="65"/>
      <c r="C22" s="183"/>
      <c r="D22" s="58">
        <f t="shared" si="1"/>
        <v>0</v>
      </c>
      <c r="E22" s="75" t="s">
        <v>173</v>
      </c>
    </row>
    <row r="23" spans="1:7" s="75" customFormat="1" hidden="1">
      <c r="A23" s="315"/>
      <c r="B23" s="65"/>
      <c r="C23" s="183"/>
      <c r="D23" s="58">
        <f t="shared" si="1"/>
        <v>0</v>
      </c>
      <c r="E23" s="75" t="s">
        <v>173</v>
      </c>
    </row>
    <row r="24" spans="1:7" s="75" customFormat="1" hidden="1">
      <c r="A24" s="315"/>
      <c r="B24" s="65"/>
      <c r="C24" s="183"/>
      <c r="D24" s="58">
        <f t="shared" si="1"/>
        <v>0</v>
      </c>
      <c r="E24" s="75" t="s">
        <v>173</v>
      </c>
    </row>
    <row r="25" spans="1:7" s="75" customFormat="1" hidden="1">
      <c r="A25" s="315"/>
      <c r="B25" s="65"/>
      <c r="C25" s="183"/>
      <c r="D25" s="58">
        <f t="shared" si="1"/>
        <v>0</v>
      </c>
      <c r="E25" s="75" t="s">
        <v>173</v>
      </c>
      <c r="F25" s="65"/>
      <c r="G25" s="65"/>
    </row>
    <row r="26" spans="1:7" s="75" customFormat="1" hidden="1">
      <c r="A26" s="315"/>
      <c r="B26" s="65"/>
      <c r="C26" s="183"/>
      <c r="D26" s="58">
        <f t="shared" si="1"/>
        <v>0</v>
      </c>
      <c r="E26" s="75" t="s">
        <v>173</v>
      </c>
    </row>
    <row r="27" spans="1:7" s="75" customFormat="1" hidden="1">
      <c r="A27" s="315"/>
      <c r="B27" s="65"/>
      <c r="C27" s="183"/>
      <c r="D27" s="58">
        <f t="shared" si="1"/>
        <v>0</v>
      </c>
      <c r="E27" s="75" t="s">
        <v>173</v>
      </c>
    </row>
    <row r="28" spans="1:7" s="75" customFormat="1" hidden="1">
      <c r="A28" s="315"/>
      <c r="B28" s="65"/>
      <c r="C28" s="183"/>
      <c r="D28" s="58">
        <f t="shared" si="1"/>
        <v>0</v>
      </c>
      <c r="E28" s="75" t="s">
        <v>173</v>
      </c>
    </row>
    <row r="29" spans="1:7" s="75" customFormat="1" hidden="1">
      <c r="A29" s="315"/>
      <c r="B29" s="65"/>
      <c r="C29" s="183"/>
      <c r="D29" s="58">
        <f t="shared" si="1"/>
        <v>0</v>
      </c>
      <c r="E29" s="75" t="s">
        <v>173</v>
      </c>
      <c r="F29" s="65"/>
      <c r="G29" s="65"/>
    </row>
    <row r="30" spans="1:7" s="75" customFormat="1" hidden="1">
      <c r="A30" s="315"/>
      <c r="B30" s="65"/>
      <c r="C30" s="183"/>
      <c r="D30" s="58">
        <f t="shared" si="1"/>
        <v>0</v>
      </c>
      <c r="E30" s="75" t="s">
        <v>173</v>
      </c>
    </row>
    <row r="31" spans="1:7" s="75" customFormat="1" hidden="1">
      <c r="A31" s="315"/>
      <c r="B31" s="65"/>
      <c r="C31" s="183"/>
      <c r="D31" s="58">
        <f t="shared" si="1"/>
        <v>0</v>
      </c>
      <c r="E31" s="75" t="s">
        <v>173</v>
      </c>
    </row>
    <row r="32" spans="1:7" s="75" customFormat="1" hidden="1">
      <c r="A32" s="315"/>
      <c r="B32" s="65"/>
      <c r="C32" s="183"/>
      <c r="D32" s="58">
        <f t="shared" si="1"/>
        <v>0</v>
      </c>
      <c r="E32" s="75" t="s">
        <v>173</v>
      </c>
    </row>
    <row r="33" spans="1:7" s="75" customFormat="1" hidden="1">
      <c r="A33" s="315"/>
      <c r="B33" s="65"/>
      <c r="C33" s="183"/>
      <c r="D33" s="58">
        <f t="shared" si="1"/>
        <v>0</v>
      </c>
      <c r="E33" s="75" t="s">
        <v>173</v>
      </c>
      <c r="F33" s="65"/>
      <c r="G33" s="65"/>
    </row>
    <row r="34" spans="1:7" s="75" customFormat="1" hidden="1">
      <c r="A34" s="315"/>
      <c r="B34" s="65"/>
      <c r="C34" s="183"/>
      <c r="D34" s="58">
        <f t="shared" si="1"/>
        <v>0</v>
      </c>
      <c r="E34" s="75" t="s">
        <v>173</v>
      </c>
    </row>
    <row r="35" spans="1:7" s="75" customFormat="1" hidden="1">
      <c r="A35" s="315"/>
      <c r="B35" s="65"/>
      <c r="C35" s="183"/>
      <c r="D35" s="58">
        <f t="shared" si="1"/>
        <v>0</v>
      </c>
      <c r="E35" s="75" t="s">
        <v>173</v>
      </c>
    </row>
    <row r="36" spans="1:7" s="75" customFormat="1" hidden="1">
      <c r="A36" s="315"/>
      <c r="B36" s="65"/>
      <c r="C36" s="183"/>
      <c r="D36" s="58">
        <f t="shared" si="1"/>
        <v>0</v>
      </c>
      <c r="E36" s="75" t="s">
        <v>173</v>
      </c>
    </row>
    <row r="37" spans="1:7" s="75" customFormat="1" hidden="1">
      <c r="A37" s="315"/>
      <c r="B37" s="65"/>
      <c r="C37" s="183"/>
      <c r="D37" s="58">
        <f t="shared" si="1"/>
        <v>0</v>
      </c>
      <c r="E37" s="75" t="s">
        <v>173</v>
      </c>
      <c r="F37" s="65"/>
      <c r="G37" s="65"/>
    </row>
    <row r="38" spans="1:7" s="75" customFormat="1" hidden="1">
      <c r="A38" s="315"/>
      <c r="B38" s="65"/>
      <c r="C38" s="183"/>
      <c r="D38" s="58">
        <f t="shared" si="1"/>
        <v>0</v>
      </c>
      <c r="E38" s="75" t="s">
        <v>173</v>
      </c>
    </row>
    <row r="39" spans="1:7" s="75" customFormat="1" hidden="1">
      <c r="A39" s="315"/>
      <c r="B39" s="65"/>
      <c r="C39" s="183"/>
      <c r="D39" s="58">
        <f t="shared" si="1"/>
        <v>0</v>
      </c>
      <c r="E39" s="75" t="s">
        <v>173</v>
      </c>
    </row>
    <row r="40" spans="1:7" s="75" customFormat="1" hidden="1">
      <c r="A40" s="315"/>
      <c r="B40" s="65"/>
      <c r="C40" s="183"/>
      <c r="D40" s="58">
        <f t="shared" si="1"/>
        <v>0</v>
      </c>
      <c r="E40" s="75" t="s">
        <v>173</v>
      </c>
    </row>
    <row r="41" spans="1:7" s="75" customFormat="1" hidden="1">
      <c r="A41" s="315"/>
      <c r="B41" s="65"/>
      <c r="C41" s="183"/>
      <c r="D41" s="58">
        <f t="shared" si="1"/>
        <v>0</v>
      </c>
      <c r="E41" s="75" t="s">
        <v>173</v>
      </c>
      <c r="F41" s="65"/>
      <c r="G41" s="65"/>
    </row>
    <row r="42" spans="1:7" s="75" customFormat="1" hidden="1">
      <c r="A42" s="315"/>
      <c r="B42" s="65"/>
      <c r="C42" s="183"/>
      <c r="D42" s="58">
        <f t="shared" si="1"/>
        <v>0</v>
      </c>
      <c r="E42" s="75" t="s">
        <v>173</v>
      </c>
    </row>
    <row r="43" spans="1:7" s="75" customFormat="1" hidden="1">
      <c r="A43" s="315"/>
      <c r="B43" s="65"/>
      <c r="C43" s="183"/>
      <c r="D43" s="58">
        <f t="shared" si="1"/>
        <v>0</v>
      </c>
      <c r="E43" s="75" t="s">
        <v>173</v>
      </c>
    </row>
    <row r="44" spans="1:7" s="75" customFormat="1" hidden="1">
      <c r="A44" s="315"/>
      <c r="B44" s="65"/>
      <c r="C44" s="183"/>
      <c r="D44" s="58">
        <f t="shared" si="1"/>
        <v>0</v>
      </c>
      <c r="E44" s="75" t="s">
        <v>173</v>
      </c>
    </row>
    <row r="45" spans="1:7" s="75" customFormat="1" hidden="1">
      <c r="A45" s="315"/>
      <c r="B45" s="65"/>
      <c r="C45" s="183"/>
      <c r="D45" s="58">
        <f t="shared" si="1"/>
        <v>0</v>
      </c>
      <c r="E45" s="75" t="s">
        <v>173</v>
      </c>
      <c r="F45" s="65"/>
      <c r="G45" s="65"/>
    </row>
    <row r="46" spans="1:7" s="75" customFormat="1" hidden="1">
      <c r="A46" s="315"/>
      <c r="B46" s="65"/>
      <c r="C46" s="183"/>
      <c r="D46" s="58">
        <f t="shared" si="1"/>
        <v>0</v>
      </c>
      <c r="E46" s="75" t="s">
        <v>173</v>
      </c>
    </row>
    <row r="47" spans="1:7" s="75" customFormat="1" hidden="1">
      <c r="A47" s="315"/>
      <c r="B47" s="65"/>
      <c r="C47" s="183"/>
      <c r="D47" s="58">
        <f t="shared" si="1"/>
        <v>0</v>
      </c>
      <c r="E47" s="75" t="s">
        <v>173</v>
      </c>
    </row>
    <row r="48" spans="1:7" s="75" customFormat="1" hidden="1">
      <c r="A48" s="315"/>
      <c r="B48" s="65"/>
      <c r="C48" s="183"/>
      <c r="D48" s="58">
        <f t="shared" si="1"/>
        <v>0</v>
      </c>
      <c r="E48" s="75" t="s">
        <v>173</v>
      </c>
    </row>
    <row r="49" spans="1:7" s="75" customFormat="1" hidden="1">
      <c r="A49" s="315"/>
      <c r="B49" s="65"/>
      <c r="C49" s="183"/>
      <c r="D49" s="58">
        <f t="shared" si="1"/>
        <v>0</v>
      </c>
      <c r="E49" s="75" t="s">
        <v>173</v>
      </c>
      <c r="F49" s="65"/>
      <c r="G49" s="65"/>
    </row>
    <row r="50" spans="1:7" s="75" customFormat="1" hidden="1">
      <c r="A50" s="315"/>
      <c r="B50" s="65"/>
      <c r="C50" s="183"/>
      <c r="D50" s="58">
        <f t="shared" si="1"/>
        <v>0</v>
      </c>
      <c r="E50" s="75" t="s">
        <v>173</v>
      </c>
    </row>
    <row r="51" spans="1:7" s="75" customFormat="1" hidden="1">
      <c r="A51" s="315"/>
      <c r="B51" s="65"/>
      <c r="C51" s="183"/>
      <c r="D51" s="58">
        <f t="shared" si="1"/>
        <v>0</v>
      </c>
      <c r="E51" s="75" t="s">
        <v>173</v>
      </c>
    </row>
    <row r="52" spans="1:7" s="75" customFormat="1" hidden="1">
      <c r="A52" s="315"/>
      <c r="B52" s="65"/>
      <c r="C52" s="183"/>
      <c r="D52" s="58">
        <f t="shared" si="1"/>
        <v>0</v>
      </c>
      <c r="E52" s="75" t="s">
        <v>173</v>
      </c>
    </row>
    <row r="53" spans="1:7" s="75" customFormat="1" hidden="1">
      <c r="A53" s="315"/>
      <c r="B53" s="65"/>
      <c r="C53" s="183"/>
      <c r="D53" s="58">
        <f t="shared" si="1"/>
        <v>0</v>
      </c>
      <c r="E53" s="75" t="s">
        <v>173</v>
      </c>
      <c r="F53" s="65"/>
      <c r="G53" s="65"/>
    </row>
    <row r="54" spans="1:7" s="75" customFormat="1" hidden="1">
      <c r="A54" s="315"/>
      <c r="B54" s="65"/>
      <c r="C54" s="183"/>
      <c r="D54" s="58">
        <f t="shared" si="1"/>
        <v>0</v>
      </c>
      <c r="E54" s="75" t="s">
        <v>173</v>
      </c>
    </row>
    <row r="55" spans="1:7" s="75" customFormat="1" hidden="1">
      <c r="A55" s="315"/>
      <c r="B55" s="65"/>
      <c r="C55" s="183"/>
      <c r="D55" s="58">
        <f t="shared" si="1"/>
        <v>0</v>
      </c>
      <c r="E55" s="75" t="s">
        <v>173</v>
      </c>
    </row>
    <row r="56" spans="1:7" s="75" customFormat="1" hidden="1">
      <c r="A56" s="315"/>
      <c r="B56" s="65"/>
      <c r="C56" s="183"/>
      <c r="D56" s="58">
        <f t="shared" si="1"/>
        <v>0</v>
      </c>
      <c r="E56" s="75" t="s">
        <v>173</v>
      </c>
    </row>
    <row r="57" spans="1:7" s="75" customFormat="1" hidden="1">
      <c r="A57" s="315"/>
      <c r="B57" s="65"/>
      <c r="C57" s="183"/>
      <c r="D57" s="58">
        <f t="shared" si="1"/>
        <v>0</v>
      </c>
      <c r="E57" s="75" t="s">
        <v>173</v>
      </c>
      <c r="F57" s="65"/>
      <c r="G57" s="65"/>
    </row>
    <row r="58" spans="1:7" s="75" customFormat="1" hidden="1">
      <c r="A58" s="315"/>
      <c r="B58" s="65"/>
      <c r="C58" s="183"/>
      <c r="D58" s="58">
        <f t="shared" si="1"/>
        <v>0</v>
      </c>
      <c r="E58" s="75" t="s">
        <v>173</v>
      </c>
    </row>
    <row r="59" spans="1:7" s="75" customFormat="1" hidden="1">
      <c r="A59" s="315"/>
      <c r="B59" s="65"/>
      <c r="C59" s="183"/>
      <c r="D59" s="58">
        <f t="shared" si="1"/>
        <v>0</v>
      </c>
      <c r="E59" s="75" t="s">
        <v>173</v>
      </c>
    </row>
    <row r="60" spans="1:7" s="75" customFormat="1" hidden="1">
      <c r="A60" s="315"/>
      <c r="B60" s="65"/>
      <c r="C60" s="183"/>
      <c r="D60" s="58">
        <f t="shared" si="1"/>
        <v>0</v>
      </c>
      <c r="E60" s="75" t="s">
        <v>173</v>
      </c>
    </row>
    <row r="61" spans="1:7" s="75" customFormat="1" hidden="1">
      <c r="A61" s="315"/>
      <c r="B61" s="65"/>
      <c r="C61" s="183"/>
      <c r="D61" s="58">
        <f t="shared" si="1"/>
        <v>0</v>
      </c>
      <c r="E61" s="75" t="s">
        <v>173</v>
      </c>
      <c r="F61" s="65"/>
      <c r="G61" s="65"/>
    </row>
    <row r="62" spans="1:7" s="75" customFormat="1" hidden="1">
      <c r="A62" s="315"/>
      <c r="B62" s="65"/>
      <c r="C62" s="183"/>
      <c r="D62" s="58">
        <f t="shared" si="1"/>
        <v>0</v>
      </c>
      <c r="E62" s="75" t="s">
        <v>173</v>
      </c>
    </row>
    <row r="63" spans="1:7" s="75" customFormat="1" hidden="1">
      <c r="A63" s="315"/>
      <c r="B63" s="65"/>
      <c r="C63" s="183"/>
      <c r="D63" s="58">
        <f t="shared" si="1"/>
        <v>0</v>
      </c>
      <c r="E63" s="75" t="s">
        <v>173</v>
      </c>
    </row>
    <row r="64" spans="1:7" s="75" customFormat="1" hidden="1">
      <c r="A64" s="315"/>
      <c r="B64" s="65"/>
      <c r="C64" s="183"/>
      <c r="D64" s="58">
        <f t="shared" si="1"/>
        <v>0</v>
      </c>
      <c r="E64" s="75" t="s">
        <v>173</v>
      </c>
    </row>
    <row r="65" spans="1:7" s="75" customFormat="1" hidden="1">
      <c r="A65" s="315"/>
      <c r="B65" s="65"/>
      <c r="C65" s="183"/>
      <c r="D65" s="58">
        <f t="shared" si="1"/>
        <v>0</v>
      </c>
      <c r="E65" s="75" t="s">
        <v>173</v>
      </c>
      <c r="F65" s="65"/>
      <c r="G65" s="65"/>
    </row>
    <row r="66" spans="1:7" s="75" customFormat="1" hidden="1">
      <c r="A66" s="315"/>
      <c r="B66" s="65"/>
      <c r="C66" s="183"/>
      <c r="D66" s="58">
        <f t="shared" si="1"/>
        <v>0</v>
      </c>
      <c r="E66" s="75" t="s">
        <v>173</v>
      </c>
    </row>
    <row r="67" spans="1:7" s="75" customFormat="1" hidden="1">
      <c r="A67" s="315"/>
      <c r="B67" s="65"/>
      <c r="C67" s="183"/>
      <c r="D67" s="58">
        <f t="shared" si="1"/>
        <v>0</v>
      </c>
      <c r="E67" s="75" t="s">
        <v>173</v>
      </c>
    </row>
    <row r="68" spans="1:7" s="75" customFormat="1" hidden="1">
      <c r="A68" s="315"/>
      <c r="B68" s="65"/>
      <c r="C68" s="183"/>
      <c r="D68" s="58">
        <f t="shared" si="1"/>
        <v>0</v>
      </c>
      <c r="E68" s="75" t="s">
        <v>173</v>
      </c>
    </row>
    <row r="69" spans="1:7" s="75" customFormat="1" hidden="1">
      <c r="A69" s="315"/>
      <c r="B69" s="65"/>
      <c r="C69" s="183"/>
      <c r="D69" s="58">
        <f t="shared" si="0"/>
        <v>0</v>
      </c>
      <c r="E69" s="75" t="s">
        <v>173</v>
      </c>
      <c r="F69" s="65"/>
      <c r="G69" s="65"/>
    </row>
    <row r="70" spans="1:7" s="75" customFormat="1" hidden="1">
      <c r="A70" s="315"/>
      <c r="B70" s="65"/>
      <c r="C70" s="183"/>
      <c r="D70" s="58">
        <f t="shared" si="0"/>
        <v>0</v>
      </c>
      <c r="E70" s="75" t="s">
        <v>173</v>
      </c>
    </row>
    <row r="71" spans="1:7" s="75" customFormat="1" hidden="1">
      <c r="A71" s="315"/>
      <c r="B71" s="65"/>
      <c r="C71" s="183"/>
      <c r="D71" s="58">
        <f t="shared" si="0"/>
        <v>0</v>
      </c>
      <c r="E71" s="75" t="s">
        <v>173</v>
      </c>
    </row>
    <row r="72" spans="1:7" s="75" customFormat="1" hidden="1">
      <c r="A72" s="315"/>
      <c r="B72" s="65"/>
      <c r="C72" s="183"/>
      <c r="D72" s="58">
        <f t="shared" si="0"/>
        <v>0</v>
      </c>
      <c r="E72" s="75" t="s">
        <v>173</v>
      </c>
    </row>
    <row r="73" spans="1:7" s="75" customFormat="1" hidden="1">
      <c r="A73" s="315"/>
      <c r="B73" s="65"/>
      <c r="C73" s="183"/>
      <c r="D73" s="58">
        <f t="shared" si="0"/>
        <v>0</v>
      </c>
      <c r="E73" s="75" t="s">
        <v>173</v>
      </c>
      <c r="F73" s="65"/>
      <c r="G73" s="65"/>
    </row>
    <row r="74" spans="1:7" s="75" customFormat="1" hidden="1">
      <c r="A74" s="315"/>
      <c r="B74" s="65"/>
      <c r="C74" s="183"/>
      <c r="D74" s="58">
        <f t="shared" si="0"/>
        <v>0</v>
      </c>
      <c r="E74" s="75" t="s">
        <v>173</v>
      </c>
    </row>
    <row r="75" spans="1:7" s="75" customFormat="1" hidden="1">
      <c r="A75" s="315"/>
      <c r="B75" s="65"/>
      <c r="C75" s="183"/>
      <c r="D75" s="58">
        <f t="shared" si="0"/>
        <v>0</v>
      </c>
      <c r="E75" s="75" t="s">
        <v>173</v>
      </c>
    </row>
    <row r="76" spans="1:7" s="75" customFormat="1" hidden="1">
      <c r="A76" s="315"/>
      <c r="B76" s="65"/>
      <c r="C76" s="183"/>
      <c r="D76" s="58">
        <f t="shared" si="0"/>
        <v>0</v>
      </c>
      <c r="E76" s="75" t="s">
        <v>173</v>
      </c>
    </row>
    <row r="77" spans="1:7" s="75" customFormat="1" hidden="1">
      <c r="A77" s="315"/>
      <c r="B77" s="65"/>
      <c r="C77" s="183"/>
      <c r="D77" s="58">
        <f t="shared" si="0"/>
        <v>0</v>
      </c>
      <c r="E77" s="75" t="s">
        <v>173</v>
      </c>
      <c r="F77" s="65"/>
      <c r="G77" s="65"/>
    </row>
    <row r="78" spans="1:7" s="75" customFormat="1" hidden="1">
      <c r="A78" s="315"/>
      <c r="B78" s="65"/>
      <c r="C78" s="183"/>
      <c r="D78" s="58">
        <f t="shared" si="0"/>
        <v>0</v>
      </c>
      <c r="E78" s="75" t="s">
        <v>173</v>
      </c>
    </row>
    <row r="79" spans="1:7" s="75" customFormat="1" hidden="1">
      <c r="A79" s="315"/>
      <c r="B79" s="65"/>
      <c r="C79" s="183"/>
      <c r="D79" s="58">
        <f t="shared" si="0"/>
        <v>0</v>
      </c>
      <c r="E79" s="75" t="s">
        <v>173</v>
      </c>
    </row>
    <row r="80" spans="1:7" s="75" customFormat="1" hidden="1">
      <c r="A80" s="315"/>
      <c r="B80" s="65"/>
      <c r="C80" s="183"/>
      <c r="D80" s="58">
        <f t="shared" si="0"/>
        <v>0</v>
      </c>
      <c r="E80" s="75" t="s">
        <v>173</v>
      </c>
    </row>
    <row r="81" spans="1:7" s="75" customFormat="1" hidden="1">
      <c r="A81" s="315"/>
      <c r="B81" s="65"/>
      <c r="C81" s="183"/>
      <c r="D81" s="58">
        <f t="shared" si="0"/>
        <v>0</v>
      </c>
      <c r="E81" s="75" t="s">
        <v>173</v>
      </c>
      <c r="F81" s="65"/>
      <c r="G81" s="65"/>
    </row>
    <row r="82" spans="1:7" s="75" customFormat="1" hidden="1">
      <c r="A82" s="315"/>
      <c r="B82" s="65"/>
      <c r="C82" s="183"/>
      <c r="D82" s="58">
        <f t="shared" si="0"/>
        <v>0</v>
      </c>
      <c r="E82" s="75" t="s">
        <v>173</v>
      </c>
    </row>
    <row r="83" spans="1:7" s="75" customFormat="1" hidden="1">
      <c r="A83" s="315"/>
      <c r="B83" s="65"/>
      <c r="C83" s="183"/>
      <c r="D83" s="58">
        <f t="shared" si="0"/>
        <v>0</v>
      </c>
      <c r="E83" s="75" t="s">
        <v>173</v>
      </c>
    </row>
    <row r="84" spans="1:7" s="75" customFormat="1" hidden="1">
      <c r="A84" s="315"/>
      <c r="B84" s="65"/>
      <c r="C84" s="183"/>
      <c r="D84" s="58">
        <f t="shared" si="0"/>
        <v>0</v>
      </c>
      <c r="E84" s="75" t="s">
        <v>173</v>
      </c>
    </row>
    <row r="85" spans="1:7" s="75" customFormat="1" hidden="1">
      <c r="A85" s="315"/>
      <c r="B85" s="65"/>
      <c r="C85" s="183"/>
      <c r="D85" s="58">
        <f t="shared" ref="D85:D100" si="2">ROUND(B85*C85,2)</f>
        <v>0</v>
      </c>
      <c r="E85" s="75" t="s">
        <v>173</v>
      </c>
      <c r="F85" s="65"/>
      <c r="G85" s="65"/>
    </row>
    <row r="86" spans="1:7" s="75" customFormat="1" hidden="1">
      <c r="A86" s="315"/>
      <c r="B86" s="65"/>
      <c r="C86" s="183"/>
      <c r="D86" s="58">
        <f t="shared" si="2"/>
        <v>0</v>
      </c>
      <c r="E86" s="75" t="s">
        <v>173</v>
      </c>
    </row>
    <row r="87" spans="1:7" s="75" customFormat="1" hidden="1">
      <c r="A87" s="315"/>
      <c r="B87" s="65"/>
      <c r="C87" s="183"/>
      <c r="D87" s="58">
        <f t="shared" si="2"/>
        <v>0</v>
      </c>
      <c r="E87" s="75" t="s">
        <v>173</v>
      </c>
    </row>
    <row r="88" spans="1:7" s="75" customFormat="1" hidden="1">
      <c r="A88" s="315"/>
      <c r="B88" s="65"/>
      <c r="C88" s="183"/>
      <c r="D88" s="58">
        <f t="shared" si="2"/>
        <v>0</v>
      </c>
      <c r="E88" s="75" t="s">
        <v>173</v>
      </c>
    </row>
    <row r="89" spans="1:7" s="75" customFormat="1" hidden="1">
      <c r="A89" s="315"/>
      <c r="B89" s="65"/>
      <c r="C89" s="183"/>
      <c r="D89" s="58">
        <f t="shared" si="2"/>
        <v>0</v>
      </c>
      <c r="E89" s="75" t="s">
        <v>173</v>
      </c>
      <c r="F89" s="65"/>
      <c r="G89" s="65"/>
    </row>
    <row r="90" spans="1:7" s="75" customFormat="1" hidden="1">
      <c r="A90" s="315"/>
      <c r="B90" s="65"/>
      <c r="C90" s="183"/>
      <c r="D90" s="58">
        <f t="shared" si="2"/>
        <v>0</v>
      </c>
      <c r="E90" s="75" t="s">
        <v>173</v>
      </c>
    </row>
    <row r="91" spans="1:7" s="75" customFormat="1" hidden="1">
      <c r="A91" s="315"/>
      <c r="B91" s="65"/>
      <c r="C91" s="183"/>
      <c r="D91" s="58">
        <f t="shared" si="2"/>
        <v>0</v>
      </c>
      <c r="E91" s="75" t="s">
        <v>173</v>
      </c>
    </row>
    <row r="92" spans="1:7" s="75" customFormat="1" hidden="1">
      <c r="A92" s="315"/>
      <c r="B92" s="65"/>
      <c r="C92" s="183"/>
      <c r="D92" s="58">
        <f t="shared" si="2"/>
        <v>0</v>
      </c>
      <c r="E92" s="75" t="s">
        <v>173</v>
      </c>
    </row>
    <row r="93" spans="1:7" s="75" customFormat="1" hidden="1">
      <c r="A93" s="315"/>
      <c r="B93" s="65"/>
      <c r="C93" s="183"/>
      <c r="D93" s="58">
        <f t="shared" si="2"/>
        <v>0</v>
      </c>
      <c r="E93" s="75" t="s">
        <v>173</v>
      </c>
      <c r="F93" s="65"/>
      <c r="G93" s="65"/>
    </row>
    <row r="94" spans="1:7" s="75" customFormat="1" hidden="1">
      <c r="A94" s="315"/>
      <c r="B94" s="65"/>
      <c r="C94" s="183"/>
      <c r="D94" s="58">
        <f t="shared" si="2"/>
        <v>0</v>
      </c>
      <c r="E94" s="75" t="s">
        <v>173</v>
      </c>
    </row>
    <row r="95" spans="1:7" s="75" customFormat="1" hidden="1">
      <c r="A95" s="315"/>
      <c r="B95" s="65"/>
      <c r="C95" s="183"/>
      <c r="D95" s="58">
        <f t="shared" si="2"/>
        <v>0</v>
      </c>
      <c r="E95" s="75" t="s">
        <v>173</v>
      </c>
    </row>
    <row r="96" spans="1:7" s="75" customFormat="1" hidden="1">
      <c r="A96" s="315"/>
      <c r="B96" s="65"/>
      <c r="C96" s="183"/>
      <c r="D96" s="58">
        <f t="shared" si="2"/>
        <v>0</v>
      </c>
      <c r="E96" s="75" t="s">
        <v>173</v>
      </c>
    </row>
    <row r="97" spans="1:7" s="75" customFormat="1" hidden="1">
      <c r="A97" s="315"/>
      <c r="B97" s="65"/>
      <c r="C97" s="183"/>
      <c r="D97" s="58">
        <f t="shared" si="2"/>
        <v>0</v>
      </c>
      <c r="E97" s="75" t="s">
        <v>173</v>
      </c>
      <c r="F97" s="65"/>
      <c r="G97" s="65"/>
    </row>
    <row r="98" spans="1:7" s="75" customFormat="1" hidden="1">
      <c r="A98" s="315"/>
      <c r="B98" s="65"/>
      <c r="C98" s="183"/>
      <c r="D98" s="58">
        <f t="shared" si="2"/>
        <v>0</v>
      </c>
      <c r="E98" s="75" t="s">
        <v>173</v>
      </c>
    </row>
    <row r="99" spans="1:7" s="75" customFormat="1" hidden="1">
      <c r="A99" s="315"/>
      <c r="B99" s="65"/>
      <c r="C99" s="183"/>
      <c r="D99" s="58">
        <f t="shared" si="2"/>
        <v>0</v>
      </c>
      <c r="E99" s="75" t="s">
        <v>173</v>
      </c>
    </row>
    <row r="100" spans="1:7" s="75" customFormat="1" hidden="1">
      <c r="A100" s="315"/>
      <c r="B100" s="65"/>
      <c r="C100" s="183"/>
      <c r="D100" s="58">
        <f t="shared" si="2"/>
        <v>0</v>
      </c>
      <c r="E100" s="75" t="s">
        <v>173</v>
      </c>
    </row>
    <row r="101" spans="1:7" s="75" customFormat="1" hidden="1">
      <c r="A101" s="315"/>
      <c r="B101" s="65"/>
      <c r="C101" s="183"/>
      <c r="D101" s="58">
        <f t="shared" ref="D101:D116" si="3">ROUND(B101*C101,2)</f>
        <v>0</v>
      </c>
      <c r="E101" s="75" t="s">
        <v>173</v>
      </c>
      <c r="F101" s="65"/>
      <c r="G101" s="65"/>
    </row>
    <row r="102" spans="1:7" s="75" customFormat="1" hidden="1">
      <c r="A102" s="315"/>
      <c r="B102" s="65"/>
      <c r="C102" s="183"/>
      <c r="D102" s="58">
        <f t="shared" si="3"/>
        <v>0</v>
      </c>
      <c r="E102" s="75" t="s">
        <v>173</v>
      </c>
    </row>
    <row r="103" spans="1:7" s="75" customFormat="1" hidden="1">
      <c r="A103" s="315"/>
      <c r="B103" s="65"/>
      <c r="C103" s="183"/>
      <c r="D103" s="58">
        <f t="shared" si="3"/>
        <v>0</v>
      </c>
      <c r="E103" s="75" t="s">
        <v>173</v>
      </c>
    </row>
    <row r="104" spans="1:7" s="75" customFormat="1" hidden="1">
      <c r="A104" s="315"/>
      <c r="B104" s="65"/>
      <c r="C104" s="183"/>
      <c r="D104" s="58">
        <f t="shared" si="3"/>
        <v>0</v>
      </c>
      <c r="E104" s="75" t="s">
        <v>173</v>
      </c>
    </row>
    <row r="105" spans="1:7" s="75" customFormat="1" hidden="1">
      <c r="A105" s="315"/>
      <c r="B105" s="65"/>
      <c r="C105" s="183"/>
      <c r="D105" s="58">
        <f t="shared" si="3"/>
        <v>0</v>
      </c>
      <c r="E105" s="75" t="s">
        <v>173</v>
      </c>
      <c r="F105" s="65"/>
      <c r="G105" s="65"/>
    </row>
    <row r="106" spans="1:7" s="75" customFormat="1" hidden="1">
      <c r="A106" s="315"/>
      <c r="B106" s="65"/>
      <c r="C106" s="183"/>
      <c r="D106" s="58">
        <f t="shared" si="3"/>
        <v>0</v>
      </c>
      <c r="E106" s="75" t="s">
        <v>173</v>
      </c>
    </row>
    <row r="107" spans="1:7" s="75" customFormat="1" hidden="1">
      <c r="A107" s="315"/>
      <c r="B107" s="65"/>
      <c r="C107" s="183"/>
      <c r="D107" s="58">
        <f t="shared" si="3"/>
        <v>0</v>
      </c>
      <c r="E107" s="75" t="s">
        <v>173</v>
      </c>
    </row>
    <row r="108" spans="1:7" s="75" customFormat="1" hidden="1">
      <c r="A108" s="315"/>
      <c r="B108" s="65"/>
      <c r="C108" s="183"/>
      <c r="D108" s="58">
        <f t="shared" si="3"/>
        <v>0</v>
      </c>
      <c r="E108" s="75" t="s">
        <v>173</v>
      </c>
    </row>
    <row r="109" spans="1:7" s="75" customFormat="1" hidden="1">
      <c r="A109" s="315"/>
      <c r="B109" s="65"/>
      <c r="C109" s="183"/>
      <c r="D109" s="58">
        <f t="shared" si="3"/>
        <v>0</v>
      </c>
      <c r="E109" s="75" t="s">
        <v>173</v>
      </c>
      <c r="F109" s="65"/>
      <c r="G109" s="65"/>
    </row>
    <row r="110" spans="1:7" s="75" customFormat="1" hidden="1">
      <c r="A110" s="315"/>
      <c r="B110" s="65"/>
      <c r="C110" s="183"/>
      <c r="D110" s="58">
        <f t="shared" si="3"/>
        <v>0</v>
      </c>
      <c r="E110" s="75" t="s">
        <v>173</v>
      </c>
    </row>
    <row r="111" spans="1:7" s="75" customFormat="1" hidden="1">
      <c r="A111" s="315"/>
      <c r="B111" s="65"/>
      <c r="C111" s="183"/>
      <c r="D111" s="58">
        <f t="shared" si="3"/>
        <v>0</v>
      </c>
      <c r="E111" s="75" t="s">
        <v>173</v>
      </c>
    </row>
    <row r="112" spans="1:7" s="75" customFormat="1" hidden="1">
      <c r="A112" s="315"/>
      <c r="B112" s="65"/>
      <c r="C112" s="183"/>
      <c r="D112" s="58">
        <f t="shared" si="3"/>
        <v>0</v>
      </c>
      <c r="E112" s="75" t="s">
        <v>173</v>
      </c>
    </row>
    <row r="113" spans="1:7" s="75" customFormat="1" hidden="1">
      <c r="A113" s="315"/>
      <c r="B113" s="65"/>
      <c r="C113" s="183"/>
      <c r="D113" s="58">
        <f t="shared" si="3"/>
        <v>0</v>
      </c>
      <c r="E113" s="75" t="s">
        <v>173</v>
      </c>
      <c r="F113" s="65"/>
      <c r="G113" s="65"/>
    </row>
    <row r="114" spans="1:7" s="75" customFormat="1" hidden="1">
      <c r="A114" s="315"/>
      <c r="B114" s="65"/>
      <c r="C114" s="183"/>
      <c r="D114" s="58">
        <f t="shared" si="3"/>
        <v>0</v>
      </c>
      <c r="E114" s="75" t="s">
        <v>173</v>
      </c>
    </row>
    <row r="115" spans="1:7" s="75" customFormat="1" hidden="1">
      <c r="A115" s="315"/>
      <c r="B115" s="65"/>
      <c r="C115" s="183"/>
      <c r="D115" s="58">
        <f t="shared" si="3"/>
        <v>0</v>
      </c>
      <c r="E115" s="75" t="s">
        <v>173</v>
      </c>
    </row>
    <row r="116" spans="1:7" s="75" customFormat="1" hidden="1">
      <c r="A116" s="315"/>
      <c r="B116" s="65"/>
      <c r="C116" s="183"/>
      <c r="D116" s="58">
        <f t="shared" si="3"/>
        <v>0</v>
      </c>
      <c r="E116" s="75" t="s">
        <v>173</v>
      </c>
    </row>
    <row r="117" spans="1:7" s="75" customFormat="1" hidden="1">
      <c r="A117" s="315"/>
      <c r="B117" s="65"/>
      <c r="C117" s="183"/>
      <c r="D117" s="58">
        <f t="shared" si="0"/>
        <v>0</v>
      </c>
      <c r="E117" s="75" t="s">
        <v>173</v>
      </c>
      <c r="F117" s="65"/>
      <c r="G117" s="65"/>
    </row>
    <row r="118" spans="1:7" s="75" customFormat="1" hidden="1">
      <c r="A118" s="315"/>
      <c r="B118" s="65"/>
      <c r="C118" s="183"/>
      <c r="D118" s="58">
        <f t="shared" si="0"/>
        <v>0</v>
      </c>
      <c r="E118" s="75" t="s">
        <v>173</v>
      </c>
    </row>
    <row r="119" spans="1:7" s="75" customFormat="1" hidden="1">
      <c r="A119" s="315"/>
      <c r="B119" s="65"/>
      <c r="C119" s="183"/>
      <c r="D119" s="58">
        <f t="shared" si="0"/>
        <v>0</v>
      </c>
      <c r="E119" s="75" t="s">
        <v>173</v>
      </c>
    </row>
    <row r="120" spans="1:7" s="75" customFormat="1" hidden="1">
      <c r="A120" s="315"/>
      <c r="B120" s="65"/>
      <c r="C120" s="183"/>
      <c r="D120" s="58">
        <f t="shared" si="0"/>
        <v>0</v>
      </c>
      <c r="E120" s="75" t="s">
        <v>173</v>
      </c>
    </row>
    <row r="121" spans="1:7" s="75" customFormat="1" hidden="1">
      <c r="A121" s="315"/>
      <c r="B121" s="65"/>
      <c r="C121" s="183"/>
      <c r="D121" s="58">
        <f t="shared" ref="D121:D124" si="4">ROUND(B121*C121,2)</f>
        <v>0</v>
      </c>
      <c r="E121" s="75" t="s">
        <v>173</v>
      </c>
      <c r="F121" s="65"/>
      <c r="G121" s="65"/>
    </row>
    <row r="122" spans="1:7" s="75" customFormat="1" hidden="1">
      <c r="A122" s="315"/>
      <c r="B122" s="65"/>
      <c r="C122" s="183"/>
      <c r="D122" s="58">
        <f t="shared" si="4"/>
        <v>0</v>
      </c>
      <c r="E122" s="75" t="s">
        <v>173</v>
      </c>
    </row>
    <row r="123" spans="1:7" s="75" customFormat="1" hidden="1">
      <c r="A123" s="315"/>
      <c r="B123" s="65"/>
      <c r="C123" s="183"/>
      <c r="D123" s="58">
        <f t="shared" si="4"/>
        <v>0</v>
      </c>
      <c r="E123" s="75" t="s">
        <v>173</v>
      </c>
    </row>
    <row r="124" spans="1:7" s="75" customFormat="1" hidden="1">
      <c r="A124" s="315"/>
      <c r="B124" s="65"/>
      <c r="C124" s="183"/>
      <c r="D124" s="58">
        <f t="shared" si="4"/>
        <v>0</v>
      </c>
      <c r="E124" s="75" t="s">
        <v>173</v>
      </c>
    </row>
    <row r="125" spans="1:7" s="75" customFormat="1" hidden="1">
      <c r="A125" s="315"/>
      <c r="B125" s="65"/>
      <c r="C125" s="183"/>
      <c r="D125" s="58">
        <f t="shared" ref="D125:D128" si="5">ROUND(B125*C125,2)</f>
        <v>0</v>
      </c>
      <c r="E125" s="75" t="s">
        <v>173</v>
      </c>
      <c r="F125" s="65"/>
      <c r="G125" s="65"/>
    </row>
    <row r="126" spans="1:7" s="75" customFormat="1" hidden="1">
      <c r="A126" s="315"/>
      <c r="B126" s="65"/>
      <c r="C126" s="183"/>
      <c r="D126" s="58">
        <f t="shared" si="5"/>
        <v>0</v>
      </c>
      <c r="E126" s="75" t="s">
        <v>173</v>
      </c>
    </row>
    <row r="127" spans="1:7" s="75" customFormat="1" hidden="1">
      <c r="A127" s="315"/>
      <c r="B127" s="65"/>
      <c r="C127" s="183"/>
      <c r="D127" s="58">
        <f t="shared" si="5"/>
        <v>0</v>
      </c>
      <c r="E127" s="75" t="s">
        <v>173</v>
      </c>
    </row>
    <row r="128" spans="1:7" s="75" customFormat="1" hidden="1">
      <c r="A128" s="315"/>
      <c r="B128" s="65"/>
      <c r="C128" s="183"/>
      <c r="D128" s="58">
        <f t="shared" si="5"/>
        <v>0</v>
      </c>
      <c r="E128" s="75" t="s">
        <v>173</v>
      </c>
    </row>
    <row r="129" spans="1:7" s="75" customFormat="1" hidden="1">
      <c r="A129" s="315"/>
      <c r="B129" s="65"/>
      <c r="C129" s="183"/>
      <c r="D129" s="58">
        <f t="shared" si="0"/>
        <v>0</v>
      </c>
      <c r="E129" s="75" t="s">
        <v>173</v>
      </c>
      <c r="F129" s="65"/>
      <c r="G129" s="65"/>
    </row>
    <row r="130" spans="1:7" s="75" customFormat="1" hidden="1">
      <c r="A130" s="315"/>
      <c r="B130" s="65"/>
      <c r="C130" s="183"/>
      <c r="D130" s="58">
        <f t="shared" si="0"/>
        <v>0</v>
      </c>
      <c r="E130" s="75" t="s">
        <v>173</v>
      </c>
    </row>
    <row r="131" spans="1:7" s="75" customFormat="1" hidden="1">
      <c r="A131" s="315"/>
      <c r="B131" s="65"/>
      <c r="C131" s="183"/>
      <c r="D131" s="58">
        <f t="shared" si="0"/>
        <v>0</v>
      </c>
      <c r="E131" s="75" t="s">
        <v>173</v>
      </c>
    </row>
    <row r="132" spans="1:7" s="75" customFormat="1" hidden="1">
      <c r="A132" s="315"/>
      <c r="B132" s="65"/>
      <c r="C132" s="183"/>
      <c r="D132" s="58">
        <f t="shared" si="0"/>
        <v>0</v>
      </c>
      <c r="E132" s="75" t="s">
        <v>173</v>
      </c>
    </row>
    <row r="133" spans="1:7" s="75" customFormat="1">
      <c r="A133" s="315"/>
      <c r="B133" s="65"/>
      <c r="C133" s="183"/>
      <c r="D133" s="198">
        <f>ROUND(B133*C133,2)</f>
        <v>0</v>
      </c>
      <c r="E133" s="75" t="s">
        <v>173</v>
      </c>
    </row>
    <row r="134" spans="1:7" s="75" customFormat="1">
      <c r="A134" s="315"/>
      <c r="B134" s="144"/>
      <c r="C134" s="154" t="s">
        <v>174</v>
      </c>
      <c r="D134" s="207">
        <f>ROUND(SUBTOTAL(109,D4:D133),2)</f>
        <v>0</v>
      </c>
      <c r="E134" s="75" t="s">
        <v>173</v>
      </c>
      <c r="G134" s="313" t="s">
        <v>190</v>
      </c>
    </row>
    <row r="135" spans="1:7" s="75" customFormat="1">
      <c r="A135" s="315"/>
      <c r="C135" s="97"/>
      <c r="D135" s="204"/>
      <c r="E135" s="75" t="s">
        <v>176</v>
      </c>
    </row>
    <row r="136" spans="1:7" s="75" customFormat="1">
      <c r="A136" s="315"/>
      <c r="B136" s="65"/>
      <c r="C136" s="183"/>
      <c r="D136" s="58">
        <f>ROUND(B136*C136,2)</f>
        <v>0</v>
      </c>
      <c r="E136" s="75" t="s">
        <v>176</v>
      </c>
    </row>
    <row r="137" spans="1:7" s="75" customFormat="1">
      <c r="A137" s="315"/>
      <c r="B137" s="65"/>
      <c r="C137" s="183"/>
      <c r="D137" s="58">
        <f t="shared" ref="D137:D200" si="6">ROUND(B137*C137,2)</f>
        <v>0</v>
      </c>
      <c r="E137" s="75" t="s">
        <v>176</v>
      </c>
      <c r="F137" s="65"/>
      <c r="G137" s="65"/>
    </row>
    <row r="138" spans="1:7" s="75" customFormat="1">
      <c r="A138" s="315"/>
      <c r="B138" s="65"/>
      <c r="C138" s="183"/>
      <c r="D138" s="58">
        <f t="shared" si="6"/>
        <v>0</v>
      </c>
      <c r="E138" s="75" t="s">
        <v>176</v>
      </c>
    </row>
    <row r="139" spans="1:7" s="75" customFormat="1" hidden="1">
      <c r="A139" s="315"/>
      <c r="B139" s="65"/>
      <c r="C139" s="183"/>
      <c r="D139" s="58">
        <f t="shared" si="6"/>
        <v>0</v>
      </c>
      <c r="E139" s="75" t="s">
        <v>176</v>
      </c>
    </row>
    <row r="140" spans="1:7" s="75" customFormat="1" hidden="1">
      <c r="A140" s="315"/>
      <c r="B140" s="65"/>
      <c r="C140" s="183"/>
      <c r="D140" s="58">
        <f t="shared" si="6"/>
        <v>0</v>
      </c>
      <c r="E140" s="75" t="s">
        <v>176</v>
      </c>
    </row>
    <row r="141" spans="1:7" s="75" customFormat="1" hidden="1">
      <c r="A141" s="315"/>
      <c r="B141" s="65"/>
      <c r="C141" s="183"/>
      <c r="D141" s="58">
        <f t="shared" si="6"/>
        <v>0</v>
      </c>
      <c r="E141" s="75" t="s">
        <v>176</v>
      </c>
      <c r="F141" s="65"/>
      <c r="G141" s="65"/>
    </row>
    <row r="142" spans="1:7" s="75" customFormat="1" hidden="1">
      <c r="A142" s="315"/>
      <c r="B142" s="65"/>
      <c r="C142" s="183"/>
      <c r="D142" s="58">
        <f t="shared" si="6"/>
        <v>0</v>
      </c>
      <c r="E142" s="75" t="s">
        <v>176</v>
      </c>
    </row>
    <row r="143" spans="1:7" s="75" customFormat="1" hidden="1">
      <c r="A143" s="315"/>
      <c r="B143" s="65"/>
      <c r="C143" s="183"/>
      <c r="D143" s="58">
        <f t="shared" si="6"/>
        <v>0</v>
      </c>
      <c r="E143" s="75" t="s">
        <v>176</v>
      </c>
    </row>
    <row r="144" spans="1:7" s="75" customFormat="1" hidden="1">
      <c r="A144" s="315"/>
      <c r="B144" s="65"/>
      <c r="C144" s="183"/>
      <c r="D144" s="58">
        <f t="shared" si="6"/>
        <v>0</v>
      </c>
      <c r="E144" s="75" t="s">
        <v>176</v>
      </c>
    </row>
    <row r="145" spans="1:7" s="75" customFormat="1" hidden="1">
      <c r="A145" s="315"/>
      <c r="B145" s="65"/>
      <c r="C145" s="183"/>
      <c r="D145" s="58">
        <f t="shared" si="6"/>
        <v>0</v>
      </c>
      <c r="E145" s="75" t="s">
        <v>176</v>
      </c>
      <c r="F145" s="65"/>
      <c r="G145" s="65"/>
    </row>
    <row r="146" spans="1:7" s="75" customFormat="1" hidden="1">
      <c r="A146" s="315"/>
      <c r="B146" s="65"/>
      <c r="C146" s="183"/>
      <c r="D146" s="58">
        <f t="shared" si="6"/>
        <v>0</v>
      </c>
      <c r="E146" s="75" t="s">
        <v>176</v>
      </c>
    </row>
    <row r="147" spans="1:7" s="75" customFormat="1" hidden="1">
      <c r="A147" s="315"/>
      <c r="B147" s="65"/>
      <c r="C147" s="183"/>
      <c r="D147" s="58">
        <f t="shared" si="6"/>
        <v>0</v>
      </c>
      <c r="E147" s="75" t="s">
        <v>176</v>
      </c>
    </row>
    <row r="148" spans="1:7" s="75" customFormat="1" hidden="1">
      <c r="A148" s="315"/>
      <c r="B148" s="65"/>
      <c r="C148" s="183"/>
      <c r="D148" s="58">
        <f t="shared" si="6"/>
        <v>0</v>
      </c>
      <c r="E148" s="75" t="s">
        <v>176</v>
      </c>
    </row>
    <row r="149" spans="1:7" s="75" customFormat="1" hidden="1">
      <c r="A149" s="315"/>
      <c r="B149" s="65"/>
      <c r="C149" s="183"/>
      <c r="D149" s="58">
        <f t="shared" si="6"/>
        <v>0</v>
      </c>
      <c r="E149" s="75" t="s">
        <v>176</v>
      </c>
      <c r="F149" s="65"/>
      <c r="G149" s="65"/>
    </row>
    <row r="150" spans="1:7" s="75" customFormat="1" hidden="1">
      <c r="A150" s="315"/>
      <c r="B150" s="65"/>
      <c r="C150" s="183"/>
      <c r="D150" s="58">
        <f t="shared" si="6"/>
        <v>0</v>
      </c>
      <c r="E150" s="75" t="s">
        <v>176</v>
      </c>
    </row>
    <row r="151" spans="1:7" s="75" customFormat="1" hidden="1">
      <c r="A151" s="315"/>
      <c r="B151" s="65"/>
      <c r="C151" s="183"/>
      <c r="D151" s="58">
        <f t="shared" si="6"/>
        <v>0</v>
      </c>
      <c r="E151" s="75" t="s">
        <v>176</v>
      </c>
    </row>
    <row r="152" spans="1:7" s="75" customFormat="1" hidden="1">
      <c r="A152" s="315"/>
      <c r="B152" s="65"/>
      <c r="C152" s="183"/>
      <c r="D152" s="58">
        <f t="shared" si="6"/>
        <v>0</v>
      </c>
      <c r="E152" s="75" t="s">
        <v>176</v>
      </c>
    </row>
    <row r="153" spans="1:7" s="75" customFormat="1" hidden="1">
      <c r="A153" s="315"/>
      <c r="B153" s="65"/>
      <c r="C153" s="183"/>
      <c r="D153" s="58">
        <f t="shared" si="6"/>
        <v>0</v>
      </c>
      <c r="E153" s="75" t="s">
        <v>176</v>
      </c>
      <c r="F153" s="65"/>
      <c r="G153" s="65"/>
    </row>
    <row r="154" spans="1:7" s="75" customFormat="1" hidden="1">
      <c r="A154" s="315"/>
      <c r="B154" s="65"/>
      <c r="C154" s="183"/>
      <c r="D154" s="58">
        <f t="shared" si="6"/>
        <v>0</v>
      </c>
      <c r="E154" s="75" t="s">
        <v>176</v>
      </c>
    </row>
    <row r="155" spans="1:7" s="75" customFormat="1" hidden="1">
      <c r="A155" s="315"/>
      <c r="B155" s="65"/>
      <c r="C155" s="183"/>
      <c r="D155" s="58">
        <f t="shared" si="6"/>
        <v>0</v>
      </c>
      <c r="E155" s="75" t="s">
        <v>176</v>
      </c>
    </row>
    <row r="156" spans="1:7" s="75" customFormat="1" hidden="1">
      <c r="A156" s="315"/>
      <c r="B156" s="65"/>
      <c r="C156" s="183"/>
      <c r="D156" s="58">
        <f t="shared" si="6"/>
        <v>0</v>
      </c>
      <c r="E156" s="75" t="s">
        <v>176</v>
      </c>
    </row>
    <row r="157" spans="1:7" s="75" customFormat="1" hidden="1">
      <c r="A157" s="315"/>
      <c r="B157" s="65"/>
      <c r="C157" s="183"/>
      <c r="D157" s="58">
        <f t="shared" si="6"/>
        <v>0</v>
      </c>
      <c r="E157" s="75" t="s">
        <v>176</v>
      </c>
      <c r="F157" s="65"/>
      <c r="G157" s="65"/>
    </row>
    <row r="158" spans="1:7" s="75" customFormat="1" hidden="1">
      <c r="A158" s="315"/>
      <c r="B158" s="65"/>
      <c r="C158" s="183"/>
      <c r="D158" s="58">
        <f t="shared" si="6"/>
        <v>0</v>
      </c>
      <c r="E158" s="75" t="s">
        <v>176</v>
      </c>
    </row>
    <row r="159" spans="1:7" s="75" customFormat="1" hidden="1">
      <c r="A159" s="315"/>
      <c r="B159" s="65"/>
      <c r="C159" s="183"/>
      <c r="D159" s="58">
        <f t="shared" si="6"/>
        <v>0</v>
      </c>
      <c r="E159" s="75" t="s">
        <v>176</v>
      </c>
    </row>
    <row r="160" spans="1:7" s="75" customFormat="1" hidden="1">
      <c r="A160" s="315"/>
      <c r="B160" s="65"/>
      <c r="C160" s="183"/>
      <c r="D160" s="58">
        <f t="shared" si="6"/>
        <v>0</v>
      </c>
      <c r="E160" s="75" t="s">
        <v>176</v>
      </c>
    </row>
    <row r="161" spans="1:7" s="75" customFormat="1" hidden="1">
      <c r="A161" s="315"/>
      <c r="B161" s="65"/>
      <c r="C161" s="183"/>
      <c r="D161" s="58">
        <f t="shared" si="6"/>
        <v>0</v>
      </c>
      <c r="E161" s="75" t="s">
        <v>176</v>
      </c>
      <c r="F161" s="65"/>
      <c r="G161" s="65"/>
    </row>
    <row r="162" spans="1:7" s="75" customFormat="1" hidden="1">
      <c r="A162" s="315"/>
      <c r="B162" s="65"/>
      <c r="C162" s="183"/>
      <c r="D162" s="58">
        <f t="shared" si="6"/>
        <v>0</v>
      </c>
      <c r="E162" s="75" t="s">
        <v>176</v>
      </c>
    </row>
    <row r="163" spans="1:7" s="75" customFormat="1" hidden="1">
      <c r="A163" s="315"/>
      <c r="B163" s="65"/>
      <c r="C163" s="183"/>
      <c r="D163" s="58">
        <f t="shared" si="6"/>
        <v>0</v>
      </c>
      <c r="E163" s="75" t="s">
        <v>176</v>
      </c>
    </row>
    <row r="164" spans="1:7" s="75" customFormat="1" hidden="1">
      <c r="A164" s="315"/>
      <c r="B164" s="65"/>
      <c r="C164" s="183"/>
      <c r="D164" s="58">
        <f t="shared" si="6"/>
        <v>0</v>
      </c>
      <c r="E164" s="75" t="s">
        <v>176</v>
      </c>
    </row>
    <row r="165" spans="1:7" s="75" customFormat="1" hidden="1">
      <c r="A165" s="315"/>
      <c r="B165" s="65"/>
      <c r="C165" s="183"/>
      <c r="D165" s="58">
        <f t="shared" si="6"/>
        <v>0</v>
      </c>
      <c r="E165" s="75" t="s">
        <v>176</v>
      </c>
      <c r="F165" s="65"/>
      <c r="G165" s="65"/>
    </row>
    <row r="166" spans="1:7" s="75" customFormat="1" hidden="1">
      <c r="A166" s="315"/>
      <c r="B166" s="65"/>
      <c r="C166" s="183"/>
      <c r="D166" s="58">
        <f t="shared" si="6"/>
        <v>0</v>
      </c>
      <c r="E166" s="75" t="s">
        <v>176</v>
      </c>
    </row>
    <row r="167" spans="1:7" s="75" customFormat="1" hidden="1">
      <c r="A167" s="315"/>
      <c r="B167" s="65"/>
      <c r="C167" s="183"/>
      <c r="D167" s="58">
        <f t="shared" si="6"/>
        <v>0</v>
      </c>
      <c r="E167" s="75" t="s">
        <v>176</v>
      </c>
    </row>
    <row r="168" spans="1:7" s="75" customFormat="1" hidden="1">
      <c r="A168" s="315"/>
      <c r="B168" s="65"/>
      <c r="C168" s="183"/>
      <c r="D168" s="58">
        <f t="shared" si="6"/>
        <v>0</v>
      </c>
      <c r="E168" s="75" t="s">
        <v>176</v>
      </c>
    </row>
    <row r="169" spans="1:7" s="75" customFormat="1" hidden="1">
      <c r="A169" s="315"/>
      <c r="B169" s="65"/>
      <c r="C169" s="183"/>
      <c r="D169" s="58">
        <f t="shared" si="6"/>
        <v>0</v>
      </c>
      <c r="E169" s="75" t="s">
        <v>176</v>
      </c>
      <c r="F169" s="65"/>
      <c r="G169" s="65"/>
    </row>
    <row r="170" spans="1:7" s="75" customFormat="1" hidden="1">
      <c r="A170" s="315"/>
      <c r="B170" s="65"/>
      <c r="C170" s="183"/>
      <c r="D170" s="58">
        <f t="shared" si="6"/>
        <v>0</v>
      </c>
      <c r="E170" s="75" t="s">
        <v>176</v>
      </c>
    </row>
    <row r="171" spans="1:7" s="75" customFormat="1" hidden="1">
      <c r="A171" s="315"/>
      <c r="B171" s="65"/>
      <c r="C171" s="183"/>
      <c r="D171" s="58">
        <f t="shared" si="6"/>
        <v>0</v>
      </c>
      <c r="E171" s="75" t="s">
        <v>176</v>
      </c>
    </row>
    <row r="172" spans="1:7" s="75" customFormat="1" hidden="1">
      <c r="A172" s="315"/>
      <c r="B172" s="65"/>
      <c r="C172" s="183"/>
      <c r="D172" s="58">
        <f t="shared" si="6"/>
        <v>0</v>
      </c>
      <c r="E172" s="75" t="s">
        <v>176</v>
      </c>
    </row>
    <row r="173" spans="1:7" s="75" customFormat="1" hidden="1">
      <c r="A173" s="315"/>
      <c r="B173" s="65"/>
      <c r="C173" s="183"/>
      <c r="D173" s="58">
        <f t="shared" si="6"/>
        <v>0</v>
      </c>
      <c r="E173" s="75" t="s">
        <v>176</v>
      </c>
      <c r="F173" s="65"/>
      <c r="G173" s="65"/>
    </row>
    <row r="174" spans="1:7" s="75" customFormat="1" hidden="1">
      <c r="A174" s="315"/>
      <c r="B174" s="65"/>
      <c r="C174" s="183"/>
      <c r="D174" s="58">
        <f t="shared" si="6"/>
        <v>0</v>
      </c>
      <c r="E174" s="75" t="s">
        <v>176</v>
      </c>
    </row>
    <row r="175" spans="1:7" s="75" customFormat="1" hidden="1">
      <c r="A175" s="315"/>
      <c r="B175" s="65"/>
      <c r="C175" s="183"/>
      <c r="D175" s="58">
        <f t="shared" si="6"/>
        <v>0</v>
      </c>
      <c r="E175" s="75" t="s">
        <v>176</v>
      </c>
    </row>
    <row r="176" spans="1:7" s="75" customFormat="1" hidden="1">
      <c r="A176" s="315"/>
      <c r="B176" s="65"/>
      <c r="C176" s="183"/>
      <c r="D176" s="58">
        <f t="shared" si="6"/>
        <v>0</v>
      </c>
      <c r="E176" s="75" t="s">
        <v>176</v>
      </c>
    </row>
    <row r="177" spans="1:7" s="75" customFormat="1" hidden="1">
      <c r="A177" s="315"/>
      <c r="B177" s="65"/>
      <c r="C177" s="183"/>
      <c r="D177" s="58">
        <f t="shared" si="6"/>
        <v>0</v>
      </c>
      <c r="E177" s="75" t="s">
        <v>176</v>
      </c>
      <c r="F177" s="65"/>
      <c r="G177" s="65"/>
    </row>
    <row r="178" spans="1:7" s="75" customFormat="1" hidden="1">
      <c r="A178" s="315"/>
      <c r="B178" s="65"/>
      <c r="C178" s="183"/>
      <c r="D178" s="58">
        <f t="shared" si="6"/>
        <v>0</v>
      </c>
      <c r="E178" s="75" t="s">
        <v>176</v>
      </c>
    </row>
    <row r="179" spans="1:7" s="75" customFormat="1" hidden="1">
      <c r="A179" s="315"/>
      <c r="B179" s="65"/>
      <c r="C179" s="183"/>
      <c r="D179" s="58">
        <f t="shared" si="6"/>
        <v>0</v>
      </c>
      <c r="E179" s="75" t="s">
        <v>176</v>
      </c>
    </row>
    <row r="180" spans="1:7" s="75" customFormat="1" hidden="1">
      <c r="A180" s="315"/>
      <c r="B180" s="65"/>
      <c r="C180" s="183"/>
      <c r="D180" s="58">
        <f t="shared" si="6"/>
        <v>0</v>
      </c>
      <c r="E180" s="75" t="s">
        <v>176</v>
      </c>
    </row>
    <row r="181" spans="1:7" s="75" customFormat="1" hidden="1">
      <c r="A181" s="315"/>
      <c r="B181" s="65"/>
      <c r="C181" s="183"/>
      <c r="D181" s="58">
        <f t="shared" si="6"/>
        <v>0</v>
      </c>
      <c r="E181" s="75" t="s">
        <v>176</v>
      </c>
      <c r="F181" s="65"/>
      <c r="G181" s="65"/>
    </row>
    <row r="182" spans="1:7" s="75" customFormat="1" hidden="1">
      <c r="A182" s="315"/>
      <c r="B182" s="65"/>
      <c r="C182" s="183"/>
      <c r="D182" s="58">
        <f t="shared" si="6"/>
        <v>0</v>
      </c>
      <c r="E182" s="75" t="s">
        <v>176</v>
      </c>
    </row>
    <row r="183" spans="1:7" s="75" customFormat="1" hidden="1">
      <c r="A183" s="315"/>
      <c r="B183" s="65"/>
      <c r="C183" s="183"/>
      <c r="D183" s="58">
        <f t="shared" si="6"/>
        <v>0</v>
      </c>
      <c r="E183" s="75" t="s">
        <v>176</v>
      </c>
    </row>
    <row r="184" spans="1:7" s="75" customFormat="1" hidden="1">
      <c r="A184" s="315"/>
      <c r="B184" s="65"/>
      <c r="C184" s="183"/>
      <c r="D184" s="58">
        <f t="shared" si="6"/>
        <v>0</v>
      </c>
      <c r="E184" s="75" t="s">
        <v>176</v>
      </c>
    </row>
    <row r="185" spans="1:7" s="75" customFormat="1" hidden="1">
      <c r="A185" s="315"/>
      <c r="B185" s="65"/>
      <c r="C185" s="183"/>
      <c r="D185" s="58">
        <f t="shared" si="6"/>
        <v>0</v>
      </c>
      <c r="E185" s="75" t="s">
        <v>176</v>
      </c>
      <c r="F185" s="65"/>
      <c r="G185" s="65"/>
    </row>
    <row r="186" spans="1:7" s="75" customFormat="1" hidden="1">
      <c r="A186" s="315"/>
      <c r="B186" s="65"/>
      <c r="C186" s="183"/>
      <c r="D186" s="58">
        <f t="shared" si="6"/>
        <v>0</v>
      </c>
      <c r="E186" s="75" t="s">
        <v>176</v>
      </c>
    </row>
    <row r="187" spans="1:7" s="75" customFormat="1" hidden="1">
      <c r="A187" s="315"/>
      <c r="B187" s="65"/>
      <c r="C187" s="183"/>
      <c r="D187" s="58">
        <f t="shared" si="6"/>
        <v>0</v>
      </c>
      <c r="E187" s="75" t="s">
        <v>176</v>
      </c>
    </row>
    <row r="188" spans="1:7" s="75" customFormat="1" hidden="1">
      <c r="A188" s="315"/>
      <c r="B188" s="65"/>
      <c r="C188" s="183"/>
      <c r="D188" s="58">
        <f t="shared" si="6"/>
        <v>0</v>
      </c>
      <c r="E188" s="75" t="s">
        <v>176</v>
      </c>
    </row>
    <row r="189" spans="1:7" s="75" customFormat="1" hidden="1">
      <c r="A189" s="315"/>
      <c r="B189" s="65"/>
      <c r="C189" s="183"/>
      <c r="D189" s="58">
        <f t="shared" si="6"/>
        <v>0</v>
      </c>
      <c r="E189" s="75" t="s">
        <v>176</v>
      </c>
      <c r="F189" s="65"/>
      <c r="G189" s="65"/>
    </row>
    <row r="190" spans="1:7" s="75" customFormat="1" hidden="1">
      <c r="A190" s="315"/>
      <c r="B190" s="65"/>
      <c r="C190" s="183"/>
      <c r="D190" s="58">
        <f t="shared" si="6"/>
        <v>0</v>
      </c>
      <c r="E190" s="75" t="s">
        <v>176</v>
      </c>
    </row>
    <row r="191" spans="1:7" s="75" customFormat="1" hidden="1">
      <c r="A191" s="315"/>
      <c r="B191" s="65"/>
      <c r="C191" s="183"/>
      <c r="D191" s="58">
        <f t="shared" si="6"/>
        <v>0</v>
      </c>
      <c r="E191" s="75" t="s">
        <v>176</v>
      </c>
    </row>
    <row r="192" spans="1:7" s="75" customFormat="1" hidden="1">
      <c r="A192" s="315"/>
      <c r="B192" s="65"/>
      <c r="C192" s="183"/>
      <c r="D192" s="58">
        <f t="shared" si="6"/>
        <v>0</v>
      </c>
      <c r="E192" s="75" t="s">
        <v>176</v>
      </c>
    </row>
    <row r="193" spans="1:7" s="75" customFormat="1" hidden="1">
      <c r="A193" s="315"/>
      <c r="B193" s="65"/>
      <c r="C193" s="183"/>
      <c r="D193" s="58">
        <f t="shared" si="6"/>
        <v>0</v>
      </c>
      <c r="E193" s="75" t="s">
        <v>176</v>
      </c>
      <c r="F193" s="65"/>
      <c r="G193" s="65"/>
    </row>
    <row r="194" spans="1:7" s="75" customFormat="1" hidden="1">
      <c r="A194" s="315"/>
      <c r="B194" s="65"/>
      <c r="C194" s="183"/>
      <c r="D194" s="58">
        <f t="shared" si="6"/>
        <v>0</v>
      </c>
      <c r="E194" s="75" t="s">
        <v>176</v>
      </c>
    </row>
    <row r="195" spans="1:7" s="75" customFormat="1" hidden="1">
      <c r="A195" s="315"/>
      <c r="B195" s="65"/>
      <c r="C195" s="183"/>
      <c r="D195" s="58">
        <f t="shared" si="6"/>
        <v>0</v>
      </c>
      <c r="E195" s="75" t="s">
        <v>176</v>
      </c>
    </row>
    <row r="196" spans="1:7" s="75" customFormat="1" hidden="1">
      <c r="A196" s="315"/>
      <c r="B196" s="65"/>
      <c r="C196" s="183"/>
      <c r="D196" s="58">
        <f t="shared" si="6"/>
        <v>0</v>
      </c>
      <c r="E196" s="75" t="s">
        <v>176</v>
      </c>
    </row>
    <row r="197" spans="1:7" s="75" customFormat="1" hidden="1">
      <c r="A197" s="315"/>
      <c r="B197" s="65"/>
      <c r="C197" s="183"/>
      <c r="D197" s="58">
        <f t="shared" si="6"/>
        <v>0</v>
      </c>
      <c r="E197" s="75" t="s">
        <v>176</v>
      </c>
      <c r="F197" s="65"/>
      <c r="G197" s="65"/>
    </row>
    <row r="198" spans="1:7" s="75" customFormat="1" hidden="1">
      <c r="A198" s="315"/>
      <c r="B198" s="65"/>
      <c r="C198" s="183"/>
      <c r="D198" s="58">
        <f t="shared" si="6"/>
        <v>0</v>
      </c>
      <c r="E198" s="75" t="s">
        <v>176</v>
      </c>
    </row>
    <row r="199" spans="1:7" s="75" customFormat="1" hidden="1">
      <c r="A199" s="315"/>
      <c r="B199" s="65"/>
      <c r="C199" s="183"/>
      <c r="D199" s="58">
        <f t="shared" si="6"/>
        <v>0</v>
      </c>
      <c r="E199" s="75" t="s">
        <v>176</v>
      </c>
    </row>
    <row r="200" spans="1:7" s="75" customFormat="1" hidden="1">
      <c r="A200" s="315"/>
      <c r="B200" s="65"/>
      <c r="C200" s="183"/>
      <c r="D200" s="58">
        <f t="shared" si="6"/>
        <v>0</v>
      </c>
      <c r="E200" s="75" t="s">
        <v>176</v>
      </c>
    </row>
    <row r="201" spans="1:7" s="75" customFormat="1" hidden="1">
      <c r="A201" s="315"/>
      <c r="B201" s="65"/>
      <c r="C201" s="183"/>
      <c r="D201" s="58">
        <f t="shared" ref="D201:D264" si="7">ROUND(B201*C201,2)</f>
        <v>0</v>
      </c>
      <c r="E201" s="75" t="s">
        <v>176</v>
      </c>
      <c r="F201" s="65"/>
      <c r="G201" s="65"/>
    </row>
    <row r="202" spans="1:7" s="75" customFormat="1" hidden="1">
      <c r="A202" s="315"/>
      <c r="B202" s="65"/>
      <c r="C202" s="183"/>
      <c r="D202" s="58">
        <f t="shared" si="7"/>
        <v>0</v>
      </c>
      <c r="E202" s="75" t="s">
        <v>176</v>
      </c>
    </row>
    <row r="203" spans="1:7" s="75" customFormat="1" hidden="1">
      <c r="A203" s="315"/>
      <c r="B203" s="65"/>
      <c r="C203" s="183"/>
      <c r="D203" s="58">
        <f t="shared" si="7"/>
        <v>0</v>
      </c>
      <c r="E203" s="75" t="s">
        <v>176</v>
      </c>
    </row>
    <row r="204" spans="1:7" s="75" customFormat="1" hidden="1">
      <c r="A204" s="315"/>
      <c r="B204" s="65"/>
      <c r="C204" s="183"/>
      <c r="D204" s="58">
        <f t="shared" si="7"/>
        <v>0</v>
      </c>
      <c r="E204" s="75" t="s">
        <v>176</v>
      </c>
    </row>
    <row r="205" spans="1:7" s="75" customFormat="1" hidden="1">
      <c r="A205" s="315"/>
      <c r="B205" s="65"/>
      <c r="C205" s="183"/>
      <c r="D205" s="58">
        <f t="shared" si="7"/>
        <v>0</v>
      </c>
      <c r="E205" s="75" t="s">
        <v>176</v>
      </c>
      <c r="F205" s="65"/>
      <c r="G205" s="65"/>
    </row>
    <row r="206" spans="1:7" s="75" customFormat="1" hidden="1">
      <c r="A206" s="315"/>
      <c r="B206" s="65"/>
      <c r="C206" s="183"/>
      <c r="D206" s="58">
        <f t="shared" si="7"/>
        <v>0</v>
      </c>
      <c r="E206" s="75" t="s">
        <v>176</v>
      </c>
    </row>
    <row r="207" spans="1:7" s="75" customFormat="1" hidden="1">
      <c r="A207" s="315"/>
      <c r="B207" s="65"/>
      <c r="C207" s="183"/>
      <c r="D207" s="58">
        <f t="shared" si="7"/>
        <v>0</v>
      </c>
      <c r="E207" s="75" t="s">
        <v>176</v>
      </c>
    </row>
    <row r="208" spans="1:7" s="75" customFormat="1" hidden="1">
      <c r="A208" s="315"/>
      <c r="B208" s="65"/>
      <c r="C208" s="183"/>
      <c r="D208" s="58">
        <f t="shared" si="7"/>
        <v>0</v>
      </c>
      <c r="E208" s="75" t="s">
        <v>176</v>
      </c>
    </row>
    <row r="209" spans="1:7" s="75" customFormat="1" hidden="1">
      <c r="A209" s="315"/>
      <c r="B209" s="65"/>
      <c r="C209" s="183"/>
      <c r="D209" s="58">
        <f t="shared" si="7"/>
        <v>0</v>
      </c>
      <c r="E209" s="75" t="s">
        <v>176</v>
      </c>
      <c r="F209" s="65"/>
      <c r="G209" s="65"/>
    </row>
    <row r="210" spans="1:7" s="75" customFormat="1" hidden="1">
      <c r="A210" s="315"/>
      <c r="B210" s="65"/>
      <c r="C210" s="183"/>
      <c r="D210" s="58">
        <f t="shared" si="7"/>
        <v>0</v>
      </c>
      <c r="E210" s="75" t="s">
        <v>176</v>
      </c>
    </row>
    <row r="211" spans="1:7" s="75" customFormat="1" hidden="1">
      <c r="A211" s="315"/>
      <c r="B211" s="65"/>
      <c r="C211" s="183"/>
      <c r="D211" s="58">
        <f t="shared" si="7"/>
        <v>0</v>
      </c>
      <c r="E211" s="75" t="s">
        <v>176</v>
      </c>
    </row>
    <row r="212" spans="1:7" s="75" customFormat="1" hidden="1">
      <c r="A212" s="315"/>
      <c r="B212" s="65"/>
      <c r="C212" s="183"/>
      <c r="D212" s="58">
        <f t="shared" si="7"/>
        <v>0</v>
      </c>
      <c r="E212" s="75" t="s">
        <v>176</v>
      </c>
    </row>
    <row r="213" spans="1:7" s="75" customFormat="1" hidden="1">
      <c r="A213" s="315"/>
      <c r="B213" s="65"/>
      <c r="C213" s="183"/>
      <c r="D213" s="58">
        <f t="shared" si="7"/>
        <v>0</v>
      </c>
      <c r="E213" s="75" t="s">
        <v>176</v>
      </c>
      <c r="F213" s="65"/>
      <c r="G213" s="65"/>
    </row>
    <row r="214" spans="1:7" s="75" customFormat="1" hidden="1">
      <c r="A214" s="315"/>
      <c r="B214" s="65"/>
      <c r="C214" s="183"/>
      <c r="D214" s="58">
        <f t="shared" si="7"/>
        <v>0</v>
      </c>
      <c r="E214" s="75" t="s">
        <v>176</v>
      </c>
    </row>
    <row r="215" spans="1:7" s="75" customFormat="1" hidden="1">
      <c r="A215" s="315"/>
      <c r="B215" s="65"/>
      <c r="C215" s="183"/>
      <c r="D215" s="58">
        <f t="shared" si="7"/>
        <v>0</v>
      </c>
      <c r="E215" s="75" t="s">
        <v>176</v>
      </c>
    </row>
    <row r="216" spans="1:7" s="75" customFormat="1" hidden="1">
      <c r="A216" s="315"/>
      <c r="B216" s="65"/>
      <c r="C216" s="183"/>
      <c r="D216" s="58">
        <f t="shared" si="7"/>
        <v>0</v>
      </c>
      <c r="E216" s="75" t="s">
        <v>176</v>
      </c>
    </row>
    <row r="217" spans="1:7" s="75" customFormat="1" hidden="1">
      <c r="A217" s="315"/>
      <c r="B217" s="65"/>
      <c r="C217" s="183"/>
      <c r="D217" s="58">
        <f t="shared" si="7"/>
        <v>0</v>
      </c>
      <c r="E217" s="75" t="s">
        <v>176</v>
      </c>
      <c r="F217" s="65"/>
      <c r="G217" s="65"/>
    </row>
    <row r="218" spans="1:7" s="75" customFormat="1" hidden="1">
      <c r="A218" s="315"/>
      <c r="B218" s="65"/>
      <c r="C218" s="183"/>
      <c r="D218" s="58">
        <f t="shared" si="7"/>
        <v>0</v>
      </c>
      <c r="E218" s="75" t="s">
        <v>176</v>
      </c>
    </row>
    <row r="219" spans="1:7" s="75" customFormat="1" hidden="1">
      <c r="A219" s="315"/>
      <c r="B219" s="65"/>
      <c r="C219" s="183"/>
      <c r="D219" s="58">
        <f t="shared" si="7"/>
        <v>0</v>
      </c>
      <c r="E219" s="75" t="s">
        <v>176</v>
      </c>
    </row>
    <row r="220" spans="1:7" s="75" customFormat="1" hidden="1">
      <c r="A220" s="315"/>
      <c r="B220" s="65"/>
      <c r="C220" s="183"/>
      <c r="D220" s="58">
        <f t="shared" si="7"/>
        <v>0</v>
      </c>
      <c r="E220" s="75" t="s">
        <v>176</v>
      </c>
    </row>
    <row r="221" spans="1:7" s="75" customFormat="1" hidden="1">
      <c r="A221" s="315"/>
      <c r="B221" s="65"/>
      <c r="C221" s="183"/>
      <c r="D221" s="58">
        <f t="shared" si="7"/>
        <v>0</v>
      </c>
      <c r="E221" s="75" t="s">
        <v>176</v>
      </c>
      <c r="F221" s="65"/>
      <c r="G221" s="65"/>
    </row>
    <row r="222" spans="1:7" s="75" customFormat="1" hidden="1">
      <c r="A222" s="315"/>
      <c r="B222" s="65"/>
      <c r="C222" s="183"/>
      <c r="D222" s="58">
        <f t="shared" si="7"/>
        <v>0</v>
      </c>
      <c r="E222" s="75" t="s">
        <v>176</v>
      </c>
    </row>
    <row r="223" spans="1:7" s="75" customFormat="1" hidden="1">
      <c r="A223" s="315"/>
      <c r="B223" s="65"/>
      <c r="C223" s="183"/>
      <c r="D223" s="58">
        <f t="shared" si="7"/>
        <v>0</v>
      </c>
      <c r="E223" s="75" t="s">
        <v>176</v>
      </c>
    </row>
    <row r="224" spans="1:7" s="75" customFormat="1" hidden="1">
      <c r="A224" s="315"/>
      <c r="B224" s="65"/>
      <c r="C224" s="183"/>
      <c r="D224" s="58">
        <f t="shared" si="7"/>
        <v>0</v>
      </c>
      <c r="E224" s="75" t="s">
        <v>176</v>
      </c>
    </row>
    <row r="225" spans="1:7" s="75" customFormat="1" hidden="1">
      <c r="A225" s="315"/>
      <c r="B225" s="65"/>
      <c r="C225" s="183"/>
      <c r="D225" s="58">
        <f t="shared" si="7"/>
        <v>0</v>
      </c>
      <c r="E225" s="75" t="s">
        <v>176</v>
      </c>
      <c r="F225" s="65"/>
      <c r="G225" s="65"/>
    </row>
    <row r="226" spans="1:7" s="75" customFormat="1" hidden="1">
      <c r="A226" s="315"/>
      <c r="B226" s="65"/>
      <c r="C226" s="183"/>
      <c r="D226" s="58">
        <f t="shared" si="7"/>
        <v>0</v>
      </c>
      <c r="E226" s="75" t="s">
        <v>176</v>
      </c>
    </row>
    <row r="227" spans="1:7" s="75" customFormat="1" hidden="1">
      <c r="A227" s="315"/>
      <c r="B227" s="65"/>
      <c r="C227" s="183"/>
      <c r="D227" s="58">
        <f t="shared" si="7"/>
        <v>0</v>
      </c>
      <c r="E227" s="75" t="s">
        <v>176</v>
      </c>
    </row>
    <row r="228" spans="1:7" s="75" customFormat="1" hidden="1">
      <c r="A228" s="315"/>
      <c r="B228" s="65"/>
      <c r="C228" s="183"/>
      <c r="D228" s="58">
        <f t="shared" si="7"/>
        <v>0</v>
      </c>
      <c r="E228" s="75" t="s">
        <v>176</v>
      </c>
    </row>
    <row r="229" spans="1:7" s="75" customFormat="1" hidden="1">
      <c r="A229" s="315"/>
      <c r="B229" s="65"/>
      <c r="C229" s="183"/>
      <c r="D229" s="58">
        <f t="shared" si="7"/>
        <v>0</v>
      </c>
      <c r="E229" s="75" t="s">
        <v>176</v>
      </c>
      <c r="F229" s="65"/>
      <c r="G229" s="65"/>
    </row>
    <row r="230" spans="1:7" s="75" customFormat="1" hidden="1">
      <c r="A230" s="315"/>
      <c r="B230" s="65"/>
      <c r="C230" s="183"/>
      <c r="D230" s="58">
        <f t="shared" si="7"/>
        <v>0</v>
      </c>
      <c r="E230" s="75" t="s">
        <v>176</v>
      </c>
    </row>
    <row r="231" spans="1:7" s="75" customFormat="1" hidden="1">
      <c r="A231" s="315"/>
      <c r="B231" s="65"/>
      <c r="C231" s="183"/>
      <c r="D231" s="58">
        <f t="shared" si="7"/>
        <v>0</v>
      </c>
      <c r="E231" s="75" t="s">
        <v>176</v>
      </c>
    </row>
    <row r="232" spans="1:7" s="75" customFormat="1" hidden="1">
      <c r="A232" s="315"/>
      <c r="B232" s="65"/>
      <c r="C232" s="183"/>
      <c r="D232" s="58">
        <f t="shared" si="7"/>
        <v>0</v>
      </c>
      <c r="E232" s="75" t="s">
        <v>176</v>
      </c>
    </row>
    <row r="233" spans="1:7" s="75" customFormat="1" hidden="1">
      <c r="A233" s="315"/>
      <c r="B233" s="65"/>
      <c r="C233" s="183"/>
      <c r="D233" s="58">
        <f t="shared" si="7"/>
        <v>0</v>
      </c>
      <c r="E233" s="75" t="s">
        <v>176</v>
      </c>
      <c r="F233" s="65"/>
      <c r="G233" s="65"/>
    </row>
    <row r="234" spans="1:7" s="75" customFormat="1" hidden="1">
      <c r="A234" s="315"/>
      <c r="B234" s="65"/>
      <c r="C234" s="183"/>
      <c r="D234" s="58">
        <f t="shared" si="7"/>
        <v>0</v>
      </c>
      <c r="E234" s="75" t="s">
        <v>176</v>
      </c>
    </row>
    <row r="235" spans="1:7" s="75" customFormat="1" hidden="1">
      <c r="A235" s="315"/>
      <c r="B235" s="65"/>
      <c r="C235" s="183"/>
      <c r="D235" s="58">
        <f t="shared" si="7"/>
        <v>0</v>
      </c>
      <c r="E235" s="75" t="s">
        <v>176</v>
      </c>
    </row>
    <row r="236" spans="1:7" s="75" customFormat="1" hidden="1">
      <c r="A236" s="315"/>
      <c r="B236" s="65"/>
      <c r="C236" s="183"/>
      <c r="D236" s="58">
        <f t="shared" si="7"/>
        <v>0</v>
      </c>
      <c r="E236" s="75" t="s">
        <v>176</v>
      </c>
    </row>
    <row r="237" spans="1:7" s="75" customFormat="1" hidden="1">
      <c r="A237" s="315"/>
      <c r="B237" s="65"/>
      <c r="C237" s="183"/>
      <c r="D237" s="58">
        <f t="shared" si="7"/>
        <v>0</v>
      </c>
      <c r="E237" s="75" t="s">
        <v>176</v>
      </c>
      <c r="F237" s="65"/>
      <c r="G237" s="65"/>
    </row>
    <row r="238" spans="1:7" s="75" customFormat="1" hidden="1">
      <c r="A238" s="315"/>
      <c r="B238" s="65"/>
      <c r="C238" s="183"/>
      <c r="D238" s="58">
        <f t="shared" si="7"/>
        <v>0</v>
      </c>
      <c r="E238" s="75" t="s">
        <v>176</v>
      </c>
    </row>
    <row r="239" spans="1:7" s="75" customFormat="1" hidden="1">
      <c r="A239" s="315"/>
      <c r="B239" s="65"/>
      <c r="C239" s="183"/>
      <c r="D239" s="58">
        <f t="shared" si="7"/>
        <v>0</v>
      </c>
      <c r="E239" s="75" t="s">
        <v>176</v>
      </c>
    </row>
    <row r="240" spans="1:7" s="75" customFormat="1" hidden="1">
      <c r="A240" s="315"/>
      <c r="B240" s="65"/>
      <c r="C240" s="183"/>
      <c r="D240" s="58">
        <f t="shared" si="7"/>
        <v>0</v>
      </c>
      <c r="E240" s="75" t="s">
        <v>176</v>
      </c>
    </row>
    <row r="241" spans="1:7" s="75" customFormat="1" hidden="1">
      <c r="A241" s="315"/>
      <c r="B241" s="65"/>
      <c r="C241" s="183"/>
      <c r="D241" s="58">
        <f t="shared" si="7"/>
        <v>0</v>
      </c>
      <c r="E241" s="75" t="s">
        <v>176</v>
      </c>
      <c r="F241" s="65"/>
      <c r="G241" s="65"/>
    </row>
    <row r="242" spans="1:7" s="75" customFormat="1" hidden="1">
      <c r="A242" s="315"/>
      <c r="B242" s="65"/>
      <c r="C242" s="183"/>
      <c r="D242" s="58">
        <f t="shared" si="7"/>
        <v>0</v>
      </c>
      <c r="E242" s="75" t="s">
        <v>176</v>
      </c>
    </row>
    <row r="243" spans="1:7" s="75" customFormat="1" hidden="1">
      <c r="A243" s="315"/>
      <c r="B243" s="65"/>
      <c r="C243" s="183"/>
      <c r="D243" s="58">
        <f t="shared" si="7"/>
        <v>0</v>
      </c>
      <c r="E243" s="75" t="s">
        <v>176</v>
      </c>
    </row>
    <row r="244" spans="1:7" s="75" customFormat="1" hidden="1">
      <c r="A244" s="315"/>
      <c r="B244" s="65"/>
      <c r="C244" s="183"/>
      <c r="D244" s="58">
        <f t="shared" si="7"/>
        <v>0</v>
      </c>
      <c r="E244" s="75" t="s">
        <v>176</v>
      </c>
    </row>
    <row r="245" spans="1:7" s="75" customFormat="1" hidden="1">
      <c r="A245" s="315"/>
      <c r="B245" s="65"/>
      <c r="C245" s="183"/>
      <c r="D245" s="58">
        <f t="shared" si="7"/>
        <v>0</v>
      </c>
      <c r="E245" s="75" t="s">
        <v>176</v>
      </c>
      <c r="F245" s="65"/>
      <c r="G245" s="65"/>
    </row>
    <row r="246" spans="1:7" s="75" customFormat="1" hidden="1">
      <c r="A246" s="315"/>
      <c r="B246" s="65"/>
      <c r="C246" s="183"/>
      <c r="D246" s="58">
        <f t="shared" si="7"/>
        <v>0</v>
      </c>
      <c r="E246" s="75" t="s">
        <v>176</v>
      </c>
    </row>
    <row r="247" spans="1:7" s="75" customFormat="1" hidden="1">
      <c r="A247" s="315"/>
      <c r="B247" s="65"/>
      <c r="C247" s="183"/>
      <c r="D247" s="58">
        <f t="shared" si="7"/>
        <v>0</v>
      </c>
      <c r="E247" s="75" t="s">
        <v>176</v>
      </c>
    </row>
    <row r="248" spans="1:7" s="75" customFormat="1" hidden="1">
      <c r="A248" s="315"/>
      <c r="B248" s="65"/>
      <c r="C248" s="183"/>
      <c r="D248" s="58">
        <f t="shared" si="7"/>
        <v>0</v>
      </c>
      <c r="E248" s="75" t="s">
        <v>176</v>
      </c>
    </row>
    <row r="249" spans="1:7" s="75" customFormat="1" hidden="1">
      <c r="A249" s="315"/>
      <c r="B249" s="65"/>
      <c r="C249" s="183"/>
      <c r="D249" s="58">
        <f t="shared" si="7"/>
        <v>0</v>
      </c>
      <c r="E249" s="75" t="s">
        <v>176</v>
      </c>
      <c r="F249" s="65"/>
      <c r="G249" s="65"/>
    </row>
    <row r="250" spans="1:7" s="75" customFormat="1" hidden="1">
      <c r="A250" s="315"/>
      <c r="B250" s="65"/>
      <c r="C250" s="183"/>
      <c r="D250" s="58">
        <f t="shared" si="7"/>
        <v>0</v>
      </c>
      <c r="E250" s="75" t="s">
        <v>176</v>
      </c>
    </row>
    <row r="251" spans="1:7" s="75" customFormat="1" hidden="1">
      <c r="A251" s="315"/>
      <c r="B251" s="65"/>
      <c r="C251" s="183"/>
      <c r="D251" s="58">
        <f t="shared" si="7"/>
        <v>0</v>
      </c>
      <c r="E251" s="75" t="s">
        <v>176</v>
      </c>
    </row>
    <row r="252" spans="1:7" s="75" customFormat="1" hidden="1">
      <c r="A252" s="315"/>
      <c r="B252" s="65"/>
      <c r="C252" s="183"/>
      <c r="D252" s="58">
        <f t="shared" si="7"/>
        <v>0</v>
      </c>
      <c r="E252" s="75" t="s">
        <v>176</v>
      </c>
    </row>
    <row r="253" spans="1:7" s="75" customFormat="1" hidden="1">
      <c r="A253" s="315"/>
      <c r="B253" s="65"/>
      <c r="C253" s="183"/>
      <c r="D253" s="58">
        <f t="shared" si="7"/>
        <v>0</v>
      </c>
      <c r="E253" s="75" t="s">
        <v>176</v>
      </c>
      <c r="F253" s="65"/>
      <c r="G253" s="65"/>
    </row>
    <row r="254" spans="1:7" s="75" customFormat="1" hidden="1">
      <c r="A254" s="315"/>
      <c r="B254" s="65"/>
      <c r="C254" s="183"/>
      <c r="D254" s="58">
        <f t="shared" si="7"/>
        <v>0</v>
      </c>
      <c r="E254" s="75" t="s">
        <v>176</v>
      </c>
    </row>
    <row r="255" spans="1:7" s="75" customFormat="1" hidden="1">
      <c r="A255" s="315"/>
      <c r="B255" s="65"/>
      <c r="C255" s="183"/>
      <c r="D255" s="58">
        <f t="shared" si="7"/>
        <v>0</v>
      </c>
      <c r="E255" s="75" t="s">
        <v>176</v>
      </c>
    </row>
    <row r="256" spans="1:7" s="75" customFormat="1" hidden="1">
      <c r="A256" s="315"/>
      <c r="B256" s="65"/>
      <c r="C256" s="183"/>
      <c r="D256" s="58">
        <f t="shared" si="7"/>
        <v>0</v>
      </c>
      <c r="E256" s="75" t="s">
        <v>176</v>
      </c>
    </row>
    <row r="257" spans="1:24" s="75" customFormat="1" hidden="1">
      <c r="A257" s="315"/>
      <c r="B257" s="65"/>
      <c r="C257" s="183"/>
      <c r="D257" s="58">
        <f t="shared" si="7"/>
        <v>0</v>
      </c>
      <c r="E257" s="75" t="s">
        <v>176</v>
      </c>
      <c r="F257" s="65"/>
      <c r="G257" s="65"/>
    </row>
    <row r="258" spans="1:24" s="75" customFormat="1" hidden="1">
      <c r="A258" s="315"/>
      <c r="B258" s="65"/>
      <c r="C258" s="183"/>
      <c r="D258" s="58">
        <f t="shared" si="7"/>
        <v>0</v>
      </c>
      <c r="E258" s="75" t="s">
        <v>176</v>
      </c>
    </row>
    <row r="259" spans="1:24" s="75" customFormat="1" hidden="1">
      <c r="A259" s="315"/>
      <c r="B259" s="65"/>
      <c r="C259" s="183"/>
      <c r="D259" s="58">
        <f t="shared" si="7"/>
        <v>0</v>
      </c>
      <c r="E259" s="75" t="s">
        <v>176</v>
      </c>
    </row>
    <row r="260" spans="1:24" s="75" customFormat="1" hidden="1">
      <c r="A260" s="315"/>
      <c r="B260" s="65"/>
      <c r="C260" s="183"/>
      <c r="D260" s="58">
        <f t="shared" si="7"/>
        <v>0</v>
      </c>
      <c r="E260" s="75" t="s">
        <v>176</v>
      </c>
    </row>
    <row r="261" spans="1:24" s="75" customFormat="1" hidden="1">
      <c r="A261" s="315"/>
      <c r="B261" s="65"/>
      <c r="C261" s="183"/>
      <c r="D261" s="58">
        <f t="shared" si="7"/>
        <v>0</v>
      </c>
      <c r="E261" s="75" t="s">
        <v>176</v>
      </c>
      <c r="F261" s="65"/>
      <c r="G261" s="65"/>
    </row>
    <row r="262" spans="1:24" s="75" customFormat="1" hidden="1">
      <c r="A262" s="315"/>
      <c r="B262" s="65"/>
      <c r="C262" s="183"/>
      <c r="D262" s="58">
        <f t="shared" si="7"/>
        <v>0</v>
      </c>
      <c r="E262" s="75" t="s">
        <v>176</v>
      </c>
    </row>
    <row r="263" spans="1:24" s="75" customFormat="1" hidden="1">
      <c r="A263" s="315"/>
      <c r="B263" s="65"/>
      <c r="C263" s="183"/>
      <c r="D263" s="58">
        <f t="shared" si="7"/>
        <v>0</v>
      </c>
      <c r="E263" s="75" t="s">
        <v>176</v>
      </c>
    </row>
    <row r="264" spans="1:24" s="75" customFormat="1" hidden="1">
      <c r="A264" s="315"/>
      <c r="B264" s="65"/>
      <c r="C264" s="183"/>
      <c r="D264" s="58">
        <f t="shared" si="7"/>
        <v>0</v>
      </c>
      <c r="E264" s="75" t="s">
        <v>176</v>
      </c>
    </row>
    <row r="265" spans="1:24" s="75" customFormat="1">
      <c r="A265" s="315"/>
      <c r="B265" s="65"/>
      <c r="C265" s="183"/>
      <c r="D265" s="198">
        <f>ROUND(B265*C265,2)</f>
        <v>0</v>
      </c>
      <c r="E265" s="75" t="s">
        <v>176</v>
      </c>
    </row>
    <row r="266" spans="1:24" s="75" customFormat="1">
      <c r="A266" s="163"/>
      <c r="B266" s="143"/>
      <c r="C266" s="151" t="s">
        <v>177</v>
      </c>
      <c r="D266" s="207">
        <f>ROUND(SUBTOTAL(109,D135:D265),2)</f>
        <v>0</v>
      </c>
      <c r="E266" s="75" t="s">
        <v>176</v>
      </c>
      <c r="G266" s="313" t="s">
        <v>190</v>
      </c>
    </row>
    <row r="267" spans="1:24">
      <c r="D267" s="200"/>
      <c r="E267" s="75" t="s">
        <v>178</v>
      </c>
    </row>
    <row r="268" spans="1:24">
      <c r="B268" s="431" t="s">
        <v>218</v>
      </c>
      <c r="C268" s="431"/>
      <c r="D268" s="58">
        <f>+D134+D266</f>
        <v>0</v>
      </c>
      <c r="E268" s="75" t="s">
        <v>178</v>
      </c>
      <c r="G268" s="105" t="s">
        <v>180</v>
      </c>
    </row>
    <row r="269" spans="1:24" s="75" customFormat="1">
      <c r="C269" s="97"/>
      <c r="D269" s="79"/>
      <c r="E269" s="75" t="s">
        <v>178</v>
      </c>
      <c r="P269" s="300"/>
      <c r="Q269" s="300"/>
      <c r="R269" s="300"/>
      <c r="S269" s="300"/>
      <c r="T269" s="429"/>
      <c r="U269" s="429"/>
      <c r="V269" s="300"/>
      <c r="W269" s="300"/>
      <c r="X269" s="313"/>
    </row>
    <row r="270" spans="1:24" s="75" customFormat="1">
      <c r="A270" s="171" t="s">
        <v>219</v>
      </c>
      <c r="B270" s="80"/>
      <c r="C270" s="80"/>
      <c r="D270" s="81"/>
      <c r="E270" s="75" t="s">
        <v>173</v>
      </c>
      <c r="G270" s="106" t="s">
        <v>182</v>
      </c>
      <c r="P270" s="428"/>
      <c r="Q270" s="428"/>
      <c r="R270" s="300"/>
      <c r="S270" s="300"/>
      <c r="T270" s="427"/>
      <c r="U270" s="427"/>
      <c r="V270" s="300"/>
      <c r="W270" s="300"/>
      <c r="X270" s="95"/>
    </row>
    <row r="271" spans="1:24" s="75" customFormat="1" ht="45" customHeight="1">
      <c r="A271" s="423"/>
      <c r="B271" s="424"/>
      <c r="C271" s="424"/>
      <c r="D271" s="425"/>
      <c r="E271" s="75" t="s">
        <v>173</v>
      </c>
      <c r="G271" s="420" t="s">
        <v>183</v>
      </c>
      <c r="H271" s="420"/>
      <c r="I271" s="420"/>
      <c r="J271" s="420"/>
      <c r="K271" s="420"/>
      <c r="L271" s="420"/>
      <c r="M271" s="420"/>
      <c r="N271" s="420"/>
      <c r="O271" s="420"/>
      <c r="P271" s="428"/>
      <c r="Q271" s="428"/>
      <c r="R271" s="300"/>
      <c r="S271" s="300"/>
      <c r="T271" s="428"/>
      <c r="U271" s="428"/>
      <c r="V271" s="300"/>
      <c r="W271" s="300"/>
      <c r="X271" s="96"/>
    </row>
    <row r="272" spans="1:24">
      <c r="E272" s="75" t="s">
        <v>176</v>
      </c>
    </row>
    <row r="273" spans="1:15" s="75" customFormat="1">
      <c r="A273" s="171" t="s">
        <v>220</v>
      </c>
      <c r="B273" s="84"/>
      <c r="C273" s="84"/>
      <c r="D273" s="85"/>
      <c r="E273" s="75" t="s">
        <v>176</v>
      </c>
      <c r="G273" s="106" t="s">
        <v>182</v>
      </c>
    </row>
    <row r="274" spans="1:15" s="75" customFormat="1" ht="45" customHeight="1">
      <c r="A274" s="423"/>
      <c r="B274" s="424"/>
      <c r="C274" s="424"/>
      <c r="D274" s="425"/>
      <c r="E274" s="75" t="s">
        <v>176</v>
      </c>
      <c r="G274" s="420" t="s">
        <v>183</v>
      </c>
      <c r="H274" s="420"/>
      <c r="I274" s="420"/>
      <c r="J274" s="420"/>
      <c r="K274" s="420"/>
      <c r="L274" s="420"/>
      <c r="M274" s="420"/>
      <c r="N274" s="420"/>
      <c r="O274" s="420"/>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A274:D274"/>
    <mergeCell ref="B268:C268"/>
    <mergeCell ref="A1:C1"/>
    <mergeCell ref="A2:D2"/>
    <mergeCell ref="A271:D271"/>
    <mergeCell ref="G271:O271"/>
    <mergeCell ref="G274:O274"/>
    <mergeCell ref="T271:U271"/>
    <mergeCell ref="T269:U269"/>
    <mergeCell ref="P270:Q270"/>
    <mergeCell ref="T270:U270"/>
    <mergeCell ref="P271:Q27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extLst>
    <ext xmlns:x14="http://schemas.microsoft.com/office/spreadsheetml/2009/9/main" uri="{78C0D931-6437-407d-A8EE-F0AAD7539E65}">
      <x14:conditionalFormattings>
        <x14:conditionalFormatting xmlns:xm="http://schemas.microsoft.com/office/excel/2006/main">
          <x14:cfRule type="expression" priority="1" id="{CCAE3E03-D743-42B7-9268-501AFA2DF8AC}">
            <xm:f>Categories!$A$6=FALSE</xm:f>
            <x14:dxf>
              <fill>
                <patternFill>
                  <bgColor theme="0" tint="-0.34998626667073579"/>
                </patternFill>
              </fill>
            </x14:dxf>
          </x14:cfRule>
          <xm:sqref>A1:D274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view="pageBreakPreview" zoomScaleNormal="100" zoomScaleSheetLayoutView="100" workbookViewId="0">
      <selection activeCell="A2" sqref="A2:C2"/>
    </sheetView>
  </sheetViews>
  <sheetFormatPr defaultColWidth="9.140625" defaultRowHeight="14.45"/>
  <cols>
    <col min="1" max="1" width="95.28515625" customWidth="1"/>
    <col min="2" max="2" width="19.140625" customWidth="1"/>
    <col min="3" max="3" width="18.7109375" customWidth="1"/>
    <col min="4" max="4" width="11" hidden="1" customWidth="1"/>
    <col min="5" max="5" width="2.85546875" customWidth="1"/>
  </cols>
  <sheetData>
    <row r="1" spans="1:5" ht="20.25" customHeight="1">
      <c r="A1" s="419" t="s">
        <v>162</v>
      </c>
      <c r="B1" s="419"/>
      <c r="C1">
        <f>+'Section A'!B2</f>
        <v>0</v>
      </c>
      <c r="D1" s="38" t="s">
        <v>171</v>
      </c>
    </row>
    <row r="2" spans="1:5" ht="66.75" customHeight="1">
      <c r="A2" s="434" t="s">
        <v>221</v>
      </c>
      <c r="B2" s="434"/>
      <c r="C2" s="434"/>
      <c r="D2" t="s">
        <v>178</v>
      </c>
      <c r="E2" s="9"/>
    </row>
    <row r="3" spans="1:5" ht="13.5" customHeight="1">
      <c r="A3" s="438" t="s">
        <v>222</v>
      </c>
      <c r="B3" s="439"/>
      <c r="C3" s="439"/>
      <c r="D3" t="s">
        <v>178</v>
      </c>
      <c r="E3" s="9"/>
    </row>
    <row r="4" spans="1:5" ht="90" customHeight="1">
      <c r="A4" s="434" t="s">
        <v>223</v>
      </c>
      <c r="B4" s="434"/>
      <c r="C4" s="434"/>
      <c r="D4" s="190" t="s">
        <v>178</v>
      </c>
      <c r="E4" s="9"/>
    </row>
    <row r="5" spans="1:5" ht="8.25" customHeight="1">
      <c r="A5" s="440"/>
      <c r="B5" s="440"/>
      <c r="C5" s="440"/>
      <c r="D5" s="75" t="s">
        <v>178</v>
      </c>
      <c r="E5" s="9"/>
    </row>
    <row r="6" spans="1:5" ht="30" customHeight="1">
      <c r="A6" s="435" t="s">
        <v>207</v>
      </c>
      <c r="B6" s="436"/>
      <c r="C6" s="189" t="s">
        <v>224</v>
      </c>
      <c r="D6" s="75" t="s">
        <v>173</v>
      </c>
      <c r="E6" s="9"/>
    </row>
    <row r="7" spans="1:5" s="75" customFormat="1">
      <c r="A7" s="437"/>
      <c r="B7" s="437"/>
      <c r="C7" s="183">
        <v>0</v>
      </c>
      <c r="D7" s="75" t="s">
        <v>173</v>
      </c>
      <c r="E7" s="65"/>
    </row>
    <row r="8" spans="1:5" s="75" customFormat="1">
      <c r="A8" s="433"/>
      <c r="B8" s="433"/>
      <c r="C8" s="98">
        <v>0</v>
      </c>
      <c r="D8" s="75" t="s">
        <v>173</v>
      </c>
      <c r="E8" s="65"/>
    </row>
    <row r="9" spans="1:5" s="75" customFormat="1">
      <c r="A9" s="433"/>
      <c r="B9" s="433"/>
      <c r="C9" s="98">
        <v>0</v>
      </c>
      <c r="D9" s="75" t="s">
        <v>173</v>
      </c>
      <c r="E9" s="65"/>
    </row>
    <row r="10" spans="1:5" s="75" customFormat="1" hidden="1">
      <c r="A10" s="433"/>
      <c r="B10" s="433"/>
      <c r="C10" s="98">
        <v>0</v>
      </c>
      <c r="D10" s="75" t="s">
        <v>173</v>
      </c>
      <c r="E10" s="65"/>
    </row>
    <row r="11" spans="1:5" s="75" customFormat="1" hidden="1">
      <c r="A11" s="433"/>
      <c r="B11" s="433"/>
      <c r="C11" s="98">
        <v>0</v>
      </c>
      <c r="D11" s="75" t="s">
        <v>173</v>
      </c>
      <c r="E11" s="65"/>
    </row>
    <row r="12" spans="1:5" s="75" customFormat="1" hidden="1">
      <c r="A12" s="433"/>
      <c r="B12" s="433"/>
      <c r="C12" s="98">
        <v>0</v>
      </c>
      <c r="D12" s="75" t="s">
        <v>173</v>
      </c>
      <c r="E12" s="65"/>
    </row>
    <row r="13" spans="1:5" s="75" customFormat="1" hidden="1">
      <c r="A13" s="433"/>
      <c r="B13" s="433"/>
      <c r="C13" s="98">
        <v>0</v>
      </c>
      <c r="D13" s="75" t="s">
        <v>173</v>
      </c>
      <c r="E13" s="65"/>
    </row>
    <row r="14" spans="1:5" s="75" customFormat="1" hidden="1">
      <c r="A14" s="433"/>
      <c r="B14" s="433"/>
      <c r="C14" s="98">
        <v>0</v>
      </c>
      <c r="D14" s="75" t="s">
        <v>173</v>
      </c>
      <c r="E14" s="65"/>
    </row>
    <row r="15" spans="1:5" s="75" customFormat="1" hidden="1">
      <c r="A15" s="433"/>
      <c r="B15" s="433"/>
      <c r="C15" s="98">
        <v>0</v>
      </c>
      <c r="D15" s="75" t="s">
        <v>173</v>
      </c>
      <c r="E15" s="65"/>
    </row>
    <row r="16" spans="1:5" s="75" customFormat="1" hidden="1">
      <c r="A16" s="433"/>
      <c r="B16" s="433"/>
      <c r="C16" s="98">
        <v>0</v>
      </c>
      <c r="D16" s="75" t="s">
        <v>173</v>
      </c>
      <c r="E16" s="65"/>
    </row>
    <row r="17" spans="1:5" s="75" customFormat="1" hidden="1">
      <c r="A17" s="433"/>
      <c r="B17" s="433"/>
      <c r="C17" s="98">
        <v>0</v>
      </c>
      <c r="D17" s="75" t="s">
        <v>173</v>
      </c>
      <c r="E17" s="65"/>
    </row>
    <row r="18" spans="1:5" s="75" customFormat="1" hidden="1">
      <c r="A18" s="433"/>
      <c r="B18" s="433"/>
      <c r="C18" s="98">
        <v>0</v>
      </c>
      <c r="D18" s="75" t="s">
        <v>173</v>
      </c>
      <c r="E18" s="65"/>
    </row>
    <row r="19" spans="1:5" s="75" customFormat="1" hidden="1">
      <c r="A19" s="433"/>
      <c r="B19" s="433"/>
      <c r="C19" s="98">
        <v>0</v>
      </c>
      <c r="D19" s="75" t="s">
        <v>173</v>
      </c>
      <c r="E19" s="65"/>
    </row>
    <row r="20" spans="1:5" s="75" customFormat="1" hidden="1">
      <c r="A20" s="433"/>
      <c r="B20" s="433"/>
      <c r="C20" s="98">
        <v>0</v>
      </c>
      <c r="D20" s="75" t="s">
        <v>173</v>
      </c>
      <c r="E20" s="65"/>
    </row>
    <row r="21" spans="1:5" s="75" customFormat="1" hidden="1">
      <c r="A21" s="433"/>
      <c r="B21" s="433"/>
      <c r="C21" s="98">
        <v>0</v>
      </c>
      <c r="D21" s="75" t="s">
        <v>173</v>
      </c>
      <c r="E21" s="65"/>
    </row>
    <row r="22" spans="1:5" s="75" customFormat="1" hidden="1">
      <c r="A22" s="433"/>
      <c r="B22" s="433"/>
      <c r="C22" s="98">
        <v>0</v>
      </c>
      <c r="D22" s="75" t="s">
        <v>173</v>
      </c>
      <c r="E22" s="65"/>
    </row>
    <row r="23" spans="1:5" s="75" customFormat="1" hidden="1">
      <c r="A23" s="433"/>
      <c r="B23" s="433"/>
      <c r="C23" s="98">
        <v>0</v>
      </c>
      <c r="D23" s="75" t="s">
        <v>173</v>
      </c>
      <c r="E23" s="65"/>
    </row>
    <row r="24" spans="1:5" s="75" customFormat="1" hidden="1">
      <c r="A24" s="433"/>
      <c r="B24" s="433"/>
      <c r="C24" s="98">
        <v>0</v>
      </c>
      <c r="D24" s="75" t="s">
        <v>173</v>
      </c>
      <c r="E24" s="65"/>
    </row>
    <row r="25" spans="1:5" s="75" customFormat="1" hidden="1">
      <c r="A25" s="433"/>
      <c r="B25" s="433"/>
      <c r="C25" s="98">
        <v>0</v>
      </c>
      <c r="D25" s="75" t="s">
        <v>173</v>
      </c>
      <c r="E25" s="65"/>
    </row>
    <row r="26" spans="1:5" s="75" customFormat="1" hidden="1">
      <c r="A26" s="433"/>
      <c r="B26" s="433"/>
      <c r="C26" s="98">
        <v>0</v>
      </c>
      <c r="D26" s="75" t="s">
        <v>173</v>
      </c>
      <c r="E26" s="65"/>
    </row>
    <row r="27" spans="1:5" s="75" customFormat="1" hidden="1">
      <c r="A27" s="433"/>
      <c r="B27" s="433"/>
      <c r="C27" s="98">
        <v>0</v>
      </c>
      <c r="D27" s="75" t="s">
        <v>173</v>
      </c>
      <c r="E27" s="65"/>
    </row>
    <row r="28" spans="1:5" s="75" customFormat="1" hidden="1">
      <c r="A28" s="433"/>
      <c r="B28" s="433"/>
      <c r="C28" s="98">
        <v>0</v>
      </c>
      <c r="D28" s="75" t="s">
        <v>173</v>
      </c>
      <c r="E28" s="65"/>
    </row>
    <row r="29" spans="1:5" s="75" customFormat="1" hidden="1">
      <c r="A29" s="433"/>
      <c r="B29" s="433"/>
      <c r="C29" s="98">
        <v>0</v>
      </c>
      <c r="D29" s="75" t="s">
        <v>173</v>
      </c>
      <c r="E29" s="65"/>
    </row>
    <row r="30" spans="1:5" s="75" customFormat="1" hidden="1">
      <c r="A30" s="433"/>
      <c r="B30" s="433"/>
      <c r="C30" s="98">
        <v>0</v>
      </c>
      <c r="D30" s="75" t="s">
        <v>173</v>
      </c>
      <c r="E30" s="65"/>
    </row>
    <row r="31" spans="1:5" s="75" customFormat="1" hidden="1">
      <c r="A31" s="433"/>
      <c r="B31" s="433"/>
      <c r="C31" s="98">
        <v>0</v>
      </c>
      <c r="D31" s="75" t="s">
        <v>173</v>
      </c>
      <c r="E31" s="65"/>
    </row>
    <row r="32" spans="1:5" s="75" customFormat="1" hidden="1">
      <c r="A32" s="433"/>
      <c r="B32" s="433"/>
      <c r="C32" s="98">
        <v>0</v>
      </c>
      <c r="D32" s="75" t="s">
        <v>173</v>
      </c>
      <c r="E32" s="65"/>
    </row>
    <row r="33" spans="1:5" s="75" customFormat="1" hidden="1">
      <c r="A33" s="433"/>
      <c r="B33" s="433"/>
      <c r="C33" s="98">
        <v>0</v>
      </c>
      <c r="D33" s="75" t="s">
        <v>173</v>
      </c>
      <c r="E33" s="65"/>
    </row>
    <row r="34" spans="1:5" s="75" customFormat="1" hidden="1">
      <c r="A34" s="433"/>
      <c r="B34" s="433"/>
      <c r="C34" s="98">
        <v>0</v>
      </c>
      <c r="D34" s="75" t="s">
        <v>173</v>
      </c>
      <c r="E34" s="65"/>
    </row>
    <row r="35" spans="1:5" s="75" customFormat="1" hidden="1">
      <c r="A35" s="433"/>
      <c r="B35" s="433"/>
      <c r="C35" s="98">
        <v>0</v>
      </c>
      <c r="D35" s="75" t="s">
        <v>173</v>
      </c>
      <c r="E35" s="65"/>
    </row>
    <row r="36" spans="1:5" s="75" customFormat="1" hidden="1">
      <c r="A36" s="433"/>
      <c r="B36" s="433"/>
      <c r="C36" s="98">
        <v>0</v>
      </c>
      <c r="D36" s="75" t="s">
        <v>173</v>
      </c>
      <c r="E36" s="65"/>
    </row>
    <row r="37" spans="1:5" s="75" customFormat="1" hidden="1">
      <c r="A37" s="433"/>
      <c r="B37" s="433"/>
      <c r="C37" s="98">
        <v>0</v>
      </c>
      <c r="D37" s="75" t="s">
        <v>173</v>
      </c>
      <c r="E37" s="65"/>
    </row>
    <row r="38" spans="1:5" s="75" customFormat="1" hidden="1">
      <c r="A38" s="433"/>
      <c r="B38" s="433"/>
      <c r="C38" s="98">
        <v>0</v>
      </c>
      <c r="D38" s="75" t="s">
        <v>173</v>
      </c>
      <c r="E38" s="65"/>
    </row>
    <row r="39" spans="1:5" s="75" customFormat="1" hidden="1">
      <c r="A39" s="433"/>
      <c r="B39" s="433"/>
      <c r="C39" s="98">
        <v>0</v>
      </c>
      <c r="D39" s="75" t="s">
        <v>173</v>
      </c>
      <c r="E39" s="65"/>
    </row>
    <row r="40" spans="1:5" s="75" customFormat="1" hidden="1">
      <c r="A40" s="433"/>
      <c r="B40" s="433"/>
      <c r="C40" s="98">
        <v>0</v>
      </c>
      <c r="D40" s="75" t="s">
        <v>173</v>
      </c>
      <c r="E40" s="65"/>
    </row>
    <row r="41" spans="1:5" s="75" customFormat="1" hidden="1">
      <c r="A41" s="433"/>
      <c r="B41" s="433"/>
      <c r="C41" s="98">
        <v>0</v>
      </c>
      <c r="D41" s="75" t="s">
        <v>173</v>
      </c>
      <c r="E41" s="65"/>
    </row>
    <row r="42" spans="1:5" s="75" customFormat="1" hidden="1">
      <c r="A42" s="433"/>
      <c r="B42" s="433"/>
      <c r="C42" s="98">
        <v>0</v>
      </c>
      <c r="D42" s="75" t="s">
        <v>173</v>
      </c>
      <c r="E42" s="65"/>
    </row>
    <row r="43" spans="1:5" s="75" customFormat="1" hidden="1">
      <c r="A43" s="433"/>
      <c r="B43" s="433"/>
      <c r="C43" s="98">
        <v>0</v>
      </c>
      <c r="D43" s="75" t="s">
        <v>173</v>
      </c>
      <c r="E43" s="65"/>
    </row>
    <row r="44" spans="1:5" s="75" customFormat="1" hidden="1">
      <c r="A44" s="433"/>
      <c r="B44" s="433"/>
      <c r="C44" s="98">
        <v>0</v>
      </c>
      <c r="D44" s="75" t="s">
        <v>173</v>
      </c>
      <c r="E44" s="65"/>
    </row>
    <row r="45" spans="1:5" s="75" customFormat="1" hidden="1">
      <c r="A45" s="433"/>
      <c r="B45" s="433"/>
      <c r="C45" s="98">
        <v>0</v>
      </c>
      <c r="D45" s="75" t="s">
        <v>173</v>
      </c>
      <c r="E45" s="65"/>
    </row>
    <row r="46" spans="1:5" s="75" customFormat="1" hidden="1">
      <c r="A46" s="433"/>
      <c r="B46" s="433"/>
      <c r="C46" s="98">
        <v>0</v>
      </c>
      <c r="D46" s="75" t="s">
        <v>173</v>
      </c>
      <c r="E46" s="65"/>
    </row>
    <row r="47" spans="1:5" s="75" customFormat="1" hidden="1">
      <c r="A47" s="433"/>
      <c r="B47" s="433"/>
      <c r="C47" s="98">
        <v>0</v>
      </c>
      <c r="D47" s="75" t="s">
        <v>173</v>
      </c>
      <c r="E47" s="65"/>
    </row>
    <row r="48" spans="1:5" s="75" customFormat="1" hidden="1">
      <c r="A48" s="433"/>
      <c r="B48" s="433"/>
      <c r="C48" s="98">
        <v>0</v>
      </c>
      <c r="D48" s="75" t="s">
        <v>173</v>
      </c>
      <c r="E48" s="65"/>
    </row>
    <row r="49" spans="1:5" s="75" customFormat="1" hidden="1">
      <c r="A49" s="433"/>
      <c r="B49" s="433"/>
      <c r="C49" s="98">
        <v>0</v>
      </c>
      <c r="D49" s="75" t="s">
        <v>173</v>
      </c>
      <c r="E49" s="65"/>
    </row>
    <row r="50" spans="1:5" s="75" customFormat="1" hidden="1">
      <c r="A50" s="433"/>
      <c r="B50" s="433"/>
      <c r="C50" s="98">
        <v>0</v>
      </c>
      <c r="D50" s="75" t="s">
        <v>173</v>
      </c>
      <c r="E50" s="65"/>
    </row>
    <row r="51" spans="1:5" s="75" customFormat="1" hidden="1">
      <c r="A51" s="433"/>
      <c r="B51" s="433"/>
      <c r="C51" s="98">
        <v>0</v>
      </c>
      <c r="D51" s="75" t="s">
        <v>173</v>
      </c>
      <c r="E51" s="65"/>
    </row>
    <row r="52" spans="1:5" s="75" customFormat="1" hidden="1">
      <c r="A52" s="433"/>
      <c r="B52" s="433"/>
      <c r="C52" s="98">
        <v>0</v>
      </c>
      <c r="D52" s="75" t="s">
        <v>173</v>
      </c>
      <c r="E52" s="65"/>
    </row>
    <row r="53" spans="1:5" s="75" customFormat="1" hidden="1">
      <c r="A53" s="433"/>
      <c r="B53" s="433"/>
      <c r="C53" s="98">
        <v>0</v>
      </c>
      <c r="D53" s="75" t="s">
        <v>173</v>
      </c>
      <c r="E53" s="65"/>
    </row>
    <row r="54" spans="1:5" s="75" customFormat="1" hidden="1">
      <c r="A54" s="433"/>
      <c r="B54" s="433"/>
      <c r="C54" s="98">
        <v>0</v>
      </c>
      <c r="D54" s="75" t="s">
        <v>173</v>
      </c>
      <c r="E54" s="65"/>
    </row>
    <row r="55" spans="1:5" s="75" customFormat="1" hidden="1">
      <c r="A55" s="433"/>
      <c r="B55" s="433"/>
      <c r="C55" s="98">
        <v>0</v>
      </c>
      <c r="D55" s="75" t="s">
        <v>173</v>
      </c>
      <c r="E55" s="65"/>
    </row>
    <row r="56" spans="1:5" s="75" customFormat="1" hidden="1">
      <c r="A56" s="433"/>
      <c r="B56" s="433"/>
      <c r="C56" s="98">
        <v>0</v>
      </c>
      <c r="D56" s="75" t="s">
        <v>173</v>
      </c>
      <c r="E56" s="65"/>
    </row>
    <row r="57" spans="1:5" s="75" customFormat="1" hidden="1">
      <c r="A57" s="433"/>
      <c r="B57" s="433"/>
      <c r="C57" s="98">
        <v>0</v>
      </c>
      <c r="D57" s="75" t="s">
        <v>173</v>
      </c>
      <c r="E57" s="65"/>
    </row>
    <row r="58" spans="1:5" s="75" customFormat="1" hidden="1">
      <c r="A58" s="433"/>
      <c r="B58" s="433"/>
      <c r="C58" s="98">
        <v>0</v>
      </c>
      <c r="D58" s="75" t="s">
        <v>173</v>
      </c>
      <c r="E58" s="65"/>
    </row>
    <row r="59" spans="1:5" s="75" customFormat="1" hidden="1">
      <c r="A59" s="433"/>
      <c r="B59" s="433"/>
      <c r="C59" s="98">
        <v>0</v>
      </c>
      <c r="D59" s="75" t="s">
        <v>173</v>
      </c>
      <c r="E59" s="65"/>
    </row>
    <row r="60" spans="1:5" s="75" customFormat="1" hidden="1">
      <c r="A60" s="433"/>
      <c r="B60" s="433"/>
      <c r="C60" s="98">
        <v>0</v>
      </c>
      <c r="D60" s="75" t="s">
        <v>173</v>
      </c>
      <c r="E60" s="65"/>
    </row>
    <row r="61" spans="1:5" s="75" customFormat="1" hidden="1">
      <c r="A61" s="433"/>
      <c r="B61" s="433"/>
      <c r="C61" s="98">
        <v>0</v>
      </c>
      <c r="D61" s="75" t="s">
        <v>173</v>
      </c>
      <c r="E61" s="65"/>
    </row>
    <row r="62" spans="1:5" s="75" customFormat="1" hidden="1">
      <c r="A62" s="433"/>
      <c r="B62" s="433"/>
      <c r="C62" s="98">
        <v>0</v>
      </c>
      <c r="D62" s="75" t="s">
        <v>173</v>
      </c>
      <c r="E62" s="65"/>
    </row>
    <row r="63" spans="1:5" s="75" customFormat="1" hidden="1">
      <c r="A63" s="433"/>
      <c r="B63" s="433"/>
      <c r="C63" s="98">
        <v>0</v>
      </c>
      <c r="D63" s="75" t="s">
        <v>173</v>
      </c>
      <c r="E63" s="65"/>
    </row>
    <row r="64" spans="1:5" s="75" customFormat="1" hidden="1">
      <c r="A64" s="433"/>
      <c r="B64" s="433"/>
      <c r="C64" s="98">
        <v>0</v>
      </c>
      <c r="D64" s="75" t="s">
        <v>173</v>
      </c>
      <c r="E64" s="65"/>
    </row>
    <row r="65" spans="1:5" s="75" customFormat="1" hidden="1">
      <c r="A65" s="433"/>
      <c r="B65" s="433"/>
      <c r="C65" s="98">
        <v>0</v>
      </c>
      <c r="D65" s="75" t="s">
        <v>173</v>
      </c>
      <c r="E65" s="65"/>
    </row>
    <row r="66" spans="1:5" s="75" customFormat="1" hidden="1">
      <c r="A66" s="433"/>
      <c r="B66" s="433"/>
      <c r="C66" s="98">
        <v>0</v>
      </c>
      <c r="D66" s="75" t="s">
        <v>173</v>
      </c>
      <c r="E66" s="65"/>
    </row>
    <row r="67" spans="1:5" s="75" customFormat="1" hidden="1">
      <c r="A67" s="433"/>
      <c r="B67" s="433"/>
      <c r="C67" s="98">
        <v>0</v>
      </c>
      <c r="D67" s="75" t="s">
        <v>173</v>
      </c>
      <c r="E67" s="65"/>
    </row>
    <row r="68" spans="1:5" s="75" customFormat="1" hidden="1">
      <c r="A68" s="433"/>
      <c r="B68" s="433"/>
      <c r="C68" s="98">
        <v>0</v>
      </c>
      <c r="D68" s="75" t="s">
        <v>173</v>
      </c>
      <c r="E68" s="65"/>
    </row>
    <row r="69" spans="1:5" s="75" customFormat="1" hidden="1">
      <c r="A69" s="433"/>
      <c r="B69" s="433"/>
      <c r="C69" s="98">
        <v>0</v>
      </c>
      <c r="D69" s="75" t="s">
        <v>173</v>
      </c>
      <c r="E69" s="65"/>
    </row>
    <row r="70" spans="1:5" s="75" customFormat="1" hidden="1">
      <c r="A70" s="433"/>
      <c r="B70" s="433"/>
      <c r="C70" s="98">
        <v>0</v>
      </c>
      <c r="D70" s="75" t="s">
        <v>173</v>
      </c>
      <c r="E70" s="65"/>
    </row>
    <row r="71" spans="1:5" s="75" customFormat="1" hidden="1">
      <c r="A71" s="433"/>
      <c r="B71" s="433"/>
      <c r="C71" s="98">
        <v>0</v>
      </c>
      <c r="D71" s="75" t="s">
        <v>173</v>
      </c>
      <c r="E71" s="65"/>
    </row>
    <row r="72" spans="1:5" s="75" customFormat="1" hidden="1">
      <c r="A72" s="433"/>
      <c r="B72" s="433"/>
      <c r="C72" s="98">
        <v>0</v>
      </c>
      <c r="D72" s="75" t="s">
        <v>173</v>
      </c>
      <c r="E72" s="65"/>
    </row>
    <row r="73" spans="1:5" s="75" customFormat="1" hidden="1">
      <c r="A73" s="433"/>
      <c r="B73" s="433"/>
      <c r="C73" s="98">
        <v>0</v>
      </c>
      <c r="D73" s="75" t="s">
        <v>173</v>
      </c>
      <c r="E73" s="65"/>
    </row>
    <row r="74" spans="1:5" s="75" customFormat="1" hidden="1">
      <c r="A74" s="433"/>
      <c r="B74" s="433"/>
      <c r="C74" s="98">
        <v>0</v>
      </c>
      <c r="D74" s="75" t="s">
        <v>173</v>
      </c>
      <c r="E74" s="65"/>
    </row>
    <row r="75" spans="1:5" s="75" customFormat="1" hidden="1">
      <c r="A75" s="433"/>
      <c r="B75" s="433"/>
      <c r="C75" s="98">
        <v>0</v>
      </c>
      <c r="D75" s="75" t="s">
        <v>173</v>
      </c>
      <c r="E75" s="65"/>
    </row>
    <row r="76" spans="1:5" s="75" customFormat="1" hidden="1">
      <c r="A76" s="433"/>
      <c r="B76" s="433"/>
      <c r="C76" s="98">
        <v>0</v>
      </c>
      <c r="D76" s="75" t="s">
        <v>173</v>
      </c>
      <c r="E76" s="65"/>
    </row>
    <row r="77" spans="1:5" s="75" customFormat="1" hidden="1">
      <c r="A77" s="433"/>
      <c r="B77" s="433"/>
      <c r="C77" s="98">
        <v>0</v>
      </c>
      <c r="D77" s="75" t="s">
        <v>173</v>
      </c>
      <c r="E77" s="65"/>
    </row>
    <row r="78" spans="1:5" s="75" customFormat="1" hidden="1">
      <c r="A78" s="433"/>
      <c r="B78" s="433"/>
      <c r="C78" s="98">
        <v>0</v>
      </c>
      <c r="D78" s="75" t="s">
        <v>173</v>
      </c>
      <c r="E78" s="65"/>
    </row>
    <row r="79" spans="1:5" s="75" customFormat="1" hidden="1">
      <c r="A79" s="433"/>
      <c r="B79" s="433"/>
      <c r="C79" s="98">
        <v>0</v>
      </c>
      <c r="D79" s="75" t="s">
        <v>173</v>
      </c>
      <c r="E79" s="65"/>
    </row>
    <row r="80" spans="1:5" s="75" customFormat="1" hidden="1">
      <c r="A80" s="433"/>
      <c r="B80" s="433"/>
      <c r="C80" s="98">
        <v>0</v>
      </c>
      <c r="D80" s="75" t="s">
        <v>173</v>
      </c>
      <c r="E80" s="65"/>
    </row>
    <row r="81" spans="1:5" s="75" customFormat="1" hidden="1">
      <c r="A81" s="433"/>
      <c r="B81" s="433"/>
      <c r="C81" s="98">
        <v>0</v>
      </c>
      <c r="D81" s="75" t="s">
        <v>173</v>
      </c>
      <c r="E81" s="65"/>
    </row>
    <row r="82" spans="1:5" s="75" customFormat="1" hidden="1">
      <c r="A82" s="433"/>
      <c r="B82" s="433"/>
      <c r="C82" s="98">
        <v>0</v>
      </c>
      <c r="D82" s="75" t="s">
        <v>173</v>
      </c>
      <c r="E82" s="65"/>
    </row>
    <row r="83" spans="1:5" s="75" customFormat="1" hidden="1">
      <c r="A83" s="433"/>
      <c r="B83" s="433"/>
      <c r="C83" s="98">
        <v>0</v>
      </c>
      <c r="D83" s="75" t="s">
        <v>173</v>
      </c>
      <c r="E83" s="65"/>
    </row>
    <row r="84" spans="1:5" s="75" customFormat="1" hidden="1">
      <c r="A84" s="433"/>
      <c r="B84" s="433"/>
      <c r="C84" s="98">
        <v>0</v>
      </c>
      <c r="D84" s="75" t="s">
        <v>173</v>
      </c>
      <c r="E84" s="65"/>
    </row>
    <row r="85" spans="1:5" s="75" customFormat="1" hidden="1">
      <c r="A85" s="433"/>
      <c r="B85" s="433"/>
      <c r="C85" s="98">
        <v>0</v>
      </c>
      <c r="D85" s="75" t="s">
        <v>173</v>
      </c>
      <c r="E85" s="65"/>
    </row>
    <row r="86" spans="1:5" s="75" customFormat="1" hidden="1">
      <c r="A86" s="433"/>
      <c r="B86" s="433"/>
      <c r="C86" s="98">
        <v>0</v>
      </c>
      <c r="D86" s="75" t="s">
        <v>173</v>
      </c>
      <c r="E86" s="65"/>
    </row>
    <row r="87" spans="1:5" s="75" customFormat="1" hidden="1">
      <c r="A87" s="433"/>
      <c r="B87" s="433"/>
      <c r="C87" s="98">
        <v>0</v>
      </c>
      <c r="D87" s="75" t="s">
        <v>173</v>
      </c>
      <c r="E87" s="65"/>
    </row>
    <row r="88" spans="1:5" s="75" customFormat="1" hidden="1">
      <c r="A88" s="433"/>
      <c r="B88" s="433"/>
      <c r="C88" s="98">
        <v>0</v>
      </c>
      <c r="D88" s="75" t="s">
        <v>173</v>
      </c>
      <c r="E88" s="65"/>
    </row>
    <row r="89" spans="1:5" s="75" customFormat="1" hidden="1">
      <c r="A89" s="433"/>
      <c r="B89" s="433"/>
      <c r="C89" s="98">
        <v>0</v>
      </c>
      <c r="D89" s="75" t="s">
        <v>173</v>
      </c>
      <c r="E89" s="65"/>
    </row>
    <row r="90" spans="1:5" s="75" customFormat="1" hidden="1">
      <c r="A90" s="433"/>
      <c r="B90" s="433"/>
      <c r="C90" s="98">
        <v>0</v>
      </c>
      <c r="D90" s="75" t="s">
        <v>173</v>
      </c>
      <c r="E90" s="65"/>
    </row>
    <row r="91" spans="1:5" s="75" customFormat="1" hidden="1">
      <c r="A91" s="433"/>
      <c r="B91" s="433"/>
      <c r="C91" s="98">
        <v>0</v>
      </c>
      <c r="D91" s="75" t="s">
        <v>173</v>
      </c>
      <c r="E91" s="65"/>
    </row>
    <row r="92" spans="1:5" s="75" customFormat="1" hidden="1">
      <c r="A92" s="433"/>
      <c r="B92" s="433"/>
      <c r="C92" s="98">
        <v>0</v>
      </c>
      <c r="D92" s="75" t="s">
        <v>173</v>
      </c>
      <c r="E92" s="65"/>
    </row>
    <row r="93" spans="1:5" s="75" customFormat="1" hidden="1">
      <c r="A93" s="433"/>
      <c r="B93" s="433"/>
      <c r="C93" s="98">
        <v>0</v>
      </c>
      <c r="D93" s="75" t="s">
        <v>173</v>
      </c>
      <c r="E93" s="65"/>
    </row>
    <row r="94" spans="1:5" s="75" customFormat="1" hidden="1">
      <c r="A94" s="433"/>
      <c r="B94" s="433"/>
      <c r="C94" s="98">
        <v>0</v>
      </c>
      <c r="D94" s="75" t="s">
        <v>173</v>
      </c>
      <c r="E94" s="65"/>
    </row>
    <row r="95" spans="1:5" s="75" customFormat="1" hidden="1">
      <c r="A95" s="433"/>
      <c r="B95" s="433"/>
      <c r="C95" s="98">
        <v>0</v>
      </c>
      <c r="D95" s="75" t="s">
        <v>173</v>
      </c>
      <c r="E95" s="65"/>
    </row>
    <row r="96" spans="1:5" s="75" customFormat="1" hidden="1">
      <c r="A96" s="433"/>
      <c r="B96" s="433"/>
      <c r="C96" s="98">
        <v>0</v>
      </c>
      <c r="D96" s="75" t="s">
        <v>173</v>
      </c>
      <c r="E96" s="65"/>
    </row>
    <row r="97" spans="1:5" s="75" customFormat="1" hidden="1">
      <c r="A97" s="433"/>
      <c r="B97" s="433"/>
      <c r="C97" s="98">
        <v>0</v>
      </c>
      <c r="D97" s="75" t="s">
        <v>173</v>
      </c>
      <c r="E97" s="65"/>
    </row>
    <row r="98" spans="1:5" s="75" customFormat="1" hidden="1">
      <c r="A98" s="433"/>
      <c r="B98" s="433"/>
      <c r="C98" s="98">
        <v>0</v>
      </c>
      <c r="D98" s="75" t="s">
        <v>173</v>
      </c>
      <c r="E98" s="65"/>
    </row>
    <row r="99" spans="1:5" s="75" customFormat="1" hidden="1">
      <c r="A99" s="433"/>
      <c r="B99" s="433"/>
      <c r="C99" s="98">
        <v>0</v>
      </c>
      <c r="D99" s="75" t="s">
        <v>173</v>
      </c>
      <c r="E99" s="65"/>
    </row>
    <row r="100" spans="1:5" s="75" customFormat="1" hidden="1">
      <c r="A100" s="433"/>
      <c r="B100" s="433"/>
      <c r="C100" s="98">
        <v>0</v>
      </c>
      <c r="D100" s="75" t="s">
        <v>173</v>
      </c>
      <c r="E100" s="65"/>
    </row>
    <row r="101" spans="1:5" s="75" customFormat="1" hidden="1">
      <c r="A101" s="433"/>
      <c r="B101" s="433"/>
      <c r="C101" s="98">
        <v>0</v>
      </c>
      <c r="D101" s="75" t="s">
        <v>173</v>
      </c>
      <c r="E101" s="65"/>
    </row>
    <row r="102" spans="1:5" s="75" customFormat="1" hidden="1">
      <c r="A102" s="433"/>
      <c r="B102" s="433"/>
      <c r="C102" s="98">
        <v>0</v>
      </c>
      <c r="D102" s="75" t="s">
        <v>173</v>
      </c>
      <c r="E102" s="65"/>
    </row>
    <row r="103" spans="1:5" s="75" customFormat="1" hidden="1">
      <c r="A103" s="433"/>
      <c r="B103" s="433"/>
      <c r="C103" s="98">
        <v>0</v>
      </c>
      <c r="D103" s="75" t="s">
        <v>173</v>
      </c>
      <c r="E103" s="65"/>
    </row>
    <row r="104" spans="1:5" s="75" customFormat="1" hidden="1">
      <c r="A104" s="433"/>
      <c r="B104" s="433"/>
      <c r="C104" s="98">
        <v>0</v>
      </c>
      <c r="D104" s="75" t="s">
        <v>173</v>
      </c>
      <c r="E104" s="65"/>
    </row>
    <row r="105" spans="1:5" s="75" customFormat="1" hidden="1">
      <c r="A105" s="433"/>
      <c r="B105" s="433"/>
      <c r="C105" s="98">
        <v>0</v>
      </c>
      <c r="D105" s="75" t="s">
        <v>173</v>
      </c>
      <c r="E105" s="65"/>
    </row>
    <row r="106" spans="1:5" s="75" customFormat="1" hidden="1">
      <c r="A106" s="433"/>
      <c r="B106" s="433"/>
      <c r="C106" s="98">
        <v>0</v>
      </c>
      <c r="D106" s="75" t="s">
        <v>173</v>
      </c>
      <c r="E106" s="65"/>
    </row>
    <row r="107" spans="1:5" s="75" customFormat="1" hidden="1">
      <c r="A107" s="433"/>
      <c r="B107" s="433"/>
      <c r="C107" s="98">
        <v>0</v>
      </c>
      <c r="D107" s="75" t="s">
        <v>173</v>
      </c>
      <c r="E107" s="65"/>
    </row>
    <row r="108" spans="1:5" s="75" customFormat="1" hidden="1">
      <c r="A108" s="433"/>
      <c r="B108" s="433"/>
      <c r="C108" s="98">
        <v>0</v>
      </c>
      <c r="D108" s="75" t="s">
        <v>173</v>
      </c>
      <c r="E108" s="65"/>
    </row>
    <row r="109" spans="1:5" s="75" customFormat="1" hidden="1">
      <c r="A109" s="433"/>
      <c r="B109" s="433"/>
      <c r="C109" s="98">
        <v>0</v>
      </c>
      <c r="D109" s="75" t="s">
        <v>173</v>
      </c>
      <c r="E109" s="65"/>
    </row>
    <row r="110" spans="1:5" s="75" customFormat="1" hidden="1">
      <c r="A110" s="433"/>
      <c r="B110" s="433"/>
      <c r="C110" s="98">
        <v>0</v>
      </c>
      <c r="D110" s="75" t="s">
        <v>173</v>
      </c>
      <c r="E110" s="65"/>
    </row>
    <row r="111" spans="1:5" s="75" customFormat="1" hidden="1">
      <c r="A111" s="433"/>
      <c r="B111" s="433"/>
      <c r="C111" s="98">
        <v>0</v>
      </c>
      <c r="D111" s="75" t="s">
        <v>173</v>
      </c>
      <c r="E111" s="65"/>
    </row>
    <row r="112" spans="1:5" s="75" customFormat="1" hidden="1">
      <c r="A112" s="433"/>
      <c r="B112" s="433"/>
      <c r="C112" s="98">
        <v>0</v>
      </c>
      <c r="D112" s="75" t="s">
        <v>173</v>
      </c>
      <c r="E112" s="65"/>
    </row>
    <row r="113" spans="1:5" s="75" customFormat="1" hidden="1">
      <c r="A113" s="433"/>
      <c r="B113" s="433"/>
      <c r="C113" s="98">
        <v>0</v>
      </c>
      <c r="D113" s="75" t="s">
        <v>173</v>
      </c>
      <c r="E113" s="65"/>
    </row>
    <row r="114" spans="1:5" s="75" customFormat="1" hidden="1">
      <c r="A114" s="433"/>
      <c r="B114" s="433"/>
      <c r="C114" s="98">
        <v>0</v>
      </c>
      <c r="D114" s="75" t="s">
        <v>173</v>
      </c>
      <c r="E114" s="65"/>
    </row>
    <row r="115" spans="1:5" s="75" customFormat="1" hidden="1">
      <c r="A115" s="433"/>
      <c r="B115" s="433"/>
      <c r="C115" s="98">
        <v>0</v>
      </c>
      <c r="D115" s="75" t="s">
        <v>173</v>
      </c>
      <c r="E115" s="65"/>
    </row>
    <row r="116" spans="1:5" s="75" customFormat="1" hidden="1">
      <c r="A116" s="433"/>
      <c r="B116" s="433"/>
      <c r="C116" s="98">
        <v>0</v>
      </c>
      <c r="D116" s="75" t="s">
        <v>173</v>
      </c>
      <c r="E116" s="65"/>
    </row>
    <row r="117" spans="1:5" s="75" customFormat="1" hidden="1">
      <c r="A117" s="433"/>
      <c r="B117" s="433"/>
      <c r="C117" s="98">
        <v>0</v>
      </c>
      <c r="D117" s="75" t="s">
        <v>173</v>
      </c>
      <c r="E117" s="65"/>
    </row>
    <row r="118" spans="1:5" s="75" customFormat="1" hidden="1">
      <c r="A118" s="433"/>
      <c r="B118" s="433"/>
      <c r="C118" s="98">
        <v>0</v>
      </c>
      <c r="D118" s="75" t="s">
        <v>173</v>
      </c>
      <c r="E118" s="65"/>
    </row>
    <row r="119" spans="1:5" s="75" customFormat="1" hidden="1">
      <c r="A119" s="433"/>
      <c r="B119" s="433"/>
      <c r="C119" s="98">
        <v>0</v>
      </c>
      <c r="D119" s="75" t="s">
        <v>173</v>
      </c>
      <c r="E119" s="65"/>
    </row>
    <row r="120" spans="1:5" s="75" customFormat="1" hidden="1">
      <c r="A120" s="433"/>
      <c r="B120" s="433"/>
      <c r="C120" s="98">
        <v>0</v>
      </c>
      <c r="D120" s="75" t="s">
        <v>173</v>
      </c>
      <c r="E120" s="65"/>
    </row>
    <row r="121" spans="1:5" s="75" customFormat="1" hidden="1">
      <c r="A121" s="433"/>
      <c r="B121" s="433"/>
      <c r="C121" s="98">
        <v>0</v>
      </c>
      <c r="D121" s="75" t="s">
        <v>173</v>
      </c>
      <c r="E121" s="65"/>
    </row>
    <row r="122" spans="1:5" s="75" customFormat="1" hidden="1">
      <c r="A122" s="433"/>
      <c r="B122" s="433"/>
      <c r="C122" s="98">
        <v>0</v>
      </c>
      <c r="D122" s="75" t="s">
        <v>173</v>
      </c>
      <c r="E122" s="65"/>
    </row>
    <row r="123" spans="1:5" s="75" customFormat="1" hidden="1">
      <c r="A123" s="433"/>
      <c r="B123" s="433"/>
      <c r="C123" s="98">
        <v>0</v>
      </c>
      <c r="D123" s="75" t="s">
        <v>173</v>
      </c>
      <c r="E123" s="65"/>
    </row>
    <row r="124" spans="1:5" s="75" customFormat="1" hidden="1">
      <c r="A124" s="433"/>
      <c r="B124" s="433"/>
      <c r="C124" s="98">
        <v>0</v>
      </c>
      <c r="D124" s="75" t="s">
        <v>173</v>
      </c>
      <c r="E124" s="65"/>
    </row>
    <row r="125" spans="1:5" s="75" customFormat="1" hidden="1">
      <c r="A125" s="433"/>
      <c r="B125" s="433"/>
      <c r="C125" s="98">
        <v>0</v>
      </c>
      <c r="D125" s="75" t="s">
        <v>173</v>
      </c>
      <c r="E125" s="65"/>
    </row>
    <row r="126" spans="1:5" s="75" customFormat="1" hidden="1">
      <c r="A126" s="433"/>
      <c r="B126" s="433"/>
      <c r="C126" s="98">
        <v>0</v>
      </c>
      <c r="D126" s="75" t="s">
        <v>173</v>
      </c>
      <c r="E126" s="65"/>
    </row>
    <row r="127" spans="1:5" s="75" customFormat="1" hidden="1">
      <c r="A127" s="433"/>
      <c r="B127" s="433"/>
      <c r="C127" s="98">
        <v>0</v>
      </c>
      <c r="D127" s="75" t="s">
        <v>173</v>
      </c>
      <c r="E127" s="65"/>
    </row>
    <row r="128" spans="1:5" s="75" customFormat="1" hidden="1">
      <c r="A128" s="433"/>
      <c r="B128" s="433"/>
      <c r="C128" s="98">
        <v>0</v>
      </c>
      <c r="D128" s="75" t="s">
        <v>173</v>
      </c>
      <c r="E128" s="65"/>
    </row>
    <row r="129" spans="1:6" s="75" customFormat="1" hidden="1">
      <c r="A129" s="433"/>
      <c r="B129" s="433"/>
      <c r="C129" s="98">
        <v>0</v>
      </c>
      <c r="D129" s="75" t="s">
        <v>173</v>
      </c>
      <c r="E129" s="65"/>
    </row>
    <row r="130" spans="1:6" s="75" customFormat="1" hidden="1">
      <c r="A130" s="433"/>
      <c r="B130" s="433"/>
      <c r="C130" s="98">
        <v>0</v>
      </c>
      <c r="D130" s="75" t="s">
        <v>173</v>
      </c>
      <c r="E130" s="65"/>
    </row>
    <row r="131" spans="1:6" s="75" customFormat="1" hidden="1">
      <c r="A131" s="433"/>
      <c r="B131" s="433"/>
      <c r="C131" s="98">
        <v>0</v>
      </c>
      <c r="D131" s="75" t="s">
        <v>173</v>
      </c>
      <c r="E131" s="65"/>
    </row>
    <row r="132" spans="1:6" s="75" customFormat="1" hidden="1">
      <c r="A132" s="433"/>
      <c r="B132" s="433"/>
      <c r="C132" s="98">
        <v>0</v>
      </c>
      <c r="D132" s="75" t="s">
        <v>173</v>
      </c>
      <c r="E132" s="65"/>
    </row>
    <row r="133" spans="1:6" s="75" customFormat="1" hidden="1">
      <c r="A133" s="433"/>
      <c r="B133" s="433"/>
      <c r="C133" s="98">
        <v>0</v>
      </c>
      <c r="D133" s="75" t="s">
        <v>173</v>
      </c>
      <c r="E133" s="65"/>
    </row>
    <row r="134" spans="1:6" s="75" customFormat="1" hidden="1">
      <c r="A134" s="433"/>
      <c r="B134" s="433"/>
      <c r="C134" s="98">
        <v>0</v>
      </c>
      <c r="D134" s="75" t="s">
        <v>173</v>
      </c>
      <c r="E134" s="65"/>
    </row>
    <row r="135" spans="1:6" s="75" customFormat="1" hidden="1">
      <c r="A135" s="433"/>
      <c r="B135" s="433"/>
      <c r="C135" s="98">
        <v>0</v>
      </c>
      <c r="D135" s="75" t="s">
        <v>173</v>
      </c>
      <c r="E135" s="65"/>
    </row>
    <row r="136" spans="1:6" s="75" customFormat="1">
      <c r="A136" s="433"/>
      <c r="B136" s="433"/>
      <c r="C136" s="209">
        <v>0</v>
      </c>
      <c r="D136" s="75" t="s">
        <v>173</v>
      </c>
    </row>
    <row r="137" spans="1:6" s="75" customFormat="1">
      <c r="A137" s="145"/>
      <c r="B137" s="154" t="s">
        <v>174</v>
      </c>
      <c r="C137" s="207">
        <f>ROUND(SUBTOTAL(109,C7:C136),2)</f>
        <v>0</v>
      </c>
      <c r="D137" s="75" t="s">
        <v>173</v>
      </c>
      <c r="F137" s="313" t="s">
        <v>190</v>
      </c>
    </row>
    <row r="138" spans="1:6" s="75" customFormat="1">
      <c r="A138" s="433"/>
      <c r="B138" s="433"/>
      <c r="C138" s="204"/>
      <c r="D138" s="75" t="s">
        <v>176</v>
      </c>
    </row>
    <row r="139" spans="1:6" s="75" customFormat="1">
      <c r="A139" s="433"/>
      <c r="B139" s="433"/>
      <c r="C139" s="98">
        <v>0</v>
      </c>
      <c r="D139" s="75" t="s">
        <v>176</v>
      </c>
    </row>
    <row r="140" spans="1:6" s="75" customFormat="1">
      <c r="A140" s="433"/>
      <c r="B140" s="433"/>
      <c r="C140" s="98">
        <v>0</v>
      </c>
      <c r="D140" s="75" t="s">
        <v>176</v>
      </c>
      <c r="E140" s="65"/>
    </row>
    <row r="141" spans="1:6" s="75" customFormat="1">
      <c r="A141" s="433"/>
      <c r="B141" s="433"/>
      <c r="C141" s="98">
        <v>0</v>
      </c>
      <c r="D141" s="75" t="s">
        <v>176</v>
      </c>
      <c r="E141" s="65"/>
    </row>
    <row r="142" spans="1:6" s="75" customFormat="1" hidden="1">
      <c r="A142" s="433"/>
      <c r="B142" s="433"/>
      <c r="C142" s="98">
        <v>0</v>
      </c>
      <c r="D142" s="75" t="s">
        <v>176</v>
      </c>
      <c r="E142" s="65"/>
    </row>
    <row r="143" spans="1:6" s="75" customFormat="1" hidden="1">
      <c r="A143" s="433"/>
      <c r="B143" s="433"/>
      <c r="C143" s="98">
        <v>0</v>
      </c>
      <c r="D143" s="75" t="s">
        <v>176</v>
      </c>
      <c r="E143" s="65"/>
    </row>
    <row r="144" spans="1:6" s="75" customFormat="1" hidden="1">
      <c r="A144" s="433"/>
      <c r="B144" s="433"/>
      <c r="C144" s="98">
        <v>0</v>
      </c>
      <c r="D144" s="75" t="s">
        <v>176</v>
      </c>
      <c r="E144" s="65"/>
    </row>
    <row r="145" spans="1:5" s="75" customFormat="1" hidden="1">
      <c r="A145" s="433"/>
      <c r="B145" s="433"/>
      <c r="C145" s="98">
        <v>0</v>
      </c>
      <c r="D145" s="75" t="s">
        <v>176</v>
      </c>
      <c r="E145" s="65"/>
    </row>
    <row r="146" spans="1:5" s="75" customFormat="1" hidden="1">
      <c r="A146" s="433"/>
      <c r="B146" s="433"/>
      <c r="C146" s="98">
        <v>0</v>
      </c>
      <c r="D146" s="75" t="s">
        <v>176</v>
      </c>
      <c r="E146" s="65"/>
    </row>
    <row r="147" spans="1:5" s="75" customFormat="1" hidden="1">
      <c r="A147" s="433"/>
      <c r="B147" s="433"/>
      <c r="C147" s="98">
        <v>0</v>
      </c>
      <c r="D147" s="75" t="s">
        <v>176</v>
      </c>
      <c r="E147" s="65"/>
    </row>
    <row r="148" spans="1:5" s="75" customFormat="1" hidden="1">
      <c r="A148" s="433"/>
      <c r="B148" s="433"/>
      <c r="C148" s="98">
        <v>0</v>
      </c>
      <c r="D148" s="75" t="s">
        <v>176</v>
      </c>
      <c r="E148" s="65"/>
    </row>
    <row r="149" spans="1:5" s="75" customFormat="1" hidden="1">
      <c r="A149" s="433"/>
      <c r="B149" s="433"/>
      <c r="C149" s="98">
        <v>0</v>
      </c>
      <c r="D149" s="75" t="s">
        <v>176</v>
      </c>
      <c r="E149" s="65"/>
    </row>
    <row r="150" spans="1:5" s="75" customFormat="1" hidden="1">
      <c r="A150" s="433"/>
      <c r="B150" s="433"/>
      <c r="C150" s="98">
        <v>0</v>
      </c>
      <c r="D150" s="75" t="s">
        <v>176</v>
      </c>
      <c r="E150" s="65"/>
    </row>
    <row r="151" spans="1:5" s="75" customFormat="1" hidden="1">
      <c r="A151" s="433"/>
      <c r="B151" s="433"/>
      <c r="C151" s="98">
        <v>0</v>
      </c>
      <c r="D151" s="75" t="s">
        <v>176</v>
      </c>
      <c r="E151" s="65"/>
    </row>
    <row r="152" spans="1:5" s="75" customFormat="1" hidden="1">
      <c r="A152" s="433"/>
      <c r="B152" s="433"/>
      <c r="C152" s="98">
        <v>0</v>
      </c>
      <c r="D152" s="75" t="s">
        <v>176</v>
      </c>
      <c r="E152" s="65"/>
    </row>
    <row r="153" spans="1:5" s="75" customFormat="1" hidden="1">
      <c r="A153" s="433"/>
      <c r="B153" s="433"/>
      <c r="C153" s="98">
        <v>0</v>
      </c>
      <c r="D153" s="75" t="s">
        <v>176</v>
      </c>
      <c r="E153" s="65"/>
    </row>
    <row r="154" spans="1:5" s="75" customFormat="1" hidden="1">
      <c r="A154" s="433"/>
      <c r="B154" s="433"/>
      <c r="C154" s="98">
        <v>0</v>
      </c>
      <c r="D154" s="75" t="s">
        <v>176</v>
      </c>
      <c r="E154" s="65"/>
    </row>
    <row r="155" spans="1:5" s="75" customFormat="1" hidden="1">
      <c r="A155" s="433"/>
      <c r="B155" s="433"/>
      <c r="C155" s="98">
        <v>0</v>
      </c>
      <c r="D155" s="75" t="s">
        <v>176</v>
      </c>
      <c r="E155" s="65"/>
    </row>
    <row r="156" spans="1:5" s="75" customFormat="1" hidden="1">
      <c r="A156" s="433"/>
      <c r="B156" s="433"/>
      <c r="C156" s="98">
        <v>0</v>
      </c>
      <c r="D156" s="75" t="s">
        <v>176</v>
      </c>
      <c r="E156" s="65"/>
    </row>
    <row r="157" spans="1:5" s="75" customFormat="1" hidden="1">
      <c r="A157" s="433"/>
      <c r="B157" s="433"/>
      <c r="C157" s="98">
        <v>0</v>
      </c>
      <c r="D157" s="75" t="s">
        <v>176</v>
      </c>
      <c r="E157" s="65"/>
    </row>
    <row r="158" spans="1:5" s="75" customFormat="1" hidden="1">
      <c r="A158" s="433"/>
      <c r="B158" s="433"/>
      <c r="C158" s="98">
        <v>0</v>
      </c>
      <c r="D158" s="75" t="s">
        <v>176</v>
      </c>
      <c r="E158" s="65"/>
    </row>
    <row r="159" spans="1:5" s="75" customFormat="1" hidden="1">
      <c r="A159" s="433"/>
      <c r="B159" s="433"/>
      <c r="C159" s="98">
        <v>0</v>
      </c>
      <c r="D159" s="75" t="s">
        <v>176</v>
      </c>
      <c r="E159" s="65"/>
    </row>
    <row r="160" spans="1:5" s="75" customFormat="1" hidden="1">
      <c r="A160" s="433"/>
      <c r="B160" s="433"/>
      <c r="C160" s="98">
        <v>0</v>
      </c>
      <c r="D160" s="75" t="s">
        <v>176</v>
      </c>
      <c r="E160" s="65"/>
    </row>
    <row r="161" spans="1:5" s="75" customFormat="1" hidden="1">
      <c r="A161" s="433"/>
      <c r="B161" s="433"/>
      <c r="C161" s="98">
        <v>0</v>
      </c>
      <c r="D161" s="75" t="s">
        <v>176</v>
      </c>
      <c r="E161" s="65"/>
    </row>
    <row r="162" spans="1:5" s="75" customFormat="1" hidden="1">
      <c r="A162" s="433"/>
      <c r="B162" s="433"/>
      <c r="C162" s="98">
        <v>0</v>
      </c>
      <c r="D162" s="75" t="s">
        <v>176</v>
      </c>
      <c r="E162" s="65"/>
    </row>
    <row r="163" spans="1:5" s="75" customFormat="1" hidden="1">
      <c r="A163" s="433"/>
      <c r="B163" s="433"/>
      <c r="C163" s="98">
        <v>0</v>
      </c>
      <c r="D163" s="75" t="s">
        <v>176</v>
      </c>
      <c r="E163" s="65"/>
    </row>
    <row r="164" spans="1:5" s="75" customFormat="1" hidden="1">
      <c r="A164" s="433"/>
      <c r="B164" s="433"/>
      <c r="C164" s="98">
        <v>0</v>
      </c>
      <c r="D164" s="75" t="s">
        <v>176</v>
      </c>
      <c r="E164" s="65"/>
    </row>
    <row r="165" spans="1:5" s="75" customFormat="1" hidden="1">
      <c r="A165" s="433"/>
      <c r="B165" s="433"/>
      <c r="C165" s="98">
        <v>0</v>
      </c>
      <c r="D165" s="75" t="s">
        <v>176</v>
      </c>
      <c r="E165" s="65"/>
    </row>
    <row r="166" spans="1:5" s="75" customFormat="1" hidden="1">
      <c r="A166" s="433"/>
      <c r="B166" s="433"/>
      <c r="C166" s="98">
        <v>0</v>
      </c>
      <c r="D166" s="75" t="s">
        <v>176</v>
      </c>
      <c r="E166" s="65"/>
    </row>
    <row r="167" spans="1:5" s="75" customFormat="1" hidden="1">
      <c r="A167" s="433"/>
      <c r="B167" s="433"/>
      <c r="C167" s="98">
        <v>0</v>
      </c>
      <c r="D167" s="75" t="s">
        <v>176</v>
      </c>
      <c r="E167" s="65"/>
    </row>
    <row r="168" spans="1:5" s="75" customFormat="1" hidden="1">
      <c r="A168" s="433"/>
      <c r="B168" s="433"/>
      <c r="C168" s="98">
        <v>0</v>
      </c>
      <c r="D168" s="75" t="s">
        <v>176</v>
      </c>
      <c r="E168" s="65"/>
    </row>
    <row r="169" spans="1:5" s="75" customFormat="1" hidden="1">
      <c r="A169" s="433"/>
      <c r="B169" s="433"/>
      <c r="C169" s="98">
        <v>0</v>
      </c>
      <c r="D169" s="75" t="s">
        <v>176</v>
      </c>
      <c r="E169" s="65"/>
    </row>
    <row r="170" spans="1:5" s="75" customFormat="1" hidden="1">
      <c r="A170" s="433"/>
      <c r="B170" s="433"/>
      <c r="C170" s="98">
        <v>0</v>
      </c>
      <c r="D170" s="75" t="s">
        <v>176</v>
      </c>
      <c r="E170" s="65"/>
    </row>
    <row r="171" spans="1:5" s="75" customFormat="1" hidden="1">
      <c r="A171" s="433"/>
      <c r="B171" s="433"/>
      <c r="C171" s="98">
        <v>0</v>
      </c>
      <c r="D171" s="75" t="s">
        <v>176</v>
      </c>
      <c r="E171" s="65"/>
    </row>
    <row r="172" spans="1:5" s="75" customFormat="1" hidden="1">
      <c r="A172" s="433"/>
      <c r="B172" s="433"/>
      <c r="C172" s="98">
        <v>0</v>
      </c>
      <c r="D172" s="75" t="s">
        <v>176</v>
      </c>
      <c r="E172" s="65"/>
    </row>
    <row r="173" spans="1:5" s="75" customFormat="1" hidden="1">
      <c r="A173" s="433"/>
      <c r="B173" s="433"/>
      <c r="C173" s="98">
        <v>0</v>
      </c>
      <c r="D173" s="75" t="s">
        <v>176</v>
      </c>
      <c r="E173" s="65"/>
    </row>
    <row r="174" spans="1:5" s="75" customFormat="1" hidden="1">
      <c r="A174" s="433"/>
      <c r="B174" s="433"/>
      <c r="C174" s="98">
        <v>0</v>
      </c>
      <c r="D174" s="75" t="s">
        <v>176</v>
      </c>
      <c r="E174" s="65"/>
    </row>
    <row r="175" spans="1:5" s="75" customFormat="1" hidden="1">
      <c r="A175" s="433"/>
      <c r="B175" s="433"/>
      <c r="C175" s="98">
        <v>0</v>
      </c>
      <c r="D175" s="75" t="s">
        <v>176</v>
      </c>
      <c r="E175" s="65"/>
    </row>
    <row r="176" spans="1:5" s="75" customFormat="1" hidden="1">
      <c r="A176" s="433"/>
      <c r="B176" s="433"/>
      <c r="C176" s="98">
        <v>0</v>
      </c>
      <c r="D176" s="75" t="s">
        <v>176</v>
      </c>
      <c r="E176" s="65"/>
    </row>
    <row r="177" spans="1:5" s="75" customFormat="1" hidden="1">
      <c r="A177" s="433"/>
      <c r="B177" s="433"/>
      <c r="C177" s="98">
        <v>0</v>
      </c>
      <c r="D177" s="75" t="s">
        <v>176</v>
      </c>
      <c r="E177" s="65"/>
    </row>
    <row r="178" spans="1:5" s="75" customFormat="1" hidden="1">
      <c r="A178" s="433"/>
      <c r="B178" s="433"/>
      <c r="C178" s="98">
        <v>0</v>
      </c>
      <c r="D178" s="75" t="s">
        <v>176</v>
      </c>
      <c r="E178" s="65"/>
    </row>
    <row r="179" spans="1:5" s="75" customFormat="1" hidden="1">
      <c r="A179" s="433"/>
      <c r="B179" s="433"/>
      <c r="C179" s="98">
        <v>0</v>
      </c>
      <c r="D179" s="75" t="s">
        <v>176</v>
      </c>
      <c r="E179" s="65"/>
    </row>
    <row r="180" spans="1:5" s="75" customFormat="1" hidden="1">
      <c r="A180" s="433"/>
      <c r="B180" s="433"/>
      <c r="C180" s="98">
        <v>0</v>
      </c>
      <c r="D180" s="75" t="s">
        <v>176</v>
      </c>
      <c r="E180" s="65"/>
    </row>
    <row r="181" spans="1:5" s="75" customFormat="1" hidden="1">
      <c r="A181" s="433"/>
      <c r="B181" s="433"/>
      <c r="C181" s="98">
        <v>0</v>
      </c>
      <c r="D181" s="75" t="s">
        <v>176</v>
      </c>
      <c r="E181" s="65"/>
    </row>
    <row r="182" spans="1:5" s="75" customFormat="1" hidden="1">
      <c r="A182" s="433"/>
      <c r="B182" s="433"/>
      <c r="C182" s="98">
        <v>0</v>
      </c>
      <c r="D182" s="75" t="s">
        <v>176</v>
      </c>
      <c r="E182" s="65"/>
    </row>
    <row r="183" spans="1:5" s="75" customFormat="1" hidden="1">
      <c r="A183" s="433"/>
      <c r="B183" s="433"/>
      <c r="C183" s="98">
        <v>0</v>
      </c>
      <c r="D183" s="75" t="s">
        <v>176</v>
      </c>
      <c r="E183" s="65"/>
    </row>
    <row r="184" spans="1:5" s="75" customFormat="1" hidden="1">
      <c r="A184" s="433"/>
      <c r="B184" s="433"/>
      <c r="C184" s="98">
        <v>0</v>
      </c>
      <c r="D184" s="75" t="s">
        <v>176</v>
      </c>
      <c r="E184" s="65"/>
    </row>
    <row r="185" spans="1:5" s="75" customFormat="1" hidden="1">
      <c r="A185" s="433"/>
      <c r="B185" s="433"/>
      <c r="C185" s="98">
        <v>0</v>
      </c>
      <c r="D185" s="75" t="s">
        <v>176</v>
      </c>
      <c r="E185" s="65"/>
    </row>
    <row r="186" spans="1:5" s="75" customFormat="1" hidden="1">
      <c r="A186" s="433"/>
      <c r="B186" s="433"/>
      <c r="C186" s="98">
        <v>0</v>
      </c>
      <c r="D186" s="75" t="s">
        <v>176</v>
      </c>
      <c r="E186" s="65"/>
    </row>
    <row r="187" spans="1:5" s="75" customFormat="1" hidden="1">
      <c r="A187" s="433"/>
      <c r="B187" s="433"/>
      <c r="C187" s="98">
        <v>0</v>
      </c>
      <c r="D187" s="75" t="s">
        <v>176</v>
      </c>
      <c r="E187" s="65"/>
    </row>
    <row r="188" spans="1:5" s="75" customFormat="1" hidden="1">
      <c r="A188" s="433"/>
      <c r="B188" s="433"/>
      <c r="C188" s="98">
        <v>0</v>
      </c>
      <c r="D188" s="75" t="s">
        <v>176</v>
      </c>
      <c r="E188" s="65"/>
    </row>
    <row r="189" spans="1:5" s="75" customFormat="1" hidden="1">
      <c r="A189" s="433"/>
      <c r="B189" s="433"/>
      <c r="C189" s="98">
        <v>0</v>
      </c>
      <c r="D189" s="75" t="s">
        <v>176</v>
      </c>
      <c r="E189" s="65"/>
    </row>
    <row r="190" spans="1:5" s="75" customFormat="1" hidden="1">
      <c r="A190" s="433"/>
      <c r="B190" s="433"/>
      <c r="C190" s="98">
        <v>0</v>
      </c>
      <c r="D190" s="75" t="s">
        <v>176</v>
      </c>
      <c r="E190" s="65"/>
    </row>
    <row r="191" spans="1:5" s="75" customFormat="1" hidden="1">
      <c r="A191" s="433"/>
      <c r="B191" s="433"/>
      <c r="C191" s="98">
        <v>0</v>
      </c>
      <c r="D191" s="75" t="s">
        <v>176</v>
      </c>
      <c r="E191" s="65"/>
    </row>
    <row r="192" spans="1:5" s="75" customFormat="1" hidden="1">
      <c r="A192" s="433"/>
      <c r="B192" s="433"/>
      <c r="C192" s="98">
        <v>0</v>
      </c>
      <c r="D192" s="75" t="s">
        <v>176</v>
      </c>
      <c r="E192" s="65"/>
    </row>
    <row r="193" spans="1:5" s="75" customFormat="1" hidden="1">
      <c r="A193" s="433"/>
      <c r="B193" s="433"/>
      <c r="C193" s="98">
        <v>0</v>
      </c>
      <c r="D193" s="75" t="s">
        <v>176</v>
      </c>
      <c r="E193" s="65"/>
    </row>
    <row r="194" spans="1:5" s="75" customFormat="1" hidden="1">
      <c r="A194" s="433"/>
      <c r="B194" s="433"/>
      <c r="C194" s="98">
        <v>0</v>
      </c>
      <c r="D194" s="75" t="s">
        <v>176</v>
      </c>
      <c r="E194" s="65"/>
    </row>
    <row r="195" spans="1:5" s="75" customFormat="1" hidden="1">
      <c r="A195" s="433"/>
      <c r="B195" s="433"/>
      <c r="C195" s="98">
        <v>0</v>
      </c>
      <c r="D195" s="75" t="s">
        <v>176</v>
      </c>
      <c r="E195" s="65"/>
    </row>
    <row r="196" spans="1:5" s="75" customFormat="1" hidden="1">
      <c r="A196" s="433"/>
      <c r="B196" s="433"/>
      <c r="C196" s="98">
        <v>0</v>
      </c>
      <c r="D196" s="75" t="s">
        <v>176</v>
      </c>
      <c r="E196" s="65"/>
    </row>
    <row r="197" spans="1:5" s="75" customFormat="1" hidden="1">
      <c r="A197" s="433"/>
      <c r="B197" s="433"/>
      <c r="C197" s="98">
        <v>0</v>
      </c>
      <c r="D197" s="75" t="s">
        <v>176</v>
      </c>
      <c r="E197" s="65"/>
    </row>
    <row r="198" spans="1:5" s="75" customFormat="1" hidden="1">
      <c r="A198" s="433"/>
      <c r="B198" s="433"/>
      <c r="C198" s="98">
        <v>0</v>
      </c>
      <c r="D198" s="75" t="s">
        <v>176</v>
      </c>
      <c r="E198" s="65"/>
    </row>
    <row r="199" spans="1:5" s="75" customFormat="1" hidden="1">
      <c r="A199" s="433"/>
      <c r="B199" s="433"/>
      <c r="C199" s="98">
        <v>0</v>
      </c>
      <c r="D199" s="75" t="s">
        <v>176</v>
      </c>
      <c r="E199" s="65"/>
    </row>
    <row r="200" spans="1:5" s="75" customFormat="1" hidden="1">
      <c r="A200" s="433"/>
      <c r="B200" s="433"/>
      <c r="C200" s="98">
        <v>0</v>
      </c>
      <c r="D200" s="75" t="s">
        <v>176</v>
      </c>
      <c r="E200" s="65"/>
    </row>
    <row r="201" spans="1:5" s="75" customFormat="1" hidden="1">
      <c r="A201" s="433"/>
      <c r="B201" s="433"/>
      <c r="C201" s="98">
        <v>0</v>
      </c>
      <c r="D201" s="75" t="s">
        <v>176</v>
      </c>
      <c r="E201" s="65"/>
    </row>
    <row r="202" spans="1:5" s="75" customFormat="1" hidden="1">
      <c r="A202" s="433"/>
      <c r="B202" s="433"/>
      <c r="C202" s="98">
        <v>0</v>
      </c>
      <c r="D202" s="75" t="s">
        <v>176</v>
      </c>
      <c r="E202" s="65"/>
    </row>
    <row r="203" spans="1:5" s="75" customFormat="1" hidden="1">
      <c r="A203" s="433"/>
      <c r="B203" s="433"/>
      <c r="C203" s="98">
        <v>0</v>
      </c>
      <c r="D203" s="75" t="s">
        <v>176</v>
      </c>
      <c r="E203" s="65"/>
    </row>
    <row r="204" spans="1:5" s="75" customFormat="1" hidden="1">
      <c r="A204" s="433"/>
      <c r="B204" s="433"/>
      <c r="C204" s="98">
        <v>0</v>
      </c>
      <c r="D204" s="75" t="s">
        <v>176</v>
      </c>
      <c r="E204" s="65"/>
    </row>
    <row r="205" spans="1:5" s="75" customFormat="1" hidden="1">
      <c r="A205" s="433"/>
      <c r="B205" s="433"/>
      <c r="C205" s="98">
        <v>0</v>
      </c>
      <c r="D205" s="75" t="s">
        <v>176</v>
      </c>
      <c r="E205" s="65"/>
    </row>
    <row r="206" spans="1:5" s="75" customFormat="1" hidden="1">
      <c r="A206" s="433"/>
      <c r="B206" s="433"/>
      <c r="C206" s="98">
        <v>0</v>
      </c>
      <c r="D206" s="75" t="s">
        <v>176</v>
      </c>
      <c r="E206" s="65"/>
    </row>
    <row r="207" spans="1:5" s="75" customFormat="1" hidden="1">
      <c r="A207" s="433"/>
      <c r="B207" s="433"/>
      <c r="C207" s="98">
        <v>0</v>
      </c>
      <c r="D207" s="75" t="s">
        <v>176</v>
      </c>
      <c r="E207" s="65"/>
    </row>
    <row r="208" spans="1:5" s="75" customFormat="1" hidden="1">
      <c r="A208" s="433"/>
      <c r="B208" s="433"/>
      <c r="C208" s="98">
        <v>0</v>
      </c>
      <c r="D208" s="75" t="s">
        <v>176</v>
      </c>
      <c r="E208" s="65"/>
    </row>
    <row r="209" spans="1:5" s="75" customFormat="1" hidden="1">
      <c r="A209" s="433"/>
      <c r="B209" s="433"/>
      <c r="C209" s="98">
        <v>0</v>
      </c>
      <c r="D209" s="75" t="s">
        <v>176</v>
      </c>
      <c r="E209" s="65"/>
    </row>
    <row r="210" spans="1:5" s="75" customFormat="1" hidden="1">
      <c r="A210" s="433"/>
      <c r="B210" s="433"/>
      <c r="C210" s="98">
        <v>0</v>
      </c>
      <c r="D210" s="75" t="s">
        <v>176</v>
      </c>
      <c r="E210" s="65"/>
    </row>
    <row r="211" spans="1:5" s="75" customFormat="1" hidden="1">
      <c r="A211" s="433"/>
      <c r="B211" s="433"/>
      <c r="C211" s="98">
        <v>0</v>
      </c>
      <c r="D211" s="75" t="s">
        <v>176</v>
      </c>
      <c r="E211" s="65"/>
    </row>
    <row r="212" spans="1:5" s="75" customFormat="1" hidden="1">
      <c r="A212" s="433"/>
      <c r="B212" s="433"/>
      <c r="C212" s="98">
        <v>0</v>
      </c>
      <c r="D212" s="75" t="s">
        <v>176</v>
      </c>
      <c r="E212" s="65"/>
    </row>
    <row r="213" spans="1:5" s="75" customFormat="1" hidden="1">
      <c r="A213" s="433"/>
      <c r="B213" s="433"/>
      <c r="C213" s="98">
        <v>0</v>
      </c>
      <c r="D213" s="75" t="s">
        <v>176</v>
      </c>
      <c r="E213" s="65"/>
    </row>
    <row r="214" spans="1:5" s="75" customFormat="1" hidden="1">
      <c r="A214" s="433"/>
      <c r="B214" s="433"/>
      <c r="C214" s="98">
        <v>0</v>
      </c>
      <c r="D214" s="75" t="s">
        <v>176</v>
      </c>
      <c r="E214" s="65"/>
    </row>
    <row r="215" spans="1:5" s="75" customFormat="1" hidden="1">
      <c r="A215" s="433"/>
      <c r="B215" s="433"/>
      <c r="C215" s="98">
        <v>0</v>
      </c>
      <c r="D215" s="75" t="s">
        <v>176</v>
      </c>
      <c r="E215" s="65"/>
    </row>
    <row r="216" spans="1:5" s="75" customFormat="1" hidden="1">
      <c r="A216" s="433"/>
      <c r="B216" s="433"/>
      <c r="C216" s="98">
        <v>0</v>
      </c>
      <c r="D216" s="75" t="s">
        <v>176</v>
      </c>
      <c r="E216" s="65"/>
    </row>
    <row r="217" spans="1:5" s="75" customFormat="1" hidden="1">
      <c r="A217" s="433"/>
      <c r="B217" s="433"/>
      <c r="C217" s="98">
        <v>0</v>
      </c>
      <c r="D217" s="75" t="s">
        <v>176</v>
      </c>
      <c r="E217" s="65"/>
    </row>
    <row r="218" spans="1:5" s="75" customFormat="1" hidden="1">
      <c r="A218" s="433"/>
      <c r="B218" s="433"/>
      <c r="C218" s="98">
        <v>0</v>
      </c>
      <c r="D218" s="75" t="s">
        <v>176</v>
      </c>
      <c r="E218" s="65"/>
    </row>
    <row r="219" spans="1:5" s="75" customFormat="1" hidden="1">
      <c r="A219" s="433"/>
      <c r="B219" s="433"/>
      <c r="C219" s="98">
        <v>0</v>
      </c>
      <c r="D219" s="75" t="s">
        <v>176</v>
      </c>
      <c r="E219" s="65"/>
    </row>
    <row r="220" spans="1:5" s="75" customFormat="1" hidden="1">
      <c r="A220" s="433"/>
      <c r="B220" s="433"/>
      <c r="C220" s="98">
        <v>0</v>
      </c>
      <c r="D220" s="75" t="s">
        <v>176</v>
      </c>
      <c r="E220" s="65"/>
    </row>
    <row r="221" spans="1:5" s="75" customFormat="1" hidden="1">
      <c r="A221" s="433"/>
      <c r="B221" s="433"/>
      <c r="C221" s="98">
        <v>0</v>
      </c>
      <c r="D221" s="75" t="s">
        <v>176</v>
      </c>
      <c r="E221" s="65"/>
    </row>
    <row r="222" spans="1:5" s="75" customFormat="1" hidden="1">
      <c r="A222" s="433"/>
      <c r="B222" s="433"/>
      <c r="C222" s="98">
        <v>0</v>
      </c>
      <c r="D222" s="75" t="s">
        <v>176</v>
      </c>
      <c r="E222" s="65"/>
    </row>
    <row r="223" spans="1:5" s="75" customFormat="1" hidden="1">
      <c r="A223" s="433"/>
      <c r="B223" s="433"/>
      <c r="C223" s="98">
        <v>0</v>
      </c>
      <c r="D223" s="75" t="s">
        <v>176</v>
      </c>
      <c r="E223" s="65"/>
    </row>
    <row r="224" spans="1:5" s="75" customFormat="1" hidden="1">
      <c r="A224" s="433"/>
      <c r="B224" s="433"/>
      <c r="C224" s="98">
        <v>0</v>
      </c>
      <c r="D224" s="75" t="s">
        <v>176</v>
      </c>
      <c r="E224" s="65"/>
    </row>
    <row r="225" spans="1:5" s="75" customFormat="1" hidden="1">
      <c r="A225" s="433"/>
      <c r="B225" s="433"/>
      <c r="C225" s="98">
        <v>0</v>
      </c>
      <c r="D225" s="75" t="s">
        <v>176</v>
      </c>
      <c r="E225" s="65"/>
    </row>
    <row r="226" spans="1:5" s="75" customFormat="1" hidden="1">
      <c r="A226" s="433"/>
      <c r="B226" s="433"/>
      <c r="C226" s="98">
        <v>0</v>
      </c>
      <c r="D226" s="75" t="s">
        <v>176</v>
      </c>
      <c r="E226" s="65"/>
    </row>
    <row r="227" spans="1:5" s="75" customFormat="1" hidden="1">
      <c r="A227" s="433"/>
      <c r="B227" s="433"/>
      <c r="C227" s="98">
        <v>0</v>
      </c>
      <c r="D227" s="75" t="s">
        <v>176</v>
      </c>
      <c r="E227" s="65"/>
    </row>
    <row r="228" spans="1:5" s="75" customFormat="1" hidden="1">
      <c r="A228" s="433"/>
      <c r="B228" s="433"/>
      <c r="C228" s="98">
        <v>0</v>
      </c>
      <c r="D228" s="75" t="s">
        <v>176</v>
      </c>
      <c r="E228" s="65"/>
    </row>
    <row r="229" spans="1:5" s="75" customFormat="1" hidden="1">
      <c r="A229" s="433"/>
      <c r="B229" s="433"/>
      <c r="C229" s="98">
        <v>0</v>
      </c>
      <c r="D229" s="75" t="s">
        <v>176</v>
      </c>
      <c r="E229" s="65"/>
    </row>
    <row r="230" spans="1:5" s="75" customFormat="1" hidden="1">
      <c r="A230" s="433"/>
      <c r="B230" s="433"/>
      <c r="C230" s="98">
        <v>0</v>
      </c>
      <c r="D230" s="75" t="s">
        <v>176</v>
      </c>
      <c r="E230" s="65"/>
    </row>
    <row r="231" spans="1:5" s="75" customFormat="1" hidden="1">
      <c r="A231" s="433"/>
      <c r="B231" s="433"/>
      <c r="C231" s="98">
        <v>0</v>
      </c>
      <c r="D231" s="75" t="s">
        <v>176</v>
      </c>
      <c r="E231" s="65"/>
    </row>
    <row r="232" spans="1:5" s="75" customFormat="1" hidden="1">
      <c r="A232" s="433"/>
      <c r="B232" s="433"/>
      <c r="C232" s="98">
        <v>0</v>
      </c>
      <c r="D232" s="75" t="s">
        <v>176</v>
      </c>
      <c r="E232" s="65"/>
    </row>
    <row r="233" spans="1:5" s="75" customFormat="1" hidden="1">
      <c r="A233" s="433"/>
      <c r="B233" s="433"/>
      <c r="C233" s="98">
        <v>0</v>
      </c>
      <c r="D233" s="75" t="s">
        <v>176</v>
      </c>
      <c r="E233" s="65"/>
    </row>
    <row r="234" spans="1:5" s="75" customFormat="1" hidden="1">
      <c r="A234" s="433"/>
      <c r="B234" s="433"/>
      <c r="C234" s="98">
        <v>0</v>
      </c>
      <c r="D234" s="75" t="s">
        <v>176</v>
      </c>
      <c r="E234" s="65"/>
    </row>
    <row r="235" spans="1:5" s="75" customFormat="1" hidden="1">
      <c r="A235" s="433"/>
      <c r="B235" s="433"/>
      <c r="C235" s="98">
        <v>0</v>
      </c>
      <c r="D235" s="75" t="s">
        <v>176</v>
      </c>
      <c r="E235" s="65"/>
    </row>
    <row r="236" spans="1:5" s="75" customFormat="1" hidden="1">
      <c r="A236" s="433"/>
      <c r="B236" s="433"/>
      <c r="C236" s="98">
        <v>0</v>
      </c>
      <c r="D236" s="75" t="s">
        <v>176</v>
      </c>
      <c r="E236" s="65"/>
    </row>
    <row r="237" spans="1:5" s="75" customFormat="1" hidden="1">
      <c r="A237" s="433"/>
      <c r="B237" s="433"/>
      <c r="C237" s="98">
        <v>0</v>
      </c>
      <c r="D237" s="75" t="s">
        <v>176</v>
      </c>
      <c r="E237" s="65"/>
    </row>
    <row r="238" spans="1:5" s="75" customFormat="1" hidden="1">
      <c r="A238" s="433"/>
      <c r="B238" s="433"/>
      <c r="C238" s="98">
        <v>0</v>
      </c>
      <c r="D238" s="75" t="s">
        <v>176</v>
      </c>
      <c r="E238" s="65"/>
    </row>
    <row r="239" spans="1:5" s="75" customFormat="1" hidden="1">
      <c r="A239" s="433"/>
      <c r="B239" s="433"/>
      <c r="C239" s="98">
        <v>0</v>
      </c>
      <c r="D239" s="75" t="s">
        <v>176</v>
      </c>
      <c r="E239" s="65"/>
    </row>
    <row r="240" spans="1:5" s="75" customFormat="1" hidden="1">
      <c r="A240" s="433"/>
      <c r="B240" s="433"/>
      <c r="C240" s="98">
        <v>0</v>
      </c>
      <c r="D240" s="75" t="s">
        <v>176</v>
      </c>
      <c r="E240" s="65"/>
    </row>
    <row r="241" spans="1:5" s="75" customFormat="1" hidden="1">
      <c r="A241" s="433"/>
      <c r="B241" s="433"/>
      <c r="C241" s="98">
        <v>0</v>
      </c>
      <c r="D241" s="75" t="s">
        <v>176</v>
      </c>
      <c r="E241" s="65"/>
    </row>
    <row r="242" spans="1:5" s="75" customFormat="1" hidden="1">
      <c r="A242" s="433"/>
      <c r="B242" s="433"/>
      <c r="C242" s="98">
        <v>0</v>
      </c>
      <c r="D242" s="75" t="s">
        <v>176</v>
      </c>
      <c r="E242" s="65"/>
    </row>
    <row r="243" spans="1:5" s="75" customFormat="1" hidden="1">
      <c r="A243" s="433"/>
      <c r="B243" s="433"/>
      <c r="C243" s="98">
        <v>0</v>
      </c>
      <c r="D243" s="75" t="s">
        <v>176</v>
      </c>
      <c r="E243" s="65"/>
    </row>
    <row r="244" spans="1:5" s="75" customFormat="1" hidden="1">
      <c r="A244" s="433"/>
      <c r="B244" s="433"/>
      <c r="C244" s="98">
        <v>0</v>
      </c>
      <c r="D244" s="75" t="s">
        <v>176</v>
      </c>
      <c r="E244" s="65"/>
    </row>
    <row r="245" spans="1:5" s="75" customFormat="1" hidden="1">
      <c r="A245" s="433"/>
      <c r="B245" s="433"/>
      <c r="C245" s="98">
        <v>0</v>
      </c>
      <c r="D245" s="75" t="s">
        <v>176</v>
      </c>
      <c r="E245" s="65"/>
    </row>
    <row r="246" spans="1:5" s="75" customFormat="1" hidden="1">
      <c r="A246" s="433"/>
      <c r="B246" s="433"/>
      <c r="C246" s="98">
        <v>0</v>
      </c>
      <c r="D246" s="75" t="s">
        <v>176</v>
      </c>
      <c r="E246" s="65"/>
    </row>
    <row r="247" spans="1:5" s="75" customFormat="1" hidden="1">
      <c r="A247" s="433"/>
      <c r="B247" s="433"/>
      <c r="C247" s="98">
        <v>0</v>
      </c>
      <c r="D247" s="75" t="s">
        <v>176</v>
      </c>
      <c r="E247" s="65"/>
    </row>
    <row r="248" spans="1:5" s="75" customFormat="1" hidden="1">
      <c r="A248" s="433"/>
      <c r="B248" s="433"/>
      <c r="C248" s="98">
        <v>0</v>
      </c>
      <c r="D248" s="75" t="s">
        <v>176</v>
      </c>
      <c r="E248" s="65"/>
    </row>
    <row r="249" spans="1:5" s="75" customFormat="1" hidden="1">
      <c r="A249" s="433"/>
      <c r="B249" s="433"/>
      <c r="C249" s="98">
        <v>0</v>
      </c>
      <c r="D249" s="75" t="s">
        <v>176</v>
      </c>
      <c r="E249" s="65"/>
    </row>
    <row r="250" spans="1:5" s="75" customFormat="1" hidden="1">
      <c r="A250" s="433"/>
      <c r="B250" s="433"/>
      <c r="C250" s="98">
        <v>0</v>
      </c>
      <c r="D250" s="75" t="s">
        <v>176</v>
      </c>
      <c r="E250" s="65"/>
    </row>
    <row r="251" spans="1:5" s="75" customFormat="1" hidden="1">
      <c r="A251" s="433"/>
      <c r="B251" s="433"/>
      <c r="C251" s="98">
        <v>0</v>
      </c>
      <c r="D251" s="75" t="s">
        <v>176</v>
      </c>
      <c r="E251" s="65"/>
    </row>
    <row r="252" spans="1:5" s="75" customFormat="1" hidden="1">
      <c r="A252" s="433"/>
      <c r="B252" s="433"/>
      <c r="C252" s="98">
        <v>0</v>
      </c>
      <c r="D252" s="75" t="s">
        <v>176</v>
      </c>
      <c r="E252" s="65"/>
    </row>
    <row r="253" spans="1:5" s="75" customFormat="1" hidden="1">
      <c r="A253" s="433"/>
      <c r="B253" s="433"/>
      <c r="C253" s="98">
        <v>0</v>
      </c>
      <c r="D253" s="75" t="s">
        <v>176</v>
      </c>
      <c r="E253" s="65"/>
    </row>
    <row r="254" spans="1:5" s="75" customFormat="1" hidden="1">
      <c r="A254" s="433"/>
      <c r="B254" s="433"/>
      <c r="C254" s="98">
        <v>0</v>
      </c>
      <c r="D254" s="75" t="s">
        <v>176</v>
      </c>
      <c r="E254" s="65"/>
    </row>
    <row r="255" spans="1:5" s="75" customFormat="1" hidden="1">
      <c r="A255" s="433"/>
      <c r="B255" s="433"/>
      <c r="C255" s="98">
        <v>0</v>
      </c>
      <c r="D255" s="75" t="s">
        <v>176</v>
      </c>
      <c r="E255" s="65"/>
    </row>
    <row r="256" spans="1:5" s="75" customFormat="1" hidden="1">
      <c r="A256" s="433"/>
      <c r="B256" s="433"/>
      <c r="C256" s="98">
        <v>0</v>
      </c>
      <c r="D256" s="75" t="s">
        <v>176</v>
      </c>
      <c r="E256" s="65"/>
    </row>
    <row r="257" spans="1:6" s="75" customFormat="1" hidden="1">
      <c r="A257" s="433"/>
      <c r="B257" s="433"/>
      <c r="C257" s="98">
        <v>0</v>
      </c>
      <c r="D257" s="75" t="s">
        <v>176</v>
      </c>
      <c r="E257" s="65"/>
    </row>
    <row r="258" spans="1:6" s="75" customFormat="1" hidden="1">
      <c r="A258" s="433"/>
      <c r="B258" s="433"/>
      <c r="C258" s="98">
        <v>0</v>
      </c>
      <c r="D258" s="75" t="s">
        <v>176</v>
      </c>
      <c r="E258" s="65"/>
    </row>
    <row r="259" spans="1:6" s="75" customFormat="1" hidden="1">
      <c r="A259" s="433"/>
      <c r="B259" s="433"/>
      <c r="C259" s="98">
        <v>0</v>
      </c>
      <c r="D259" s="75" t="s">
        <v>176</v>
      </c>
      <c r="E259" s="65"/>
    </row>
    <row r="260" spans="1:6" s="75" customFormat="1" hidden="1">
      <c r="A260" s="433"/>
      <c r="B260" s="433"/>
      <c r="C260" s="98">
        <v>0</v>
      </c>
      <c r="D260" s="75" t="s">
        <v>176</v>
      </c>
      <c r="E260" s="65"/>
    </row>
    <row r="261" spans="1:6" s="75" customFormat="1" hidden="1">
      <c r="A261" s="433"/>
      <c r="B261" s="433"/>
      <c r="C261" s="98">
        <v>0</v>
      </c>
      <c r="D261" s="75" t="s">
        <v>176</v>
      </c>
      <c r="E261" s="65"/>
    </row>
    <row r="262" spans="1:6" s="75" customFormat="1" hidden="1">
      <c r="A262" s="433"/>
      <c r="B262" s="433"/>
      <c r="C262" s="98">
        <v>0</v>
      </c>
      <c r="D262" s="75" t="s">
        <v>176</v>
      </c>
      <c r="E262" s="65"/>
    </row>
    <row r="263" spans="1:6" s="75" customFormat="1" hidden="1">
      <c r="A263" s="433"/>
      <c r="B263" s="433"/>
      <c r="C263" s="98">
        <v>0</v>
      </c>
      <c r="D263" s="75" t="s">
        <v>176</v>
      </c>
      <c r="E263" s="65"/>
    </row>
    <row r="264" spans="1:6" s="75" customFormat="1" hidden="1">
      <c r="A264" s="433"/>
      <c r="B264" s="433"/>
      <c r="C264" s="98">
        <v>0</v>
      </c>
      <c r="D264" s="75" t="s">
        <v>176</v>
      </c>
      <c r="E264" s="65"/>
    </row>
    <row r="265" spans="1:6" s="75" customFormat="1" hidden="1">
      <c r="A265" s="433"/>
      <c r="B265" s="433"/>
      <c r="C265" s="98">
        <v>0</v>
      </c>
      <c r="D265" s="75" t="s">
        <v>176</v>
      </c>
      <c r="E265" s="65"/>
    </row>
    <row r="266" spans="1:6" s="75" customFormat="1" hidden="1">
      <c r="A266" s="433"/>
      <c r="B266" s="433"/>
      <c r="C266" s="98">
        <v>0</v>
      </c>
      <c r="D266" s="75" t="s">
        <v>176</v>
      </c>
      <c r="E266" s="65"/>
    </row>
    <row r="267" spans="1:6" s="75" customFormat="1" hidden="1">
      <c r="A267" s="433"/>
      <c r="B267" s="433"/>
      <c r="C267" s="98">
        <v>0</v>
      </c>
      <c r="D267" s="75" t="s">
        <v>176</v>
      </c>
      <c r="E267" s="65"/>
    </row>
    <row r="268" spans="1:6" s="75" customFormat="1">
      <c r="A268" s="433"/>
      <c r="B268" s="433"/>
      <c r="C268" s="209">
        <v>0</v>
      </c>
      <c r="D268" s="75" t="s">
        <v>176</v>
      </c>
    </row>
    <row r="269" spans="1:6" s="75" customFormat="1">
      <c r="A269" s="146"/>
      <c r="B269" s="151" t="s">
        <v>177</v>
      </c>
      <c r="C269" s="207">
        <f>ROUND(SUBTOTAL(109,C138:C268),2)</f>
        <v>0</v>
      </c>
      <c r="D269" s="75" t="s">
        <v>176</v>
      </c>
      <c r="F269" s="313" t="s">
        <v>190</v>
      </c>
    </row>
    <row r="270" spans="1:6">
      <c r="C270" s="4"/>
      <c r="D270" s="75" t="s">
        <v>178</v>
      </c>
    </row>
    <row r="271" spans="1:6">
      <c r="B271" s="314" t="s">
        <v>225</v>
      </c>
      <c r="C271" s="58">
        <f>+C137+C269</f>
        <v>0</v>
      </c>
      <c r="D271" s="75" t="s">
        <v>178</v>
      </c>
      <c r="F271" s="105" t="s">
        <v>180</v>
      </c>
    </row>
    <row r="272" spans="1:6" s="75" customFormat="1">
      <c r="B272" s="97"/>
      <c r="C272" s="79"/>
      <c r="D272" s="75" t="s">
        <v>178</v>
      </c>
    </row>
    <row r="273" spans="1:14" s="75" customFormat="1">
      <c r="A273" s="171" t="s">
        <v>226</v>
      </c>
      <c r="B273" s="80"/>
      <c r="C273" s="81"/>
      <c r="D273" s="75" t="s">
        <v>173</v>
      </c>
      <c r="F273" s="106" t="s">
        <v>182</v>
      </c>
    </row>
    <row r="274" spans="1:14" s="75" customFormat="1" ht="45" customHeight="1">
      <c r="A274" s="423"/>
      <c r="B274" s="424"/>
      <c r="C274" s="425"/>
      <c r="D274" s="75" t="s">
        <v>173</v>
      </c>
      <c r="F274" s="420" t="s">
        <v>183</v>
      </c>
      <c r="G274" s="420"/>
      <c r="H274" s="420"/>
      <c r="I274" s="420"/>
      <c r="J274" s="420"/>
      <c r="K274" s="420"/>
      <c r="L274" s="420"/>
      <c r="M274" s="420"/>
      <c r="N274" s="420"/>
    </row>
    <row r="275" spans="1:14" ht="14.25" customHeight="1">
      <c r="D275" s="75" t="s">
        <v>176</v>
      </c>
    </row>
    <row r="276" spans="1:14" s="75" customFormat="1">
      <c r="A276" s="171" t="s">
        <v>227</v>
      </c>
      <c r="B276" s="84"/>
      <c r="C276" s="85"/>
      <c r="D276" s="75" t="s">
        <v>176</v>
      </c>
      <c r="F276" s="106" t="s">
        <v>182</v>
      </c>
    </row>
    <row r="277" spans="1:14" s="75" customFormat="1" ht="45" customHeight="1">
      <c r="A277" s="423"/>
      <c r="B277" s="424"/>
      <c r="C277" s="425"/>
      <c r="D277" s="75" t="s">
        <v>176</v>
      </c>
      <c r="F277" s="420" t="s">
        <v>183</v>
      </c>
      <c r="G277" s="420"/>
      <c r="H277" s="420"/>
      <c r="I277" s="420"/>
      <c r="J277" s="420"/>
      <c r="K277" s="420"/>
      <c r="L277" s="420"/>
      <c r="M277" s="420"/>
      <c r="N277" s="420"/>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 ref="A27:B27"/>
    <mergeCell ref="A33:B33"/>
    <mergeCell ref="A34:B34"/>
    <mergeCell ref="A35:B35"/>
    <mergeCell ref="A36:B36"/>
    <mergeCell ref="A37:B37"/>
    <mergeCell ref="A28:B28"/>
    <mergeCell ref="A29:B29"/>
    <mergeCell ref="A30:B30"/>
    <mergeCell ref="A31:B31"/>
    <mergeCell ref="A32:B32"/>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47:B47"/>
    <mergeCell ref="A38:B38"/>
    <mergeCell ref="A39:B39"/>
    <mergeCell ref="A40:B40"/>
    <mergeCell ref="A41:B41"/>
    <mergeCell ref="A42:B42"/>
    <mergeCell ref="A53:B53"/>
    <mergeCell ref="A54:B54"/>
    <mergeCell ref="A55:B55"/>
    <mergeCell ref="A43:B43"/>
    <mergeCell ref="A44:B44"/>
    <mergeCell ref="A45:B45"/>
    <mergeCell ref="A46:B46"/>
    <mergeCell ref="A56:B56"/>
    <mergeCell ref="A57:B57"/>
    <mergeCell ref="A48:B48"/>
    <mergeCell ref="A49:B49"/>
    <mergeCell ref="A50:B50"/>
    <mergeCell ref="A51:B51"/>
    <mergeCell ref="A52:B52"/>
    <mergeCell ref="A63:B63"/>
    <mergeCell ref="A64:B64"/>
    <mergeCell ref="A65:B65"/>
    <mergeCell ref="A66:B66"/>
    <mergeCell ref="A67:B67"/>
    <mergeCell ref="A58:B58"/>
    <mergeCell ref="A59:B59"/>
    <mergeCell ref="A60:B60"/>
    <mergeCell ref="A61:B61"/>
    <mergeCell ref="A62:B62"/>
    <mergeCell ref="A86:B86"/>
    <mergeCell ref="A82:B82"/>
    <mergeCell ref="A83:B83"/>
    <mergeCell ref="A84:B84"/>
    <mergeCell ref="A85:B85"/>
    <mergeCell ref="A87:B87"/>
    <mergeCell ref="A88:B88"/>
    <mergeCell ref="A89:B89"/>
    <mergeCell ref="A90:B90"/>
    <mergeCell ref="A68:B68"/>
    <mergeCell ref="A69:B69"/>
    <mergeCell ref="A72:B72"/>
    <mergeCell ref="A73:B73"/>
    <mergeCell ref="A74:B74"/>
    <mergeCell ref="A96:B96"/>
    <mergeCell ref="A97:B97"/>
    <mergeCell ref="A98:B98"/>
    <mergeCell ref="A99:B99"/>
    <mergeCell ref="A100:B100"/>
    <mergeCell ref="A91:B91"/>
    <mergeCell ref="A92:B92"/>
    <mergeCell ref="A93:B93"/>
    <mergeCell ref="A94:B94"/>
    <mergeCell ref="A95:B95"/>
    <mergeCell ref="A106:B106"/>
    <mergeCell ref="A107:B107"/>
    <mergeCell ref="A108:B108"/>
    <mergeCell ref="A109:B109"/>
    <mergeCell ref="A110:B110"/>
    <mergeCell ref="A101:B101"/>
    <mergeCell ref="A102:B102"/>
    <mergeCell ref="A103:B103"/>
    <mergeCell ref="A104:B104"/>
    <mergeCell ref="A105:B105"/>
    <mergeCell ref="A116:B116"/>
    <mergeCell ref="A117:B117"/>
    <mergeCell ref="A118:B118"/>
    <mergeCell ref="A119:B119"/>
    <mergeCell ref="A120:B120"/>
    <mergeCell ref="A111:B111"/>
    <mergeCell ref="A112:B112"/>
    <mergeCell ref="A113:B113"/>
    <mergeCell ref="A114:B114"/>
    <mergeCell ref="A115:B115"/>
    <mergeCell ref="A126:B126"/>
    <mergeCell ref="A127:B127"/>
    <mergeCell ref="A128:B128"/>
    <mergeCell ref="A129:B129"/>
    <mergeCell ref="A130:B130"/>
    <mergeCell ref="A121:B121"/>
    <mergeCell ref="A122:B122"/>
    <mergeCell ref="A123:B123"/>
    <mergeCell ref="A124:B124"/>
    <mergeCell ref="A125:B125"/>
    <mergeCell ref="A140:B140"/>
    <mergeCell ref="A141:B141"/>
    <mergeCell ref="A142:B142"/>
    <mergeCell ref="A143:B143"/>
    <mergeCell ref="A144:B144"/>
    <mergeCell ref="A131:B131"/>
    <mergeCell ref="A132:B132"/>
    <mergeCell ref="A133:B133"/>
    <mergeCell ref="A134:B134"/>
    <mergeCell ref="A135:B135"/>
    <mergeCell ref="A150:B150"/>
    <mergeCell ref="A151:B151"/>
    <mergeCell ref="A152:B152"/>
    <mergeCell ref="A153:B153"/>
    <mergeCell ref="A154:B154"/>
    <mergeCell ref="A145:B145"/>
    <mergeCell ref="A146:B146"/>
    <mergeCell ref="A147:B147"/>
    <mergeCell ref="A148:B148"/>
    <mergeCell ref="A149:B149"/>
    <mergeCell ref="A160:B160"/>
    <mergeCell ref="A161:B161"/>
    <mergeCell ref="A162:B162"/>
    <mergeCell ref="A163:B163"/>
    <mergeCell ref="A164:B164"/>
    <mergeCell ref="A155:B155"/>
    <mergeCell ref="A156:B156"/>
    <mergeCell ref="A157:B157"/>
    <mergeCell ref="A158:B158"/>
    <mergeCell ref="A159:B159"/>
    <mergeCell ref="A170:B170"/>
    <mergeCell ref="A171:B171"/>
    <mergeCell ref="A172:B172"/>
    <mergeCell ref="A173:B173"/>
    <mergeCell ref="A174:B174"/>
    <mergeCell ref="A165:B165"/>
    <mergeCell ref="A166:B166"/>
    <mergeCell ref="A167:B167"/>
    <mergeCell ref="A168:B168"/>
    <mergeCell ref="A169:B169"/>
    <mergeCell ref="A180:B180"/>
    <mergeCell ref="A181:B181"/>
    <mergeCell ref="A182:B182"/>
    <mergeCell ref="A183:B183"/>
    <mergeCell ref="A184:B184"/>
    <mergeCell ref="A175:B175"/>
    <mergeCell ref="A176:B176"/>
    <mergeCell ref="A177:B177"/>
    <mergeCell ref="A178:B178"/>
    <mergeCell ref="A179:B179"/>
    <mergeCell ref="A190:B190"/>
    <mergeCell ref="A191:B191"/>
    <mergeCell ref="A192:B192"/>
    <mergeCell ref="A193:B193"/>
    <mergeCell ref="A194:B194"/>
    <mergeCell ref="A185:B185"/>
    <mergeCell ref="A186:B186"/>
    <mergeCell ref="A187:B187"/>
    <mergeCell ref="A188:B188"/>
    <mergeCell ref="A189:B189"/>
    <mergeCell ref="A200:B200"/>
    <mergeCell ref="A201:B201"/>
    <mergeCell ref="A202:B202"/>
    <mergeCell ref="A203:B203"/>
    <mergeCell ref="A204:B204"/>
    <mergeCell ref="A195:B195"/>
    <mergeCell ref="A196:B196"/>
    <mergeCell ref="A197:B197"/>
    <mergeCell ref="A198:B198"/>
    <mergeCell ref="A199:B199"/>
    <mergeCell ref="A210:B210"/>
    <mergeCell ref="A211:B211"/>
    <mergeCell ref="A212:B212"/>
    <mergeCell ref="A213:B213"/>
    <mergeCell ref="A214:B214"/>
    <mergeCell ref="A205:B205"/>
    <mergeCell ref="A206:B206"/>
    <mergeCell ref="A207:B207"/>
    <mergeCell ref="A208:B208"/>
    <mergeCell ref="A209:B209"/>
    <mergeCell ref="A220:B220"/>
    <mergeCell ref="A221:B221"/>
    <mergeCell ref="A222:B222"/>
    <mergeCell ref="A223:B223"/>
    <mergeCell ref="A224:B224"/>
    <mergeCell ref="A215:B215"/>
    <mergeCell ref="A216:B216"/>
    <mergeCell ref="A217:B217"/>
    <mergeCell ref="A218:B218"/>
    <mergeCell ref="A219:B219"/>
    <mergeCell ref="A230:B230"/>
    <mergeCell ref="A231:B231"/>
    <mergeCell ref="A232:B232"/>
    <mergeCell ref="A233:B233"/>
    <mergeCell ref="A234:B234"/>
    <mergeCell ref="A225:B225"/>
    <mergeCell ref="A226:B226"/>
    <mergeCell ref="A227:B227"/>
    <mergeCell ref="A228:B228"/>
    <mergeCell ref="A229:B229"/>
    <mergeCell ref="A240:B240"/>
    <mergeCell ref="A241:B241"/>
    <mergeCell ref="A242:B242"/>
    <mergeCell ref="A243:B243"/>
    <mergeCell ref="A244:B244"/>
    <mergeCell ref="A235:B235"/>
    <mergeCell ref="A236:B236"/>
    <mergeCell ref="A237:B237"/>
    <mergeCell ref="A238:B238"/>
    <mergeCell ref="A239:B239"/>
    <mergeCell ref="A250:B250"/>
    <mergeCell ref="A251:B251"/>
    <mergeCell ref="A252:B252"/>
    <mergeCell ref="A253:B253"/>
    <mergeCell ref="A254:B254"/>
    <mergeCell ref="A245:B245"/>
    <mergeCell ref="A246:B246"/>
    <mergeCell ref="A247:B247"/>
    <mergeCell ref="A248:B248"/>
    <mergeCell ref="A249:B249"/>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91597E9-3A38-4C92-940C-A8016FE67DEE}">
            <xm:f>Categories!$A$7=FALSE</xm:f>
            <x14:dxf>
              <fill>
                <patternFill>
                  <bgColor theme="0" tint="-0.34998626667073579"/>
                </patternFill>
              </fill>
            </x14:dxf>
          </x14:cfRule>
          <xm:sqref>A1:C277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view="pageBreakPreview" zoomScaleNormal="100" zoomScaleSheetLayoutView="100" workbookViewId="0">
      <selection activeCell="A277" sqref="A277"/>
    </sheetView>
  </sheetViews>
  <sheetFormatPr defaultColWidth="9.140625" defaultRowHeight="14.45"/>
  <cols>
    <col min="1" max="1" width="37.140625" customWidth="1"/>
    <col min="2" max="2" width="27.5703125" customWidth="1"/>
    <col min="3" max="6" width="13" customWidth="1"/>
    <col min="7" max="7" width="17" customWidth="1"/>
    <col min="8" max="8" width="11" hidden="1" customWidth="1"/>
    <col min="9" max="9" width="2.85546875" customWidth="1"/>
  </cols>
  <sheetData>
    <row r="1" spans="1:8" ht="30" customHeight="1">
      <c r="A1" s="419" t="s">
        <v>162</v>
      </c>
      <c r="B1" s="419"/>
      <c r="C1" s="419"/>
      <c r="D1" s="419"/>
      <c r="E1" s="419"/>
      <c r="F1" s="419"/>
      <c r="G1">
        <f>+'Section A'!B2</f>
        <v>0</v>
      </c>
      <c r="H1" s="38" t="s">
        <v>171</v>
      </c>
    </row>
    <row r="2" spans="1:8" ht="46.5" customHeight="1">
      <c r="A2" s="442" t="s">
        <v>228</v>
      </c>
      <c r="B2" s="442"/>
      <c r="C2" s="442"/>
      <c r="D2" s="442"/>
      <c r="E2" s="442"/>
      <c r="F2" s="442"/>
      <c r="G2" s="442"/>
      <c r="H2" t="s">
        <v>178</v>
      </c>
    </row>
    <row r="3" spans="1:8" ht="26.45">
      <c r="A3" s="168" t="s">
        <v>229</v>
      </c>
      <c r="B3" s="443" t="s">
        <v>230</v>
      </c>
      <c r="C3" s="443"/>
      <c r="D3" s="10" t="s">
        <v>231</v>
      </c>
      <c r="E3" s="10" t="s">
        <v>232</v>
      </c>
      <c r="F3" s="10" t="s">
        <v>208</v>
      </c>
      <c r="G3" s="316" t="s">
        <v>233</v>
      </c>
      <c r="H3" t="s">
        <v>178</v>
      </c>
    </row>
    <row r="4" spans="1:8" s="75" customFormat="1">
      <c r="A4" s="162"/>
      <c r="B4" s="441"/>
      <c r="C4" s="441"/>
      <c r="D4" s="187"/>
      <c r="E4" s="71"/>
      <c r="F4" s="73"/>
      <c r="G4" s="58">
        <f t="shared" ref="G4:G35" si="0">ROUND(+D4*F4,2)</f>
        <v>0</v>
      </c>
      <c r="H4" s="190" t="s">
        <v>173</v>
      </c>
    </row>
    <row r="5" spans="1:8" s="75" customFormat="1">
      <c r="A5" s="162"/>
      <c r="B5" s="441"/>
      <c r="C5" s="441"/>
      <c r="D5" s="187"/>
      <c r="E5" s="71"/>
      <c r="F5" s="73"/>
      <c r="G5" s="58">
        <f t="shared" si="0"/>
        <v>0</v>
      </c>
      <c r="H5" s="190" t="s">
        <v>173</v>
      </c>
    </row>
    <row r="6" spans="1:8" s="75" customFormat="1">
      <c r="A6" s="162"/>
      <c r="B6" s="441"/>
      <c r="C6" s="441"/>
      <c r="D6" s="187"/>
      <c r="E6" s="71"/>
      <c r="F6" s="73"/>
      <c r="G6" s="58">
        <f t="shared" si="0"/>
        <v>0</v>
      </c>
      <c r="H6" s="190" t="s">
        <v>173</v>
      </c>
    </row>
    <row r="7" spans="1:8" s="75" customFormat="1" hidden="1">
      <c r="A7" s="162"/>
      <c r="B7" s="441"/>
      <c r="C7" s="441"/>
      <c r="D7" s="187"/>
      <c r="E7" s="71"/>
      <c r="F7" s="73"/>
      <c r="G7" s="58">
        <f t="shared" si="0"/>
        <v>0</v>
      </c>
      <c r="H7" s="190" t="s">
        <v>173</v>
      </c>
    </row>
    <row r="8" spans="1:8" s="75" customFormat="1" hidden="1">
      <c r="A8" s="162"/>
      <c r="B8" s="441"/>
      <c r="C8" s="441"/>
      <c r="D8" s="187"/>
      <c r="E8" s="71"/>
      <c r="F8" s="73"/>
      <c r="G8" s="58">
        <f t="shared" si="0"/>
        <v>0</v>
      </c>
      <c r="H8" s="190" t="s">
        <v>173</v>
      </c>
    </row>
    <row r="9" spans="1:8" s="75" customFormat="1" hidden="1">
      <c r="A9" s="162"/>
      <c r="B9" s="441"/>
      <c r="C9" s="441"/>
      <c r="D9" s="187"/>
      <c r="E9" s="71"/>
      <c r="F9" s="73"/>
      <c r="G9" s="58">
        <f t="shared" si="0"/>
        <v>0</v>
      </c>
      <c r="H9" s="190" t="s">
        <v>173</v>
      </c>
    </row>
    <row r="10" spans="1:8" s="75" customFormat="1" hidden="1">
      <c r="A10" s="162"/>
      <c r="B10" s="441"/>
      <c r="C10" s="441"/>
      <c r="D10" s="187"/>
      <c r="E10" s="71"/>
      <c r="F10" s="73"/>
      <c r="G10" s="58">
        <f t="shared" si="0"/>
        <v>0</v>
      </c>
      <c r="H10" s="190" t="s">
        <v>173</v>
      </c>
    </row>
    <row r="11" spans="1:8" s="75" customFormat="1" hidden="1">
      <c r="A11" s="162"/>
      <c r="B11" s="441"/>
      <c r="C11" s="441"/>
      <c r="D11" s="187"/>
      <c r="E11" s="71"/>
      <c r="F11" s="73"/>
      <c r="G11" s="58">
        <f t="shared" si="0"/>
        <v>0</v>
      </c>
      <c r="H11" s="190" t="s">
        <v>173</v>
      </c>
    </row>
    <row r="12" spans="1:8" s="75" customFormat="1" hidden="1">
      <c r="A12" s="162"/>
      <c r="B12" s="441"/>
      <c r="C12" s="441"/>
      <c r="D12" s="187"/>
      <c r="E12" s="71"/>
      <c r="F12" s="73"/>
      <c r="G12" s="58">
        <f t="shared" si="0"/>
        <v>0</v>
      </c>
      <c r="H12" s="190" t="s">
        <v>173</v>
      </c>
    </row>
    <row r="13" spans="1:8" s="75" customFormat="1" hidden="1">
      <c r="A13" s="162"/>
      <c r="B13" s="441"/>
      <c r="C13" s="441"/>
      <c r="D13" s="187"/>
      <c r="E13" s="71"/>
      <c r="F13" s="73"/>
      <c r="G13" s="58">
        <f t="shared" si="0"/>
        <v>0</v>
      </c>
      <c r="H13" s="190" t="s">
        <v>173</v>
      </c>
    </row>
    <row r="14" spans="1:8" s="75" customFormat="1" hidden="1">
      <c r="A14" s="162"/>
      <c r="B14" s="441"/>
      <c r="C14" s="441"/>
      <c r="D14" s="187"/>
      <c r="E14" s="71"/>
      <c r="F14" s="73"/>
      <c r="G14" s="58">
        <f t="shared" si="0"/>
        <v>0</v>
      </c>
      <c r="H14" s="190" t="s">
        <v>173</v>
      </c>
    </row>
    <row r="15" spans="1:8" s="75" customFormat="1" hidden="1">
      <c r="A15" s="162"/>
      <c r="B15" s="441"/>
      <c r="C15" s="441"/>
      <c r="D15" s="187"/>
      <c r="E15" s="71"/>
      <c r="F15" s="73"/>
      <c r="G15" s="58">
        <f t="shared" si="0"/>
        <v>0</v>
      </c>
      <c r="H15" s="190" t="s">
        <v>173</v>
      </c>
    </row>
    <row r="16" spans="1:8" s="75" customFormat="1" hidden="1">
      <c r="A16" s="162"/>
      <c r="B16" s="441"/>
      <c r="C16" s="441"/>
      <c r="D16" s="187"/>
      <c r="E16" s="71"/>
      <c r="F16" s="73"/>
      <c r="G16" s="58">
        <f t="shared" si="0"/>
        <v>0</v>
      </c>
      <c r="H16" s="190" t="s">
        <v>173</v>
      </c>
    </row>
    <row r="17" spans="1:8" s="75" customFormat="1" hidden="1">
      <c r="A17" s="162"/>
      <c r="B17" s="441"/>
      <c r="C17" s="441"/>
      <c r="D17" s="187"/>
      <c r="E17" s="71"/>
      <c r="F17" s="73"/>
      <c r="G17" s="58">
        <f t="shared" si="0"/>
        <v>0</v>
      </c>
      <c r="H17" s="190" t="s">
        <v>173</v>
      </c>
    </row>
    <row r="18" spans="1:8" s="75" customFormat="1" hidden="1">
      <c r="A18" s="162"/>
      <c r="B18" s="441"/>
      <c r="C18" s="441"/>
      <c r="D18" s="187"/>
      <c r="E18" s="71"/>
      <c r="F18" s="73"/>
      <c r="G18" s="58">
        <f t="shared" si="0"/>
        <v>0</v>
      </c>
      <c r="H18" s="190" t="s">
        <v>173</v>
      </c>
    </row>
    <row r="19" spans="1:8" s="75" customFormat="1" hidden="1">
      <c r="A19" s="162"/>
      <c r="B19" s="441"/>
      <c r="C19" s="441"/>
      <c r="D19" s="187"/>
      <c r="E19" s="71"/>
      <c r="F19" s="73"/>
      <c r="G19" s="58">
        <f t="shared" si="0"/>
        <v>0</v>
      </c>
      <c r="H19" s="190" t="s">
        <v>173</v>
      </c>
    </row>
    <row r="20" spans="1:8" s="75" customFormat="1" hidden="1">
      <c r="A20" s="162"/>
      <c r="B20" s="441"/>
      <c r="C20" s="441"/>
      <c r="D20" s="187"/>
      <c r="E20" s="71"/>
      <c r="F20" s="73"/>
      <c r="G20" s="58">
        <f t="shared" si="0"/>
        <v>0</v>
      </c>
      <c r="H20" s="190" t="s">
        <v>173</v>
      </c>
    </row>
    <row r="21" spans="1:8" s="75" customFormat="1" hidden="1">
      <c r="A21" s="162"/>
      <c r="B21" s="441"/>
      <c r="C21" s="441"/>
      <c r="D21" s="187"/>
      <c r="E21" s="71"/>
      <c r="F21" s="73"/>
      <c r="G21" s="58">
        <f t="shared" si="0"/>
        <v>0</v>
      </c>
      <c r="H21" s="190" t="s">
        <v>173</v>
      </c>
    </row>
    <row r="22" spans="1:8" s="75" customFormat="1" hidden="1">
      <c r="A22" s="162"/>
      <c r="B22" s="441"/>
      <c r="C22" s="441"/>
      <c r="D22" s="187"/>
      <c r="E22" s="71"/>
      <c r="F22" s="73"/>
      <c r="G22" s="58">
        <f t="shared" si="0"/>
        <v>0</v>
      </c>
      <c r="H22" s="190" t="s">
        <v>173</v>
      </c>
    </row>
    <row r="23" spans="1:8" s="75" customFormat="1" hidden="1">
      <c r="A23" s="162"/>
      <c r="B23" s="441"/>
      <c r="C23" s="441"/>
      <c r="D23" s="187"/>
      <c r="E23" s="71"/>
      <c r="F23" s="73"/>
      <c r="G23" s="58">
        <f t="shared" si="0"/>
        <v>0</v>
      </c>
      <c r="H23" s="190" t="s">
        <v>173</v>
      </c>
    </row>
    <row r="24" spans="1:8" s="75" customFormat="1" hidden="1">
      <c r="A24" s="162"/>
      <c r="B24" s="441"/>
      <c r="C24" s="441"/>
      <c r="D24" s="187"/>
      <c r="E24" s="71"/>
      <c r="F24" s="73"/>
      <c r="G24" s="58">
        <f t="shared" si="0"/>
        <v>0</v>
      </c>
      <c r="H24" s="190" t="s">
        <v>173</v>
      </c>
    </row>
    <row r="25" spans="1:8" s="75" customFormat="1" hidden="1">
      <c r="A25" s="162"/>
      <c r="B25" s="441"/>
      <c r="C25" s="441"/>
      <c r="D25" s="187"/>
      <c r="E25" s="71"/>
      <c r="F25" s="73"/>
      <c r="G25" s="58">
        <f t="shared" si="0"/>
        <v>0</v>
      </c>
      <c r="H25" s="190" t="s">
        <v>173</v>
      </c>
    </row>
    <row r="26" spans="1:8" s="75" customFormat="1" hidden="1">
      <c r="A26" s="162"/>
      <c r="B26" s="441"/>
      <c r="C26" s="441"/>
      <c r="D26" s="187"/>
      <c r="E26" s="71"/>
      <c r="F26" s="73"/>
      <c r="G26" s="58">
        <f t="shared" si="0"/>
        <v>0</v>
      </c>
      <c r="H26" s="190" t="s">
        <v>173</v>
      </c>
    </row>
    <row r="27" spans="1:8" s="75" customFormat="1" hidden="1">
      <c r="A27" s="162"/>
      <c r="B27" s="441"/>
      <c r="C27" s="441"/>
      <c r="D27" s="187"/>
      <c r="E27" s="71"/>
      <c r="F27" s="73"/>
      <c r="G27" s="58">
        <f t="shared" si="0"/>
        <v>0</v>
      </c>
      <c r="H27" s="190" t="s">
        <v>173</v>
      </c>
    </row>
    <row r="28" spans="1:8" s="75" customFormat="1" hidden="1">
      <c r="A28" s="162"/>
      <c r="B28" s="441"/>
      <c r="C28" s="441"/>
      <c r="D28" s="187"/>
      <c r="E28" s="71"/>
      <c r="F28" s="73"/>
      <c r="G28" s="58">
        <f t="shared" si="0"/>
        <v>0</v>
      </c>
      <c r="H28" s="190" t="s">
        <v>173</v>
      </c>
    </row>
    <row r="29" spans="1:8" s="75" customFormat="1" hidden="1">
      <c r="A29" s="162"/>
      <c r="B29" s="441"/>
      <c r="C29" s="441"/>
      <c r="D29" s="187"/>
      <c r="E29" s="71"/>
      <c r="F29" s="73"/>
      <c r="G29" s="58">
        <f t="shared" si="0"/>
        <v>0</v>
      </c>
      <c r="H29" s="190" t="s">
        <v>173</v>
      </c>
    </row>
    <row r="30" spans="1:8" s="75" customFormat="1" hidden="1">
      <c r="A30" s="162"/>
      <c r="B30" s="441"/>
      <c r="C30" s="441"/>
      <c r="D30" s="187"/>
      <c r="E30" s="71"/>
      <c r="F30" s="73"/>
      <c r="G30" s="58">
        <f t="shared" si="0"/>
        <v>0</v>
      </c>
      <c r="H30" s="190" t="s">
        <v>173</v>
      </c>
    </row>
    <row r="31" spans="1:8" s="75" customFormat="1" hidden="1">
      <c r="A31" s="162"/>
      <c r="B31" s="441"/>
      <c r="C31" s="441"/>
      <c r="D31" s="187"/>
      <c r="E31" s="71"/>
      <c r="F31" s="73"/>
      <c r="G31" s="58">
        <f t="shared" si="0"/>
        <v>0</v>
      </c>
      <c r="H31" s="190" t="s">
        <v>173</v>
      </c>
    </row>
    <row r="32" spans="1:8" s="75" customFormat="1" hidden="1">
      <c r="A32" s="162"/>
      <c r="B32" s="441"/>
      <c r="C32" s="441"/>
      <c r="D32" s="187"/>
      <c r="E32" s="71"/>
      <c r="F32" s="73"/>
      <c r="G32" s="58">
        <f t="shared" si="0"/>
        <v>0</v>
      </c>
      <c r="H32" s="190" t="s">
        <v>173</v>
      </c>
    </row>
    <row r="33" spans="1:8" s="75" customFormat="1" hidden="1">
      <c r="A33" s="162"/>
      <c r="B33" s="441"/>
      <c r="C33" s="441"/>
      <c r="D33" s="187"/>
      <c r="E33" s="71"/>
      <c r="F33" s="73"/>
      <c r="G33" s="58">
        <f t="shared" si="0"/>
        <v>0</v>
      </c>
      <c r="H33" s="190" t="s">
        <v>173</v>
      </c>
    </row>
    <row r="34" spans="1:8" s="75" customFormat="1" hidden="1">
      <c r="A34" s="162"/>
      <c r="B34" s="441"/>
      <c r="C34" s="441"/>
      <c r="D34" s="187"/>
      <c r="E34" s="71"/>
      <c r="F34" s="73"/>
      <c r="G34" s="58">
        <f t="shared" si="0"/>
        <v>0</v>
      </c>
      <c r="H34" s="190" t="s">
        <v>173</v>
      </c>
    </row>
    <row r="35" spans="1:8" s="75" customFormat="1" hidden="1">
      <c r="A35" s="162"/>
      <c r="B35" s="441"/>
      <c r="C35" s="441"/>
      <c r="D35" s="187"/>
      <c r="E35" s="71"/>
      <c r="F35" s="73"/>
      <c r="G35" s="58">
        <f t="shared" si="0"/>
        <v>0</v>
      </c>
      <c r="H35" s="190" t="s">
        <v>173</v>
      </c>
    </row>
    <row r="36" spans="1:8" s="75" customFormat="1" hidden="1">
      <c r="A36" s="162"/>
      <c r="B36" s="441"/>
      <c r="C36" s="441"/>
      <c r="D36" s="187"/>
      <c r="E36" s="71"/>
      <c r="F36" s="73"/>
      <c r="G36" s="58">
        <f t="shared" ref="G36:G67" si="1">ROUND(+D36*F36,2)</f>
        <v>0</v>
      </c>
      <c r="H36" s="190" t="s">
        <v>173</v>
      </c>
    </row>
    <row r="37" spans="1:8" s="75" customFormat="1" hidden="1">
      <c r="A37" s="162"/>
      <c r="B37" s="441"/>
      <c r="C37" s="441"/>
      <c r="D37" s="187"/>
      <c r="E37" s="71"/>
      <c r="F37" s="73"/>
      <c r="G37" s="58">
        <f t="shared" si="1"/>
        <v>0</v>
      </c>
      <c r="H37" s="190" t="s">
        <v>173</v>
      </c>
    </row>
    <row r="38" spans="1:8" s="75" customFormat="1" hidden="1">
      <c r="A38" s="162"/>
      <c r="B38" s="441"/>
      <c r="C38" s="441"/>
      <c r="D38" s="187"/>
      <c r="E38" s="71"/>
      <c r="F38" s="73"/>
      <c r="G38" s="58">
        <f t="shared" si="1"/>
        <v>0</v>
      </c>
      <c r="H38" s="190" t="s">
        <v>173</v>
      </c>
    </row>
    <row r="39" spans="1:8" s="75" customFormat="1" hidden="1">
      <c r="A39" s="162"/>
      <c r="B39" s="441"/>
      <c r="C39" s="441"/>
      <c r="D39" s="187"/>
      <c r="E39" s="71"/>
      <c r="F39" s="73"/>
      <c r="G39" s="58">
        <f t="shared" si="1"/>
        <v>0</v>
      </c>
      <c r="H39" s="190" t="s">
        <v>173</v>
      </c>
    </row>
    <row r="40" spans="1:8" s="75" customFormat="1" hidden="1">
      <c r="A40" s="162"/>
      <c r="B40" s="441"/>
      <c r="C40" s="441"/>
      <c r="D40" s="187"/>
      <c r="E40" s="71"/>
      <c r="F40" s="73"/>
      <c r="G40" s="58">
        <f t="shared" si="1"/>
        <v>0</v>
      </c>
      <c r="H40" s="190" t="s">
        <v>173</v>
      </c>
    </row>
    <row r="41" spans="1:8" s="75" customFormat="1" hidden="1">
      <c r="A41" s="162"/>
      <c r="B41" s="441"/>
      <c r="C41" s="441"/>
      <c r="D41" s="187"/>
      <c r="E41" s="71"/>
      <c r="F41" s="73"/>
      <c r="G41" s="58">
        <f t="shared" si="1"/>
        <v>0</v>
      </c>
      <c r="H41" s="190" t="s">
        <v>173</v>
      </c>
    </row>
    <row r="42" spans="1:8" s="75" customFormat="1" hidden="1">
      <c r="A42" s="162"/>
      <c r="B42" s="441"/>
      <c r="C42" s="441"/>
      <c r="D42" s="187"/>
      <c r="E42" s="71"/>
      <c r="F42" s="73"/>
      <c r="G42" s="58">
        <f t="shared" si="1"/>
        <v>0</v>
      </c>
      <c r="H42" s="190" t="s">
        <v>173</v>
      </c>
    </row>
    <row r="43" spans="1:8" s="75" customFormat="1" hidden="1">
      <c r="A43" s="162"/>
      <c r="B43" s="441"/>
      <c r="C43" s="441"/>
      <c r="D43" s="187"/>
      <c r="E43" s="71"/>
      <c r="F43" s="73"/>
      <c r="G43" s="58">
        <f t="shared" si="1"/>
        <v>0</v>
      </c>
      <c r="H43" s="190" t="s">
        <v>173</v>
      </c>
    </row>
    <row r="44" spans="1:8" s="75" customFormat="1" hidden="1">
      <c r="A44" s="162"/>
      <c r="B44" s="441"/>
      <c r="C44" s="441"/>
      <c r="D44" s="187"/>
      <c r="E44" s="71"/>
      <c r="F44" s="73"/>
      <c r="G44" s="58">
        <f t="shared" si="1"/>
        <v>0</v>
      </c>
      <c r="H44" s="190" t="s">
        <v>173</v>
      </c>
    </row>
    <row r="45" spans="1:8" s="75" customFormat="1" hidden="1">
      <c r="A45" s="162"/>
      <c r="B45" s="441"/>
      <c r="C45" s="441"/>
      <c r="D45" s="187"/>
      <c r="E45" s="71"/>
      <c r="F45" s="73"/>
      <c r="G45" s="58">
        <f t="shared" si="1"/>
        <v>0</v>
      </c>
      <c r="H45" s="190" t="s">
        <v>173</v>
      </c>
    </row>
    <row r="46" spans="1:8" s="75" customFormat="1" hidden="1">
      <c r="A46" s="162"/>
      <c r="B46" s="441"/>
      <c r="C46" s="441"/>
      <c r="D46" s="187"/>
      <c r="E46" s="71"/>
      <c r="F46" s="73"/>
      <c r="G46" s="58">
        <f t="shared" si="1"/>
        <v>0</v>
      </c>
      <c r="H46" s="190" t="s">
        <v>173</v>
      </c>
    </row>
    <row r="47" spans="1:8" s="75" customFormat="1" hidden="1">
      <c r="A47" s="162"/>
      <c r="B47" s="441"/>
      <c r="C47" s="441"/>
      <c r="D47" s="187"/>
      <c r="E47" s="71"/>
      <c r="F47" s="73"/>
      <c r="G47" s="58">
        <f t="shared" si="1"/>
        <v>0</v>
      </c>
      <c r="H47" s="190" t="s">
        <v>173</v>
      </c>
    </row>
    <row r="48" spans="1:8" s="75" customFormat="1" hidden="1">
      <c r="A48" s="162"/>
      <c r="B48" s="441"/>
      <c r="C48" s="441"/>
      <c r="D48" s="187"/>
      <c r="E48" s="71"/>
      <c r="F48" s="73"/>
      <c r="G48" s="58">
        <f t="shared" si="1"/>
        <v>0</v>
      </c>
      <c r="H48" s="190" t="s">
        <v>173</v>
      </c>
    </row>
    <row r="49" spans="1:8" s="75" customFormat="1" hidden="1">
      <c r="A49" s="162"/>
      <c r="B49" s="441"/>
      <c r="C49" s="441"/>
      <c r="D49" s="187"/>
      <c r="E49" s="71"/>
      <c r="F49" s="73"/>
      <c r="G49" s="58">
        <f t="shared" si="1"/>
        <v>0</v>
      </c>
      <c r="H49" s="190" t="s">
        <v>173</v>
      </c>
    </row>
    <row r="50" spans="1:8" s="75" customFormat="1" hidden="1">
      <c r="A50" s="162"/>
      <c r="B50" s="441"/>
      <c r="C50" s="441"/>
      <c r="D50" s="187"/>
      <c r="E50" s="71"/>
      <c r="F50" s="73"/>
      <c r="G50" s="58">
        <f t="shared" si="1"/>
        <v>0</v>
      </c>
      <c r="H50" s="190" t="s">
        <v>173</v>
      </c>
    </row>
    <row r="51" spans="1:8" s="75" customFormat="1" hidden="1">
      <c r="A51" s="162"/>
      <c r="B51" s="441"/>
      <c r="C51" s="441"/>
      <c r="D51" s="187"/>
      <c r="E51" s="71"/>
      <c r="F51" s="73"/>
      <c r="G51" s="58">
        <f t="shared" si="1"/>
        <v>0</v>
      </c>
      <c r="H51" s="190" t="s">
        <v>173</v>
      </c>
    </row>
    <row r="52" spans="1:8" s="75" customFormat="1" hidden="1">
      <c r="A52" s="162"/>
      <c r="B52" s="441"/>
      <c r="C52" s="441"/>
      <c r="D52" s="187"/>
      <c r="E52" s="71"/>
      <c r="F52" s="73"/>
      <c r="G52" s="58">
        <f t="shared" si="1"/>
        <v>0</v>
      </c>
      <c r="H52" s="190" t="s">
        <v>173</v>
      </c>
    </row>
    <row r="53" spans="1:8" s="75" customFormat="1" hidden="1">
      <c r="A53" s="162"/>
      <c r="B53" s="441"/>
      <c r="C53" s="441"/>
      <c r="D53" s="187"/>
      <c r="E53" s="71"/>
      <c r="F53" s="73"/>
      <c r="G53" s="58">
        <f t="shared" si="1"/>
        <v>0</v>
      </c>
      <c r="H53" s="190" t="s">
        <v>173</v>
      </c>
    </row>
    <row r="54" spans="1:8" s="75" customFormat="1" hidden="1">
      <c r="A54" s="162"/>
      <c r="B54" s="441"/>
      <c r="C54" s="441"/>
      <c r="D54" s="187"/>
      <c r="E54" s="71"/>
      <c r="F54" s="73"/>
      <c r="G54" s="58">
        <f t="shared" si="1"/>
        <v>0</v>
      </c>
      <c r="H54" s="190" t="s">
        <v>173</v>
      </c>
    </row>
    <row r="55" spans="1:8" s="75" customFormat="1" hidden="1">
      <c r="A55" s="162"/>
      <c r="B55" s="441"/>
      <c r="C55" s="441"/>
      <c r="D55" s="187"/>
      <c r="E55" s="71"/>
      <c r="F55" s="73"/>
      <c r="G55" s="58">
        <f t="shared" si="1"/>
        <v>0</v>
      </c>
      <c r="H55" s="190" t="s">
        <v>173</v>
      </c>
    </row>
    <row r="56" spans="1:8" s="75" customFormat="1" hidden="1">
      <c r="A56" s="162"/>
      <c r="B56" s="441"/>
      <c r="C56" s="441"/>
      <c r="D56" s="187"/>
      <c r="E56" s="71"/>
      <c r="F56" s="73"/>
      <c r="G56" s="58">
        <f t="shared" si="1"/>
        <v>0</v>
      </c>
      <c r="H56" s="190" t="s">
        <v>173</v>
      </c>
    </row>
    <row r="57" spans="1:8" s="75" customFormat="1" hidden="1">
      <c r="A57" s="162"/>
      <c r="B57" s="441"/>
      <c r="C57" s="441"/>
      <c r="D57" s="187"/>
      <c r="E57" s="71"/>
      <c r="F57" s="73"/>
      <c r="G57" s="58">
        <f t="shared" si="1"/>
        <v>0</v>
      </c>
      <c r="H57" s="190" t="s">
        <v>173</v>
      </c>
    </row>
    <row r="58" spans="1:8" s="75" customFormat="1" hidden="1">
      <c r="A58" s="162"/>
      <c r="B58" s="441"/>
      <c r="C58" s="441"/>
      <c r="D58" s="187"/>
      <c r="E58" s="71"/>
      <c r="F58" s="73"/>
      <c r="G58" s="58">
        <f t="shared" si="1"/>
        <v>0</v>
      </c>
      <c r="H58" s="190" t="s">
        <v>173</v>
      </c>
    </row>
    <row r="59" spans="1:8" s="75" customFormat="1" hidden="1">
      <c r="A59" s="162"/>
      <c r="B59" s="441"/>
      <c r="C59" s="441"/>
      <c r="D59" s="187"/>
      <c r="E59" s="71"/>
      <c r="F59" s="73"/>
      <c r="G59" s="58">
        <f t="shared" si="1"/>
        <v>0</v>
      </c>
      <c r="H59" s="190" t="s">
        <v>173</v>
      </c>
    </row>
    <row r="60" spans="1:8" s="75" customFormat="1" hidden="1">
      <c r="A60" s="162"/>
      <c r="B60" s="441"/>
      <c r="C60" s="441"/>
      <c r="D60" s="187"/>
      <c r="E60" s="71"/>
      <c r="F60" s="73"/>
      <c r="G60" s="58">
        <f t="shared" si="1"/>
        <v>0</v>
      </c>
      <c r="H60" s="190" t="s">
        <v>173</v>
      </c>
    </row>
    <row r="61" spans="1:8" s="75" customFormat="1" hidden="1">
      <c r="A61" s="162"/>
      <c r="B61" s="441"/>
      <c r="C61" s="441"/>
      <c r="D61" s="187"/>
      <c r="E61" s="71"/>
      <c r="F61" s="73"/>
      <c r="G61" s="58">
        <f t="shared" si="1"/>
        <v>0</v>
      </c>
      <c r="H61" s="190" t="s">
        <v>173</v>
      </c>
    </row>
    <row r="62" spans="1:8" s="75" customFormat="1" hidden="1">
      <c r="A62" s="162"/>
      <c r="B62" s="441"/>
      <c r="C62" s="441"/>
      <c r="D62" s="187"/>
      <c r="E62" s="71"/>
      <c r="F62" s="73"/>
      <c r="G62" s="58">
        <f t="shared" si="1"/>
        <v>0</v>
      </c>
      <c r="H62" s="190" t="s">
        <v>173</v>
      </c>
    </row>
    <row r="63" spans="1:8" s="75" customFormat="1" hidden="1">
      <c r="A63" s="162"/>
      <c r="B63" s="441"/>
      <c r="C63" s="441"/>
      <c r="D63" s="187"/>
      <c r="E63" s="71"/>
      <c r="F63" s="73"/>
      <c r="G63" s="58">
        <f t="shared" si="1"/>
        <v>0</v>
      </c>
      <c r="H63" s="190" t="s">
        <v>173</v>
      </c>
    </row>
    <row r="64" spans="1:8" s="75" customFormat="1" hidden="1">
      <c r="A64" s="162"/>
      <c r="B64" s="441"/>
      <c r="C64" s="441"/>
      <c r="D64" s="187"/>
      <c r="E64" s="71"/>
      <c r="F64" s="73"/>
      <c r="G64" s="58">
        <f t="shared" si="1"/>
        <v>0</v>
      </c>
      <c r="H64" s="190" t="s">
        <v>173</v>
      </c>
    </row>
    <row r="65" spans="1:8" s="75" customFormat="1" hidden="1">
      <c r="A65" s="162"/>
      <c r="B65" s="441"/>
      <c r="C65" s="441"/>
      <c r="D65" s="187"/>
      <c r="E65" s="71"/>
      <c r="F65" s="73"/>
      <c r="G65" s="58">
        <f t="shared" si="1"/>
        <v>0</v>
      </c>
      <c r="H65" s="190" t="s">
        <v>173</v>
      </c>
    </row>
    <row r="66" spans="1:8" s="75" customFormat="1" hidden="1">
      <c r="A66" s="162"/>
      <c r="B66" s="441"/>
      <c r="C66" s="441"/>
      <c r="D66" s="187"/>
      <c r="E66" s="71"/>
      <c r="F66" s="73"/>
      <c r="G66" s="58">
        <f t="shared" si="1"/>
        <v>0</v>
      </c>
      <c r="H66" s="190" t="s">
        <v>173</v>
      </c>
    </row>
    <row r="67" spans="1:8" s="75" customFormat="1" hidden="1">
      <c r="A67" s="162"/>
      <c r="B67" s="441"/>
      <c r="C67" s="441"/>
      <c r="D67" s="187"/>
      <c r="E67" s="71"/>
      <c r="F67" s="73"/>
      <c r="G67" s="58">
        <f t="shared" si="1"/>
        <v>0</v>
      </c>
      <c r="H67" s="190" t="s">
        <v>173</v>
      </c>
    </row>
    <row r="68" spans="1:8" s="75" customFormat="1" hidden="1">
      <c r="A68" s="162"/>
      <c r="B68" s="441"/>
      <c r="C68" s="441"/>
      <c r="D68" s="187"/>
      <c r="E68" s="71"/>
      <c r="F68" s="73"/>
      <c r="G68" s="58">
        <f t="shared" ref="G68:G99" si="2">ROUND(+D68*F68,2)</f>
        <v>0</v>
      </c>
      <c r="H68" s="190" t="s">
        <v>173</v>
      </c>
    </row>
    <row r="69" spans="1:8" s="75" customFormat="1" hidden="1">
      <c r="A69" s="162"/>
      <c r="B69" s="441"/>
      <c r="C69" s="441"/>
      <c r="D69" s="187"/>
      <c r="E69" s="71"/>
      <c r="F69" s="73"/>
      <c r="G69" s="58">
        <f t="shared" si="2"/>
        <v>0</v>
      </c>
      <c r="H69" s="190" t="s">
        <v>173</v>
      </c>
    </row>
    <row r="70" spans="1:8" s="75" customFormat="1" hidden="1">
      <c r="A70" s="162"/>
      <c r="B70" s="441"/>
      <c r="C70" s="441"/>
      <c r="D70" s="187"/>
      <c r="E70" s="71"/>
      <c r="F70" s="73"/>
      <c r="G70" s="58">
        <f t="shared" si="2"/>
        <v>0</v>
      </c>
      <c r="H70" s="190" t="s">
        <v>173</v>
      </c>
    </row>
    <row r="71" spans="1:8" s="75" customFormat="1" hidden="1">
      <c r="A71" s="162"/>
      <c r="B71" s="441"/>
      <c r="C71" s="441"/>
      <c r="D71" s="187"/>
      <c r="E71" s="71"/>
      <c r="F71" s="73"/>
      <c r="G71" s="58">
        <f t="shared" si="2"/>
        <v>0</v>
      </c>
      <c r="H71" s="190" t="s">
        <v>173</v>
      </c>
    </row>
    <row r="72" spans="1:8" s="75" customFormat="1" hidden="1">
      <c r="A72" s="162"/>
      <c r="B72" s="441"/>
      <c r="C72" s="441"/>
      <c r="D72" s="187"/>
      <c r="E72" s="71"/>
      <c r="F72" s="73"/>
      <c r="G72" s="58">
        <f t="shared" si="2"/>
        <v>0</v>
      </c>
      <c r="H72" s="190" t="s">
        <v>173</v>
      </c>
    </row>
    <row r="73" spans="1:8" s="75" customFormat="1" hidden="1">
      <c r="A73" s="162"/>
      <c r="B73" s="441"/>
      <c r="C73" s="441"/>
      <c r="D73" s="187"/>
      <c r="E73" s="71"/>
      <c r="F73" s="73"/>
      <c r="G73" s="58">
        <f t="shared" si="2"/>
        <v>0</v>
      </c>
      <c r="H73" s="190" t="s">
        <v>173</v>
      </c>
    </row>
    <row r="74" spans="1:8" s="75" customFormat="1" hidden="1">
      <c r="A74" s="162"/>
      <c r="B74" s="441"/>
      <c r="C74" s="441"/>
      <c r="D74" s="187"/>
      <c r="E74" s="71"/>
      <c r="F74" s="73"/>
      <c r="G74" s="58">
        <f t="shared" si="2"/>
        <v>0</v>
      </c>
      <c r="H74" s="190" t="s">
        <v>173</v>
      </c>
    </row>
    <row r="75" spans="1:8" s="75" customFormat="1" hidden="1">
      <c r="A75" s="162"/>
      <c r="B75" s="441"/>
      <c r="C75" s="441"/>
      <c r="D75" s="187"/>
      <c r="E75" s="71"/>
      <c r="F75" s="73"/>
      <c r="G75" s="58">
        <f t="shared" si="2"/>
        <v>0</v>
      </c>
      <c r="H75" s="190" t="s">
        <v>173</v>
      </c>
    </row>
    <row r="76" spans="1:8" s="75" customFormat="1" hidden="1">
      <c r="A76" s="162"/>
      <c r="B76" s="441"/>
      <c r="C76" s="441"/>
      <c r="D76" s="187"/>
      <c r="E76" s="71"/>
      <c r="F76" s="73"/>
      <c r="G76" s="58">
        <f t="shared" si="2"/>
        <v>0</v>
      </c>
      <c r="H76" s="190" t="s">
        <v>173</v>
      </c>
    </row>
    <row r="77" spans="1:8" s="75" customFormat="1" hidden="1">
      <c r="A77" s="162"/>
      <c r="B77" s="441"/>
      <c r="C77" s="441"/>
      <c r="D77" s="187"/>
      <c r="E77" s="71"/>
      <c r="F77" s="73"/>
      <c r="G77" s="58">
        <f t="shared" si="2"/>
        <v>0</v>
      </c>
      <c r="H77" s="190" t="s">
        <v>173</v>
      </c>
    </row>
    <row r="78" spans="1:8" s="75" customFormat="1" hidden="1">
      <c r="A78" s="162"/>
      <c r="B78" s="441"/>
      <c r="C78" s="441"/>
      <c r="D78" s="187"/>
      <c r="E78" s="71"/>
      <c r="F78" s="73"/>
      <c r="G78" s="58">
        <f t="shared" si="2"/>
        <v>0</v>
      </c>
      <c r="H78" s="190" t="s">
        <v>173</v>
      </c>
    </row>
    <row r="79" spans="1:8" s="75" customFormat="1" hidden="1">
      <c r="A79" s="162"/>
      <c r="B79" s="441"/>
      <c r="C79" s="441"/>
      <c r="D79" s="187"/>
      <c r="E79" s="71"/>
      <c r="F79" s="73"/>
      <c r="G79" s="58">
        <f t="shared" si="2"/>
        <v>0</v>
      </c>
      <c r="H79" s="190" t="s">
        <v>173</v>
      </c>
    </row>
    <row r="80" spans="1:8" s="75" customFormat="1" hidden="1">
      <c r="A80" s="162"/>
      <c r="B80" s="441"/>
      <c r="C80" s="441"/>
      <c r="D80" s="187"/>
      <c r="E80" s="71"/>
      <c r="F80" s="73"/>
      <c r="G80" s="58">
        <f t="shared" si="2"/>
        <v>0</v>
      </c>
      <c r="H80" s="190" t="s">
        <v>173</v>
      </c>
    </row>
    <row r="81" spans="1:8" s="75" customFormat="1" hidden="1">
      <c r="A81" s="162"/>
      <c r="B81" s="441"/>
      <c r="C81" s="441"/>
      <c r="D81" s="187"/>
      <c r="E81" s="71"/>
      <c r="F81" s="73"/>
      <c r="G81" s="58">
        <f t="shared" si="2"/>
        <v>0</v>
      </c>
      <c r="H81" s="190" t="s">
        <v>173</v>
      </c>
    </row>
    <row r="82" spans="1:8" s="75" customFormat="1" hidden="1">
      <c r="A82" s="162"/>
      <c r="B82" s="441"/>
      <c r="C82" s="441"/>
      <c r="D82" s="187"/>
      <c r="E82" s="71"/>
      <c r="F82" s="73"/>
      <c r="G82" s="58">
        <f t="shared" si="2"/>
        <v>0</v>
      </c>
      <c r="H82" s="190" t="s">
        <v>173</v>
      </c>
    </row>
    <row r="83" spans="1:8" s="75" customFormat="1" hidden="1">
      <c r="A83" s="162"/>
      <c r="B83" s="441"/>
      <c r="C83" s="441"/>
      <c r="D83" s="187"/>
      <c r="E83" s="71"/>
      <c r="F83" s="73"/>
      <c r="G83" s="58">
        <f t="shared" si="2"/>
        <v>0</v>
      </c>
      <c r="H83" s="190" t="s">
        <v>173</v>
      </c>
    </row>
    <row r="84" spans="1:8" s="75" customFormat="1" hidden="1">
      <c r="A84" s="162"/>
      <c r="B84" s="441"/>
      <c r="C84" s="441"/>
      <c r="D84" s="187"/>
      <c r="E84" s="71"/>
      <c r="F84" s="73"/>
      <c r="G84" s="58">
        <f t="shared" si="2"/>
        <v>0</v>
      </c>
      <c r="H84" s="190" t="s">
        <v>173</v>
      </c>
    </row>
    <row r="85" spans="1:8" s="75" customFormat="1" hidden="1">
      <c r="A85" s="162"/>
      <c r="B85" s="441"/>
      <c r="C85" s="441"/>
      <c r="D85" s="187"/>
      <c r="E85" s="71"/>
      <c r="F85" s="73"/>
      <c r="G85" s="58">
        <f t="shared" si="2"/>
        <v>0</v>
      </c>
      <c r="H85" s="190" t="s">
        <v>173</v>
      </c>
    </row>
    <row r="86" spans="1:8" s="75" customFormat="1" hidden="1">
      <c r="A86" s="162"/>
      <c r="B86" s="441"/>
      <c r="C86" s="441"/>
      <c r="D86" s="187"/>
      <c r="E86" s="71"/>
      <c r="F86" s="73"/>
      <c r="G86" s="58">
        <f t="shared" si="2"/>
        <v>0</v>
      </c>
      <c r="H86" s="190" t="s">
        <v>173</v>
      </c>
    </row>
    <row r="87" spans="1:8" s="75" customFormat="1" hidden="1">
      <c r="A87" s="162"/>
      <c r="B87" s="441"/>
      <c r="C87" s="441"/>
      <c r="D87" s="187"/>
      <c r="E87" s="71"/>
      <c r="F87" s="73"/>
      <c r="G87" s="58">
        <f t="shared" si="2"/>
        <v>0</v>
      </c>
      <c r="H87" s="190" t="s">
        <v>173</v>
      </c>
    </row>
    <row r="88" spans="1:8" s="75" customFormat="1" hidden="1">
      <c r="A88" s="162"/>
      <c r="B88" s="441"/>
      <c r="C88" s="441"/>
      <c r="D88" s="187"/>
      <c r="E88" s="71"/>
      <c r="F88" s="73"/>
      <c r="G88" s="58">
        <f t="shared" si="2"/>
        <v>0</v>
      </c>
      <c r="H88" s="190" t="s">
        <v>173</v>
      </c>
    </row>
    <row r="89" spans="1:8" s="75" customFormat="1" hidden="1">
      <c r="A89" s="162"/>
      <c r="B89" s="441"/>
      <c r="C89" s="441"/>
      <c r="D89" s="187"/>
      <c r="E89" s="71"/>
      <c r="F89" s="73"/>
      <c r="G89" s="58">
        <f t="shared" si="2"/>
        <v>0</v>
      </c>
      <c r="H89" s="190" t="s">
        <v>173</v>
      </c>
    </row>
    <row r="90" spans="1:8" s="75" customFormat="1" hidden="1">
      <c r="A90" s="162"/>
      <c r="B90" s="441"/>
      <c r="C90" s="441"/>
      <c r="D90" s="187"/>
      <c r="E90" s="71"/>
      <c r="F90" s="73"/>
      <c r="G90" s="58">
        <f t="shared" si="2"/>
        <v>0</v>
      </c>
      <c r="H90" s="190" t="s">
        <v>173</v>
      </c>
    </row>
    <row r="91" spans="1:8" s="75" customFormat="1" hidden="1">
      <c r="A91" s="162"/>
      <c r="B91" s="441"/>
      <c r="C91" s="441"/>
      <c r="D91" s="187"/>
      <c r="E91" s="71"/>
      <c r="F91" s="73"/>
      <c r="G91" s="58">
        <f t="shared" si="2"/>
        <v>0</v>
      </c>
      <c r="H91" s="190" t="s">
        <v>173</v>
      </c>
    </row>
    <row r="92" spans="1:8" s="75" customFormat="1" hidden="1">
      <c r="A92" s="162"/>
      <c r="B92" s="441"/>
      <c r="C92" s="441"/>
      <c r="D92" s="187"/>
      <c r="E92" s="71"/>
      <c r="F92" s="73"/>
      <c r="G92" s="58">
        <f t="shared" si="2"/>
        <v>0</v>
      </c>
      <c r="H92" s="190" t="s">
        <v>173</v>
      </c>
    </row>
    <row r="93" spans="1:8" s="75" customFormat="1" hidden="1">
      <c r="A93" s="162"/>
      <c r="B93" s="441"/>
      <c r="C93" s="441"/>
      <c r="D93" s="187"/>
      <c r="E93" s="71"/>
      <c r="F93" s="73"/>
      <c r="G93" s="58">
        <f t="shared" si="2"/>
        <v>0</v>
      </c>
      <c r="H93" s="190" t="s">
        <v>173</v>
      </c>
    </row>
    <row r="94" spans="1:8" s="75" customFormat="1" hidden="1">
      <c r="A94" s="162"/>
      <c r="B94" s="441"/>
      <c r="C94" s="441"/>
      <c r="D94" s="187"/>
      <c r="E94" s="71"/>
      <c r="F94" s="73"/>
      <c r="G94" s="58">
        <f t="shared" si="2"/>
        <v>0</v>
      </c>
      <c r="H94" s="190" t="s">
        <v>173</v>
      </c>
    </row>
    <row r="95" spans="1:8" s="75" customFormat="1" hidden="1">
      <c r="A95" s="162"/>
      <c r="B95" s="441"/>
      <c r="C95" s="441"/>
      <c r="D95" s="187"/>
      <c r="E95" s="71"/>
      <c r="F95" s="73"/>
      <c r="G95" s="58">
        <f t="shared" si="2"/>
        <v>0</v>
      </c>
      <c r="H95" s="190" t="s">
        <v>173</v>
      </c>
    </row>
    <row r="96" spans="1:8" s="75" customFormat="1" hidden="1">
      <c r="A96" s="162"/>
      <c r="B96" s="441"/>
      <c r="C96" s="441"/>
      <c r="D96" s="187"/>
      <c r="E96" s="71"/>
      <c r="F96" s="73"/>
      <c r="G96" s="58">
        <f t="shared" si="2"/>
        <v>0</v>
      </c>
      <c r="H96" s="190" t="s">
        <v>173</v>
      </c>
    </row>
    <row r="97" spans="1:8" s="75" customFormat="1" hidden="1">
      <c r="A97" s="162"/>
      <c r="B97" s="441"/>
      <c r="C97" s="441"/>
      <c r="D97" s="187"/>
      <c r="E97" s="71"/>
      <c r="F97" s="73"/>
      <c r="G97" s="58">
        <f t="shared" si="2"/>
        <v>0</v>
      </c>
      <c r="H97" s="190" t="s">
        <v>173</v>
      </c>
    </row>
    <row r="98" spans="1:8" s="75" customFormat="1" hidden="1">
      <c r="A98" s="162"/>
      <c r="B98" s="441"/>
      <c r="C98" s="441"/>
      <c r="D98" s="187"/>
      <c r="E98" s="71"/>
      <c r="F98" s="73"/>
      <c r="G98" s="58">
        <f t="shared" si="2"/>
        <v>0</v>
      </c>
      <c r="H98" s="190" t="s">
        <v>173</v>
      </c>
    </row>
    <row r="99" spans="1:8" s="75" customFormat="1" hidden="1">
      <c r="A99" s="162"/>
      <c r="B99" s="441"/>
      <c r="C99" s="441"/>
      <c r="D99" s="187"/>
      <c r="E99" s="71"/>
      <c r="F99" s="73"/>
      <c r="G99" s="58">
        <f t="shared" si="2"/>
        <v>0</v>
      </c>
      <c r="H99" s="190" t="s">
        <v>173</v>
      </c>
    </row>
    <row r="100" spans="1:8" s="75" customFormat="1" hidden="1">
      <c r="A100" s="162"/>
      <c r="B100" s="441"/>
      <c r="C100" s="441"/>
      <c r="D100" s="187"/>
      <c r="E100" s="71"/>
      <c r="F100" s="73"/>
      <c r="G100" s="58">
        <f t="shared" ref="G100:G131" si="3">ROUND(+D100*F100,2)</f>
        <v>0</v>
      </c>
      <c r="H100" s="190" t="s">
        <v>173</v>
      </c>
    </row>
    <row r="101" spans="1:8" s="75" customFormat="1" hidden="1">
      <c r="A101" s="162"/>
      <c r="B101" s="441"/>
      <c r="C101" s="441"/>
      <c r="D101" s="187"/>
      <c r="E101" s="71"/>
      <c r="F101" s="73"/>
      <c r="G101" s="58">
        <f t="shared" si="3"/>
        <v>0</v>
      </c>
      <c r="H101" s="190" t="s">
        <v>173</v>
      </c>
    </row>
    <row r="102" spans="1:8" s="75" customFormat="1" hidden="1">
      <c r="A102" s="162"/>
      <c r="B102" s="441"/>
      <c r="C102" s="441"/>
      <c r="D102" s="187"/>
      <c r="E102" s="71"/>
      <c r="F102" s="73"/>
      <c r="G102" s="58">
        <f t="shared" si="3"/>
        <v>0</v>
      </c>
      <c r="H102" s="190" t="s">
        <v>173</v>
      </c>
    </row>
    <row r="103" spans="1:8" s="75" customFormat="1" hidden="1">
      <c r="A103" s="162"/>
      <c r="B103" s="441"/>
      <c r="C103" s="441"/>
      <c r="D103" s="187"/>
      <c r="E103" s="71"/>
      <c r="F103" s="73"/>
      <c r="G103" s="58">
        <f t="shared" si="3"/>
        <v>0</v>
      </c>
      <c r="H103" s="190" t="s">
        <v>173</v>
      </c>
    </row>
    <row r="104" spans="1:8" s="75" customFormat="1" hidden="1">
      <c r="A104" s="162"/>
      <c r="B104" s="441"/>
      <c r="C104" s="441"/>
      <c r="D104" s="187"/>
      <c r="E104" s="71"/>
      <c r="F104" s="73"/>
      <c r="G104" s="58">
        <f t="shared" si="3"/>
        <v>0</v>
      </c>
      <c r="H104" s="190" t="s">
        <v>173</v>
      </c>
    </row>
    <row r="105" spans="1:8" s="75" customFormat="1" hidden="1">
      <c r="A105" s="162"/>
      <c r="B105" s="441"/>
      <c r="C105" s="441"/>
      <c r="D105" s="187"/>
      <c r="E105" s="71"/>
      <c r="F105" s="73"/>
      <c r="G105" s="58">
        <f t="shared" si="3"/>
        <v>0</v>
      </c>
      <c r="H105" s="190" t="s">
        <v>173</v>
      </c>
    </row>
    <row r="106" spans="1:8" s="75" customFormat="1" hidden="1">
      <c r="A106" s="162"/>
      <c r="B106" s="441"/>
      <c r="C106" s="441"/>
      <c r="D106" s="187"/>
      <c r="E106" s="71"/>
      <c r="F106" s="73"/>
      <c r="G106" s="58">
        <f t="shared" si="3"/>
        <v>0</v>
      </c>
      <c r="H106" s="190" t="s">
        <v>173</v>
      </c>
    </row>
    <row r="107" spans="1:8" s="75" customFormat="1" hidden="1">
      <c r="A107" s="162"/>
      <c r="B107" s="441"/>
      <c r="C107" s="441"/>
      <c r="D107" s="187"/>
      <c r="E107" s="71"/>
      <c r="F107" s="73"/>
      <c r="G107" s="58">
        <f t="shared" si="3"/>
        <v>0</v>
      </c>
      <c r="H107" s="190" t="s">
        <v>173</v>
      </c>
    </row>
    <row r="108" spans="1:8" s="75" customFormat="1" hidden="1">
      <c r="A108" s="162"/>
      <c r="B108" s="441"/>
      <c r="C108" s="441"/>
      <c r="D108" s="187"/>
      <c r="E108" s="71"/>
      <c r="F108" s="73"/>
      <c r="G108" s="58">
        <f t="shared" si="3"/>
        <v>0</v>
      </c>
      <c r="H108" s="190" t="s">
        <v>173</v>
      </c>
    </row>
    <row r="109" spans="1:8" s="75" customFormat="1" hidden="1">
      <c r="A109" s="162"/>
      <c r="B109" s="441"/>
      <c r="C109" s="441"/>
      <c r="D109" s="187"/>
      <c r="E109" s="71"/>
      <c r="F109" s="73"/>
      <c r="G109" s="58">
        <f t="shared" si="3"/>
        <v>0</v>
      </c>
      <c r="H109" s="190" t="s">
        <v>173</v>
      </c>
    </row>
    <row r="110" spans="1:8" s="75" customFormat="1" hidden="1">
      <c r="A110" s="162"/>
      <c r="B110" s="441"/>
      <c r="C110" s="441"/>
      <c r="D110" s="187"/>
      <c r="E110" s="71"/>
      <c r="F110" s="73"/>
      <c r="G110" s="58">
        <f t="shared" si="3"/>
        <v>0</v>
      </c>
      <c r="H110" s="190" t="s">
        <v>173</v>
      </c>
    </row>
    <row r="111" spans="1:8" s="75" customFormat="1" hidden="1">
      <c r="A111" s="162"/>
      <c r="B111" s="441"/>
      <c r="C111" s="441"/>
      <c r="D111" s="187"/>
      <c r="E111" s="71"/>
      <c r="F111" s="73"/>
      <c r="G111" s="58">
        <f t="shared" si="3"/>
        <v>0</v>
      </c>
      <c r="H111" s="190" t="s">
        <v>173</v>
      </c>
    </row>
    <row r="112" spans="1:8" s="75" customFormat="1" hidden="1">
      <c r="A112" s="162"/>
      <c r="B112" s="441"/>
      <c r="C112" s="441"/>
      <c r="D112" s="187"/>
      <c r="E112" s="71"/>
      <c r="F112" s="73"/>
      <c r="G112" s="58">
        <f t="shared" si="3"/>
        <v>0</v>
      </c>
      <c r="H112" s="190" t="s">
        <v>173</v>
      </c>
    </row>
    <row r="113" spans="1:8" s="75" customFormat="1" hidden="1">
      <c r="A113" s="162"/>
      <c r="B113" s="441"/>
      <c r="C113" s="441"/>
      <c r="D113" s="187"/>
      <c r="E113" s="71"/>
      <c r="F113" s="73"/>
      <c r="G113" s="58">
        <f t="shared" si="3"/>
        <v>0</v>
      </c>
      <c r="H113" s="190" t="s">
        <v>173</v>
      </c>
    </row>
    <row r="114" spans="1:8" s="75" customFormat="1" hidden="1">
      <c r="A114" s="162"/>
      <c r="B114" s="441"/>
      <c r="C114" s="441"/>
      <c r="D114" s="187"/>
      <c r="E114" s="71"/>
      <c r="F114" s="73"/>
      <c r="G114" s="58">
        <f t="shared" si="3"/>
        <v>0</v>
      </c>
      <c r="H114" s="190" t="s">
        <v>173</v>
      </c>
    </row>
    <row r="115" spans="1:8" s="75" customFormat="1" hidden="1">
      <c r="A115" s="162"/>
      <c r="B115" s="441"/>
      <c r="C115" s="441"/>
      <c r="D115" s="187"/>
      <c r="E115" s="71"/>
      <c r="F115" s="73"/>
      <c r="G115" s="58">
        <f t="shared" si="3"/>
        <v>0</v>
      </c>
      <c r="H115" s="190" t="s">
        <v>173</v>
      </c>
    </row>
    <row r="116" spans="1:8" s="75" customFormat="1" hidden="1">
      <c r="A116" s="162"/>
      <c r="B116" s="441"/>
      <c r="C116" s="441"/>
      <c r="D116" s="187"/>
      <c r="E116" s="71"/>
      <c r="F116" s="73"/>
      <c r="G116" s="58">
        <f t="shared" si="3"/>
        <v>0</v>
      </c>
      <c r="H116" s="190" t="s">
        <v>173</v>
      </c>
    </row>
    <row r="117" spans="1:8" s="75" customFormat="1" hidden="1">
      <c r="A117" s="162"/>
      <c r="B117" s="441"/>
      <c r="C117" s="441"/>
      <c r="D117" s="187"/>
      <c r="E117" s="71"/>
      <c r="F117" s="73"/>
      <c r="G117" s="58">
        <f t="shared" si="3"/>
        <v>0</v>
      </c>
      <c r="H117" s="190" t="s">
        <v>173</v>
      </c>
    </row>
    <row r="118" spans="1:8" s="75" customFormat="1" hidden="1">
      <c r="A118" s="162"/>
      <c r="B118" s="441"/>
      <c r="C118" s="441"/>
      <c r="D118" s="187"/>
      <c r="E118" s="71"/>
      <c r="F118" s="73"/>
      <c r="G118" s="58">
        <f t="shared" si="3"/>
        <v>0</v>
      </c>
      <c r="H118" s="190" t="s">
        <v>173</v>
      </c>
    </row>
    <row r="119" spans="1:8" s="75" customFormat="1" hidden="1">
      <c r="A119" s="162"/>
      <c r="B119" s="441"/>
      <c r="C119" s="441"/>
      <c r="D119" s="187"/>
      <c r="E119" s="71"/>
      <c r="F119" s="73"/>
      <c r="G119" s="58">
        <f t="shared" si="3"/>
        <v>0</v>
      </c>
      <c r="H119" s="190" t="s">
        <v>173</v>
      </c>
    </row>
    <row r="120" spans="1:8" s="75" customFormat="1" hidden="1">
      <c r="A120" s="162"/>
      <c r="B120" s="441"/>
      <c r="C120" s="441"/>
      <c r="D120" s="187"/>
      <c r="E120" s="71"/>
      <c r="F120" s="73"/>
      <c r="G120" s="58">
        <f t="shared" si="3"/>
        <v>0</v>
      </c>
      <c r="H120" s="190" t="s">
        <v>173</v>
      </c>
    </row>
    <row r="121" spans="1:8" s="75" customFormat="1" hidden="1">
      <c r="A121" s="162"/>
      <c r="B121" s="441"/>
      <c r="C121" s="441"/>
      <c r="D121" s="187"/>
      <c r="E121" s="71"/>
      <c r="F121" s="73"/>
      <c r="G121" s="58">
        <f t="shared" si="3"/>
        <v>0</v>
      </c>
      <c r="H121" s="190" t="s">
        <v>173</v>
      </c>
    </row>
    <row r="122" spans="1:8" s="75" customFormat="1" hidden="1">
      <c r="A122" s="162"/>
      <c r="B122" s="441"/>
      <c r="C122" s="441"/>
      <c r="D122" s="187"/>
      <c r="E122" s="71"/>
      <c r="F122" s="73"/>
      <c r="G122" s="58">
        <f t="shared" si="3"/>
        <v>0</v>
      </c>
      <c r="H122" s="190" t="s">
        <v>173</v>
      </c>
    </row>
    <row r="123" spans="1:8" s="75" customFormat="1" hidden="1">
      <c r="A123" s="162"/>
      <c r="B123" s="441"/>
      <c r="C123" s="441"/>
      <c r="D123" s="187"/>
      <c r="E123" s="71"/>
      <c r="F123" s="73"/>
      <c r="G123" s="58">
        <f t="shared" si="3"/>
        <v>0</v>
      </c>
      <c r="H123" s="190" t="s">
        <v>173</v>
      </c>
    </row>
    <row r="124" spans="1:8" s="75" customFormat="1" hidden="1">
      <c r="A124" s="162"/>
      <c r="B124" s="441"/>
      <c r="C124" s="441"/>
      <c r="D124" s="187"/>
      <c r="E124" s="71"/>
      <c r="F124" s="73"/>
      <c r="G124" s="58">
        <f t="shared" si="3"/>
        <v>0</v>
      </c>
      <c r="H124" s="190" t="s">
        <v>173</v>
      </c>
    </row>
    <row r="125" spans="1:8" s="75" customFormat="1" hidden="1">
      <c r="A125" s="162"/>
      <c r="B125" s="441"/>
      <c r="C125" s="441"/>
      <c r="D125" s="187"/>
      <c r="E125" s="71"/>
      <c r="F125" s="73"/>
      <c r="G125" s="58">
        <f t="shared" si="3"/>
        <v>0</v>
      </c>
      <c r="H125" s="190" t="s">
        <v>173</v>
      </c>
    </row>
    <row r="126" spans="1:8" s="75" customFormat="1" hidden="1">
      <c r="A126" s="162"/>
      <c r="B126" s="441"/>
      <c r="C126" s="441"/>
      <c r="D126" s="187"/>
      <c r="E126" s="71"/>
      <c r="F126" s="73"/>
      <c r="G126" s="58">
        <f t="shared" si="3"/>
        <v>0</v>
      </c>
      <c r="H126" s="190" t="s">
        <v>173</v>
      </c>
    </row>
    <row r="127" spans="1:8" s="75" customFormat="1" hidden="1">
      <c r="A127" s="162"/>
      <c r="B127" s="441"/>
      <c r="C127" s="441"/>
      <c r="D127" s="187"/>
      <c r="E127" s="71"/>
      <c r="F127" s="73"/>
      <c r="G127" s="58">
        <f t="shared" si="3"/>
        <v>0</v>
      </c>
      <c r="H127" s="190" t="s">
        <v>173</v>
      </c>
    </row>
    <row r="128" spans="1:8" s="75" customFormat="1" hidden="1">
      <c r="A128" s="162"/>
      <c r="B128" s="441"/>
      <c r="C128" s="441"/>
      <c r="D128" s="187"/>
      <c r="E128" s="71"/>
      <c r="F128" s="73"/>
      <c r="G128" s="58">
        <f t="shared" si="3"/>
        <v>0</v>
      </c>
      <c r="H128" s="190" t="s">
        <v>173</v>
      </c>
    </row>
    <row r="129" spans="1:10" s="75" customFormat="1" hidden="1">
      <c r="A129" s="162"/>
      <c r="B129" s="441"/>
      <c r="C129" s="441"/>
      <c r="D129" s="187"/>
      <c r="E129" s="71"/>
      <c r="F129" s="73"/>
      <c r="G129" s="58">
        <f t="shared" si="3"/>
        <v>0</v>
      </c>
      <c r="H129" s="190" t="s">
        <v>173</v>
      </c>
    </row>
    <row r="130" spans="1:10" s="75" customFormat="1" hidden="1">
      <c r="A130" s="162"/>
      <c r="B130" s="441"/>
      <c r="C130" s="441"/>
      <c r="D130" s="187"/>
      <c r="E130" s="71"/>
      <c r="F130" s="73"/>
      <c r="G130" s="58">
        <f t="shared" si="3"/>
        <v>0</v>
      </c>
      <c r="H130" s="190" t="s">
        <v>173</v>
      </c>
    </row>
    <row r="131" spans="1:10" s="75" customFormat="1" hidden="1">
      <c r="A131" s="162"/>
      <c r="B131" s="441"/>
      <c r="C131" s="441"/>
      <c r="D131" s="187"/>
      <c r="E131" s="71"/>
      <c r="F131" s="73"/>
      <c r="G131" s="58">
        <f t="shared" si="3"/>
        <v>0</v>
      </c>
      <c r="H131" s="190" t="s">
        <v>173</v>
      </c>
    </row>
    <row r="132" spans="1:10" s="75" customFormat="1" hidden="1">
      <c r="A132" s="162"/>
      <c r="B132" s="441"/>
      <c r="C132" s="441"/>
      <c r="D132" s="187"/>
      <c r="E132" s="71"/>
      <c r="F132" s="73"/>
      <c r="G132" s="58">
        <f t="shared" ref="G132:G133" si="4">ROUND(+D132*F132,2)</f>
        <v>0</v>
      </c>
      <c r="H132" s="190" t="s">
        <v>173</v>
      </c>
    </row>
    <row r="133" spans="1:10" s="75" customFormat="1" ht="15" customHeight="1">
      <c r="A133" s="162"/>
      <c r="B133" s="441"/>
      <c r="C133" s="441"/>
      <c r="D133" s="187"/>
      <c r="E133" s="71"/>
      <c r="F133" s="73"/>
      <c r="G133" s="198">
        <f t="shared" si="4"/>
        <v>0</v>
      </c>
      <c r="H133" s="75" t="s">
        <v>173</v>
      </c>
    </row>
    <row r="134" spans="1:10" s="75" customFormat="1">
      <c r="A134" s="162"/>
      <c r="B134" s="441"/>
      <c r="C134" s="441"/>
      <c r="D134" s="71"/>
      <c r="E134" s="148"/>
      <c r="F134" s="154" t="s">
        <v>189</v>
      </c>
      <c r="G134" s="207">
        <f>ROUND(SUBTOTAL(109,G4:G133),2)</f>
        <v>0</v>
      </c>
      <c r="H134" s="75" t="s">
        <v>173</v>
      </c>
      <c r="J134" s="313" t="s">
        <v>190</v>
      </c>
    </row>
    <row r="135" spans="1:10" s="75" customFormat="1">
      <c r="A135" s="162"/>
      <c r="B135" s="441"/>
      <c r="C135" s="441"/>
      <c r="D135" s="71"/>
      <c r="E135" s="148"/>
      <c r="F135" s="148"/>
      <c r="G135" s="58"/>
      <c r="H135" s="75" t="s">
        <v>176</v>
      </c>
      <c r="J135" s="313"/>
    </row>
    <row r="136" spans="1:10" s="75" customFormat="1">
      <c r="A136" s="162"/>
      <c r="B136" s="441"/>
      <c r="C136" s="441"/>
      <c r="D136" s="187"/>
      <c r="E136" s="71"/>
      <c r="F136" s="73"/>
      <c r="G136" s="58">
        <f t="shared" ref="G136:G167" si="5">ROUND(+D136*F136,2)</f>
        <v>0</v>
      </c>
      <c r="H136" s="75" t="s">
        <v>176</v>
      </c>
    </row>
    <row r="137" spans="1:10" s="75" customFormat="1">
      <c r="A137" s="162"/>
      <c r="B137" s="315"/>
      <c r="C137" s="315"/>
      <c r="D137" s="187"/>
      <c r="E137" s="71"/>
      <c r="F137" s="73"/>
      <c r="G137" s="58">
        <f t="shared" si="5"/>
        <v>0</v>
      </c>
      <c r="H137" s="75" t="s">
        <v>176</v>
      </c>
    </row>
    <row r="138" spans="1:10" s="75" customFormat="1">
      <c r="A138" s="162"/>
      <c r="B138" s="315"/>
      <c r="C138" s="315"/>
      <c r="D138" s="187"/>
      <c r="E138" s="71"/>
      <c r="F138" s="73"/>
      <c r="G138" s="58">
        <f t="shared" si="5"/>
        <v>0</v>
      </c>
      <c r="H138" s="75" t="s">
        <v>176</v>
      </c>
    </row>
    <row r="139" spans="1:10" s="75" customFormat="1" hidden="1">
      <c r="A139" s="162"/>
      <c r="B139" s="315"/>
      <c r="C139" s="315"/>
      <c r="D139" s="187"/>
      <c r="E139" s="71"/>
      <c r="F139" s="73"/>
      <c r="G139" s="58">
        <f t="shared" si="5"/>
        <v>0</v>
      </c>
      <c r="H139" s="75" t="s">
        <v>176</v>
      </c>
    </row>
    <row r="140" spans="1:10" s="75" customFormat="1" hidden="1">
      <c r="A140" s="162"/>
      <c r="B140" s="315"/>
      <c r="C140" s="315"/>
      <c r="D140" s="187"/>
      <c r="E140" s="71"/>
      <c r="F140" s="73"/>
      <c r="G140" s="58">
        <f t="shared" si="5"/>
        <v>0</v>
      </c>
      <c r="H140" s="75" t="s">
        <v>176</v>
      </c>
    </row>
    <row r="141" spans="1:10" s="75" customFormat="1" hidden="1">
      <c r="A141" s="162"/>
      <c r="B141" s="315"/>
      <c r="C141" s="315"/>
      <c r="D141" s="187"/>
      <c r="E141" s="71"/>
      <c r="F141" s="73"/>
      <c r="G141" s="58">
        <f t="shared" si="5"/>
        <v>0</v>
      </c>
      <c r="H141" s="75" t="s">
        <v>176</v>
      </c>
    </row>
    <row r="142" spans="1:10" s="75" customFormat="1" hidden="1">
      <c r="A142" s="162"/>
      <c r="B142" s="315"/>
      <c r="C142" s="315"/>
      <c r="D142" s="187"/>
      <c r="E142" s="71"/>
      <c r="F142" s="73"/>
      <c r="G142" s="58">
        <f t="shared" si="5"/>
        <v>0</v>
      </c>
      <c r="H142" s="75" t="s">
        <v>176</v>
      </c>
    </row>
    <row r="143" spans="1:10" s="75" customFormat="1" hidden="1">
      <c r="A143" s="162"/>
      <c r="B143" s="315"/>
      <c r="C143" s="315"/>
      <c r="D143" s="187"/>
      <c r="E143" s="71"/>
      <c r="F143" s="73"/>
      <c r="G143" s="58">
        <f t="shared" si="5"/>
        <v>0</v>
      </c>
      <c r="H143" s="75" t="s">
        <v>176</v>
      </c>
    </row>
    <row r="144" spans="1:10" s="75" customFormat="1" hidden="1">
      <c r="A144" s="162"/>
      <c r="B144" s="315"/>
      <c r="C144" s="315"/>
      <c r="D144" s="187"/>
      <c r="E144" s="71"/>
      <c r="F144" s="73"/>
      <c r="G144" s="58">
        <f t="shared" si="5"/>
        <v>0</v>
      </c>
      <c r="H144" s="75" t="s">
        <v>176</v>
      </c>
    </row>
    <row r="145" spans="1:8" s="75" customFormat="1" hidden="1">
      <c r="A145" s="162"/>
      <c r="B145" s="315"/>
      <c r="C145" s="315"/>
      <c r="D145" s="187"/>
      <c r="E145" s="71"/>
      <c r="F145" s="73"/>
      <c r="G145" s="58">
        <f t="shared" si="5"/>
        <v>0</v>
      </c>
      <c r="H145" s="75" t="s">
        <v>176</v>
      </c>
    </row>
    <row r="146" spans="1:8" s="75" customFormat="1" hidden="1">
      <c r="A146" s="162"/>
      <c r="B146" s="315"/>
      <c r="C146" s="315"/>
      <c r="D146" s="187"/>
      <c r="E146" s="71"/>
      <c r="F146" s="73"/>
      <c r="G146" s="58">
        <f t="shared" si="5"/>
        <v>0</v>
      </c>
      <c r="H146" s="75" t="s">
        <v>176</v>
      </c>
    </row>
    <row r="147" spans="1:8" s="75" customFormat="1" hidden="1">
      <c r="A147" s="162"/>
      <c r="B147" s="315"/>
      <c r="C147" s="315"/>
      <c r="D147" s="187"/>
      <c r="E147" s="71"/>
      <c r="F147" s="73"/>
      <c r="G147" s="58">
        <f t="shared" si="5"/>
        <v>0</v>
      </c>
      <c r="H147" s="75" t="s">
        <v>176</v>
      </c>
    </row>
    <row r="148" spans="1:8" s="75" customFormat="1" hidden="1">
      <c r="A148" s="162"/>
      <c r="B148" s="315"/>
      <c r="C148" s="315"/>
      <c r="D148" s="187"/>
      <c r="E148" s="71"/>
      <c r="F148" s="73"/>
      <c r="G148" s="58">
        <f t="shared" si="5"/>
        <v>0</v>
      </c>
      <c r="H148" s="75" t="s">
        <v>176</v>
      </c>
    </row>
    <row r="149" spans="1:8" s="75" customFormat="1" hidden="1">
      <c r="A149" s="162"/>
      <c r="B149" s="315"/>
      <c r="C149" s="315"/>
      <c r="D149" s="187"/>
      <c r="E149" s="71"/>
      <c r="F149" s="73"/>
      <c r="G149" s="58">
        <f t="shared" si="5"/>
        <v>0</v>
      </c>
      <c r="H149" s="75" t="s">
        <v>176</v>
      </c>
    </row>
    <row r="150" spans="1:8" s="75" customFormat="1" hidden="1">
      <c r="A150" s="162"/>
      <c r="B150" s="315"/>
      <c r="C150" s="315"/>
      <c r="D150" s="187"/>
      <c r="E150" s="71"/>
      <c r="F150" s="73"/>
      <c r="G150" s="58">
        <f t="shared" si="5"/>
        <v>0</v>
      </c>
      <c r="H150" s="75" t="s">
        <v>176</v>
      </c>
    </row>
    <row r="151" spans="1:8" s="75" customFormat="1" hidden="1">
      <c r="A151" s="162"/>
      <c r="B151" s="315"/>
      <c r="C151" s="315"/>
      <c r="D151" s="187"/>
      <c r="E151" s="71"/>
      <c r="F151" s="73"/>
      <c r="G151" s="58">
        <f t="shared" si="5"/>
        <v>0</v>
      </c>
      <c r="H151" s="75" t="s">
        <v>176</v>
      </c>
    </row>
    <row r="152" spans="1:8" s="75" customFormat="1" hidden="1">
      <c r="A152" s="162"/>
      <c r="B152" s="315"/>
      <c r="C152" s="315"/>
      <c r="D152" s="187"/>
      <c r="E152" s="71"/>
      <c r="F152" s="73"/>
      <c r="G152" s="58">
        <f t="shared" si="5"/>
        <v>0</v>
      </c>
      <c r="H152" s="75" t="s">
        <v>176</v>
      </c>
    </row>
    <row r="153" spans="1:8" s="75" customFormat="1" hidden="1">
      <c r="A153" s="162"/>
      <c r="B153" s="315"/>
      <c r="C153" s="315"/>
      <c r="D153" s="187"/>
      <c r="E153" s="71"/>
      <c r="F153" s="73"/>
      <c r="G153" s="58">
        <f t="shared" si="5"/>
        <v>0</v>
      </c>
      <c r="H153" s="75" t="s">
        <v>176</v>
      </c>
    </row>
    <row r="154" spans="1:8" s="75" customFormat="1" hidden="1">
      <c r="A154" s="162"/>
      <c r="B154" s="315"/>
      <c r="C154" s="315"/>
      <c r="D154" s="187"/>
      <c r="E154" s="71"/>
      <c r="F154" s="73"/>
      <c r="G154" s="58">
        <f t="shared" si="5"/>
        <v>0</v>
      </c>
      <c r="H154" s="75" t="s">
        <v>176</v>
      </c>
    </row>
    <row r="155" spans="1:8" s="75" customFormat="1" hidden="1">
      <c r="A155" s="162"/>
      <c r="B155" s="315"/>
      <c r="C155" s="315"/>
      <c r="D155" s="187"/>
      <c r="E155" s="71"/>
      <c r="F155" s="73"/>
      <c r="G155" s="58">
        <f t="shared" si="5"/>
        <v>0</v>
      </c>
      <c r="H155" s="75" t="s">
        <v>176</v>
      </c>
    </row>
    <row r="156" spans="1:8" s="75" customFormat="1" hidden="1">
      <c r="A156" s="162"/>
      <c r="B156" s="315"/>
      <c r="C156" s="315"/>
      <c r="D156" s="187"/>
      <c r="E156" s="71"/>
      <c r="F156" s="73"/>
      <c r="G156" s="58">
        <f t="shared" si="5"/>
        <v>0</v>
      </c>
      <c r="H156" s="75" t="s">
        <v>176</v>
      </c>
    </row>
    <row r="157" spans="1:8" s="75" customFormat="1" hidden="1">
      <c r="A157" s="162"/>
      <c r="B157" s="315"/>
      <c r="C157" s="315"/>
      <c r="D157" s="187"/>
      <c r="E157" s="71"/>
      <c r="F157" s="73"/>
      <c r="G157" s="58">
        <f t="shared" si="5"/>
        <v>0</v>
      </c>
      <c r="H157" s="75" t="s">
        <v>176</v>
      </c>
    </row>
    <row r="158" spans="1:8" s="75" customFormat="1" hidden="1">
      <c r="A158" s="162"/>
      <c r="B158" s="315"/>
      <c r="C158" s="315"/>
      <c r="D158" s="187"/>
      <c r="E158" s="71"/>
      <c r="F158" s="73"/>
      <c r="G158" s="58">
        <f t="shared" si="5"/>
        <v>0</v>
      </c>
      <c r="H158" s="75" t="s">
        <v>176</v>
      </c>
    </row>
    <row r="159" spans="1:8" s="75" customFormat="1" hidden="1">
      <c r="A159" s="162"/>
      <c r="B159" s="315"/>
      <c r="C159" s="315"/>
      <c r="D159" s="187"/>
      <c r="E159" s="71"/>
      <c r="F159" s="73"/>
      <c r="G159" s="58">
        <f t="shared" si="5"/>
        <v>0</v>
      </c>
      <c r="H159" s="75" t="s">
        <v>176</v>
      </c>
    </row>
    <row r="160" spans="1:8" s="75" customFormat="1" hidden="1">
      <c r="A160" s="162"/>
      <c r="B160" s="315"/>
      <c r="C160" s="315"/>
      <c r="D160" s="187"/>
      <c r="E160" s="71"/>
      <c r="F160" s="73"/>
      <c r="G160" s="58">
        <f t="shared" si="5"/>
        <v>0</v>
      </c>
      <c r="H160" s="75" t="s">
        <v>176</v>
      </c>
    </row>
    <row r="161" spans="1:8" s="75" customFormat="1" hidden="1">
      <c r="A161" s="162"/>
      <c r="B161" s="315"/>
      <c r="C161" s="315"/>
      <c r="D161" s="187"/>
      <c r="E161" s="71"/>
      <c r="F161" s="73"/>
      <c r="G161" s="58">
        <f t="shared" si="5"/>
        <v>0</v>
      </c>
      <c r="H161" s="75" t="s">
        <v>176</v>
      </c>
    </row>
    <row r="162" spans="1:8" s="75" customFormat="1" hidden="1">
      <c r="A162" s="162"/>
      <c r="B162" s="315"/>
      <c r="C162" s="315"/>
      <c r="D162" s="187"/>
      <c r="E162" s="71"/>
      <c r="F162" s="73"/>
      <c r="G162" s="58">
        <f t="shared" si="5"/>
        <v>0</v>
      </c>
      <c r="H162" s="75" t="s">
        <v>176</v>
      </c>
    </row>
    <row r="163" spans="1:8" s="75" customFormat="1" hidden="1">
      <c r="A163" s="162"/>
      <c r="B163" s="315"/>
      <c r="C163" s="315"/>
      <c r="D163" s="187"/>
      <c r="E163" s="71"/>
      <c r="F163" s="73"/>
      <c r="G163" s="58">
        <f t="shared" si="5"/>
        <v>0</v>
      </c>
      <c r="H163" s="75" t="s">
        <v>176</v>
      </c>
    </row>
    <row r="164" spans="1:8" s="75" customFormat="1" hidden="1">
      <c r="A164" s="162"/>
      <c r="B164" s="315"/>
      <c r="C164" s="315"/>
      <c r="D164" s="187"/>
      <c r="E164" s="71"/>
      <c r="F164" s="73"/>
      <c r="G164" s="58">
        <f t="shared" si="5"/>
        <v>0</v>
      </c>
      <c r="H164" s="75" t="s">
        <v>176</v>
      </c>
    </row>
    <row r="165" spans="1:8" s="75" customFormat="1" hidden="1">
      <c r="A165" s="162"/>
      <c r="B165" s="315"/>
      <c r="C165" s="315"/>
      <c r="D165" s="187"/>
      <c r="E165" s="71"/>
      <c r="F165" s="73"/>
      <c r="G165" s="58">
        <f t="shared" si="5"/>
        <v>0</v>
      </c>
      <c r="H165" s="75" t="s">
        <v>176</v>
      </c>
    </row>
    <row r="166" spans="1:8" s="75" customFormat="1" hidden="1">
      <c r="A166" s="162"/>
      <c r="B166" s="315"/>
      <c r="C166" s="315"/>
      <c r="D166" s="187"/>
      <c r="E166" s="71"/>
      <c r="F166" s="73"/>
      <c r="G166" s="58">
        <f t="shared" si="5"/>
        <v>0</v>
      </c>
      <c r="H166" s="75" t="s">
        <v>176</v>
      </c>
    </row>
    <row r="167" spans="1:8" s="75" customFormat="1" hidden="1">
      <c r="A167" s="162"/>
      <c r="B167" s="315"/>
      <c r="C167" s="315"/>
      <c r="D167" s="187"/>
      <c r="E167" s="71"/>
      <c r="F167" s="73"/>
      <c r="G167" s="58">
        <f t="shared" si="5"/>
        <v>0</v>
      </c>
      <c r="H167" s="75" t="s">
        <v>176</v>
      </c>
    </row>
    <row r="168" spans="1:8" s="75" customFormat="1" hidden="1">
      <c r="A168" s="162"/>
      <c r="B168" s="315"/>
      <c r="C168" s="315"/>
      <c r="D168" s="187"/>
      <c r="E168" s="71"/>
      <c r="F168" s="73"/>
      <c r="G168" s="58">
        <f t="shared" ref="G168:G199" si="6">ROUND(+D168*F168,2)</f>
        <v>0</v>
      </c>
      <c r="H168" s="75" t="s">
        <v>176</v>
      </c>
    </row>
    <row r="169" spans="1:8" s="75" customFormat="1" hidden="1">
      <c r="A169" s="162"/>
      <c r="B169" s="315"/>
      <c r="C169" s="315"/>
      <c r="D169" s="187"/>
      <c r="E169" s="71"/>
      <c r="F169" s="73"/>
      <c r="G169" s="58">
        <f t="shared" si="6"/>
        <v>0</v>
      </c>
      <c r="H169" s="75" t="s">
        <v>176</v>
      </c>
    </row>
    <row r="170" spans="1:8" s="75" customFormat="1" hidden="1">
      <c r="A170" s="162"/>
      <c r="B170" s="315"/>
      <c r="C170" s="315"/>
      <c r="D170" s="187"/>
      <c r="E170" s="71"/>
      <c r="F170" s="73"/>
      <c r="G170" s="58">
        <f t="shared" si="6"/>
        <v>0</v>
      </c>
      <c r="H170" s="75" t="s">
        <v>176</v>
      </c>
    </row>
    <row r="171" spans="1:8" s="75" customFormat="1" hidden="1">
      <c r="A171" s="162"/>
      <c r="B171" s="315"/>
      <c r="C171" s="315"/>
      <c r="D171" s="187"/>
      <c r="E171" s="71"/>
      <c r="F171" s="73"/>
      <c r="G171" s="58">
        <f t="shared" si="6"/>
        <v>0</v>
      </c>
      <c r="H171" s="75" t="s">
        <v>176</v>
      </c>
    </row>
    <row r="172" spans="1:8" s="75" customFormat="1" hidden="1">
      <c r="A172" s="162"/>
      <c r="B172" s="315"/>
      <c r="C172" s="315"/>
      <c r="D172" s="187"/>
      <c r="E172" s="71"/>
      <c r="F172" s="73"/>
      <c r="G172" s="58">
        <f t="shared" si="6"/>
        <v>0</v>
      </c>
      <c r="H172" s="75" t="s">
        <v>176</v>
      </c>
    </row>
    <row r="173" spans="1:8" s="75" customFormat="1" hidden="1">
      <c r="A173" s="162"/>
      <c r="B173" s="315"/>
      <c r="C173" s="315"/>
      <c r="D173" s="187"/>
      <c r="E173" s="71"/>
      <c r="F173" s="73"/>
      <c r="G173" s="58">
        <f t="shared" si="6"/>
        <v>0</v>
      </c>
      <c r="H173" s="75" t="s">
        <v>176</v>
      </c>
    </row>
    <row r="174" spans="1:8" s="75" customFormat="1" hidden="1">
      <c r="A174" s="162"/>
      <c r="B174" s="315"/>
      <c r="C174" s="315"/>
      <c r="D174" s="187"/>
      <c r="E174" s="71"/>
      <c r="F174" s="73"/>
      <c r="G174" s="58">
        <f t="shared" si="6"/>
        <v>0</v>
      </c>
      <c r="H174" s="75" t="s">
        <v>176</v>
      </c>
    </row>
    <row r="175" spans="1:8" s="75" customFormat="1" hidden="1">
      <c r="A175" s="162"/>
      <c r="B175" s="315"/>
      <c r="C175" s="315"/>
      <c r="D175" s="187"/>
      <c r="E175" s="71"/>
      <c r="F175" s="73"/>
      <c r="G175" s="58">
        <f t="shared" si="6"/>
        <v>0</v>
      </c>
      <c r="H175" s="75" t="s">
        <v>176</v>
      </c>
    </row>
    <row r="176" spans="1:8" s="75" customFormat="1" hidden="1">
      <c r="A176" s="162"/>
      <c r="B176" s="315"/>
      <c r="C176" s="315"/>
      <c r="D176" s="187"/>
      <c r="E176" s="71"/>
      <c r="F176" s="73"/>
      <c r="G176" s="58">
        <f t="shared" si="6"/>
        <v>0</v>
      </c>
      <c r="H176" s="75" t="s">
        <v>176</v>
      </c>
    </row>
    <row r="177" spans="1:8" s="75" customFormat="1" hidden="1">
      <c r="A177" s="162"/>
      <c r="B177" s="315"/>
      <c r="C177" s="315"/>
      <c r="D177" s="187"/>
      <c r="E177" s="71"/>
      <c r="F177" s="73"/>
      <c r="G177" s="58">
        <f t="shared" si="6"/>
        <v>0</v>
      </c>
      <c r="H177" s="75" t="s">
        <v>176</v>
      </c>
    </row>
    <row r="178" spans="1:8" s="75" customFormat="1" hidden="1">
      <c r="A178" s="162"/>
      <c r="B178" s="315"/>
      <c r="C178" s="315"/>
      <c r="D178" s="187"/>
      <c r="E178" s="71"/>
      <c r="F178" s="73"/>
      <c r="G178" s="58">
        <f t="shared" si="6"/>
        <v>0</v>
      </c>
      <c r="H178" s="75" t="s">
        <v>176</v>
      </c>
    </row>
    <row r="179" spans="1:8" s="75" customFormat="1" hidden="1">
      <c r="A179" s="162"/>
      <c r="B179" s="315"/>
      <c r="C179" s="315"/>
      <c r="D179" s="187"/>
      <c r="E179" s="71"/>
      <c r="F179" s="73"/>
      <c r="G179" s="58">
        <f t="shared" si="6"/>
        <v>0</v>
      </c>
      <c r="H179" s="75" t="s">
        <v>176</v>
      </c>
    </row>
    <row r="180" spans="1:8" s="75" customFormat="1" hidden="1">
      <c r="A180" s="162"/>
      <c r="B180" s="315"/>
      <c r="C180" s="315"/>
      <c r="D180" s="187"/>
      <c r="E180" s="71"/>
      <c r="F180" s="73"/>
      <c r="G180" s="58">
        <f t="shared" si="6"/>
        <v>0</v>
      </c>
      <c r="H180" s="75" t="s">
        <v>176</v>
      </c>
    </row>
    <row r="181" spans="1:8" s="75" customFormat="1" hidden="1">
      <c r="A181" s="162"/>
      <c r="B181" s="315"/>
      <c r="C181" s="315"/>
      <c r="D181" s="187"/>
      <c r="E181" s="71"/>
      <c r="F181" s="73"/>
      <c r="G181" s="58">
        <f t="shared" si="6"/>
        <v>0</v>
      </c>
      <c r="H181" s="75" t="s">
        <v>176</v>
      </c>
    </row>
    <row r="182" spans="1:8" s="75" customFormat="1" hidden="1">
      <c r="A182" s="162"/>
      <c r="B182" s="315"/>
      <c r="C182" s="315"/>
      <c r="D182" s="187"/>
      <c r="E182" s="71"/>
      <c r="F182" s="73"/>
      <c r="G182" s="58">
        <f t="shared" si="6"/>
        <v>0</v>
      </c>
      <c r="H182" s="75" t="s">
        <v>176</v>
      </c>
    </row>
    <row r="183" spans="1:8" s="75" customFormat="1" hidden="1">
      <c r="A183" s="162"/>
      <c r="B183" s="315"/>
      <c r="C183" s="315"/>
      <c r="D183" s="187"/>
      <c r="E183" s="71"/>
      <c r="F183" s="73"/>
      <c r="G183" s="58">
        <f t="shared" si="6"/>
        <v>0</v>
      </c>
      <c r="H183" s="75" t="s">
        <v>176</v>
      </c>
    </row>
    <row r="184" spans="1:8" s="75" customFormat="1" hidden="1">
      <c r="A184" s="162"/>
      <c r="B184" s="315"/>
      <c r="C184" s="315"/>
      <c r="D184" s="187"/>
      <c r="E184" s="71"/>
      <c r="F184" s="73"/>
      <c r="G184" s="58">
        <f t="shared" si="6"/>
        <v>0</v>
      </c>
      <c r="H184" s="75" t="s">
        <v>176</v>
      </c>
    </row>
    <row r="185" spans="1:8" s="75" customFormat="1" hidden="1">
      <c r="A185" s="162"/>
      <c r="B185" s="315"/>
      <c r="C185" s="315"/>
      <c r="D185" s="187"/>
      <c r="E185" s="71"/>
      <c r="F185" s="73"/>
      <c r="G185" s="58">
        <f t="shared" si="6"/>
        <v>0</v>
      </c>
      <c r="H185" s="75" t="s">
        <v>176</v>
      </c>
    </row>
    <row r="186" spans="1:8" s="75" customFormat="1" hidden="1">
      <c r="A186" s="162"/>
      <c r="B186" s="315"/>
      <c r="C186" s="315"/>
      <c r="D186" s="187"/>
      <c r="E186" s="71"/>
      <c r="F186" s="73"/>
      <c r="G186" s="58">
        <f t="shared" si="6"/>
        <v>0</v>
      </c>
      <c r="H186" s="75" t="s">
        <v>176</v>
      </c>
    </row>
    <row r="187" spans="1:8" s="75" customFormat="1" hidden="1">
      <c r="A187" s="162"/>
      <c r="B187" s="315"/>
      <c r="C187" s="315"/>
      <c r="D187" s="187"/>
      <c r="E187" s="71"/>
      <c r="F187" s="73"/>
      <c r="G187" s="58">
        <f t="shared" si="6"/>
        <v>0</v>
      </c>
      <c r="H187" s="75" t="s">
        <v>176</v>
      </c>
    </row>
    <row r="188" spans="1:8" s="75" customFormat="1" hidden="1">
      <c r="A188" s="162"/>
      <c r="B188" s="315"/>
      <c r="C188" s="315"/>
      <c r="D188" s="187"/>
      <c r="E188" s="71"/>
      <c r="F188" s="73"/>
      <c r="G188" s="58">
        <f t="shared" si="6"/>
        <v>0</v>
      </c>
      <c r="H188" s="75" t="s">
        <v>176</v>
      </c>
    </row>
    <row r="189" spans="1:8" s="75" customFormat="1" hidden="1">
      <c r="A189" s="162"/>
      <c r="B189" s="315"/>
      <c r="C189" s="315"/>
      <c r="D189" s="187"/>
      <c r="E189" s="71"/>
      <c r="F189" s="73"/>
      <c r="G189" s="58">
        <f t="shared" si="6"/>
        <v>0</v>
      </c>
      <c r="H189" s="75" t="s">
        <v>176</v>
      </c>
    </row>
    <row r="190" spans="1:8" s="75" customFormat="1" hidden="1">
      <c r="A190" s="162"/>
      <c r="B190" s="315"/>
      <c r="C190" s="315"/>
      <c r="D190" s="187"/>
      <c r="E190" s="71"/>
      <c r="F190" s="73"/>
      <c r="G190" s="58">
        <f t="shared" si="6"/>
        <v>0</v>
      </c>
      <c r="H190" s="75" t="s">
        <v>176</v>
      </c>
    </row>
    <row r="191" spans="1:8" s="75" customFormat="1" hidden="1">
      <c r="A191" s="162"/>
      <c r="B191" s="315"/>
      <c r="C191" s="315"/>
      <c r="D191" s="187"/>
      <c r="E191" s="71"/>
      <c r="F191" s="73"/>
      <c r="G191" s="58">
        <f t="shared" si="6"/>
        <v>0</v>
      </c>
      <c r="H191" s="75" t="s">
        <v>176</v>
      </c>
    </row>
    <row r="192" spans="1:8" s="75" customFormat="1" hidden="1">
      <c r="A192" s="162"/>
      <c r="B192" s="315"/>
      <c r="C192" s="315"/>
      <c r="D192" s="187"/>
      <c r="E192" s="71"/>
      <c r="F192" s="73"/>
      <c r="G192" s="58">
        <f t="shared" si="6"/>
        <v>0</v>
      </c>
      <c r="H192" s="75" t="s">
        <v>176</v>
      </c>
    </row>
    <row r="193" spans="1:8" s="75" customFormat="1" hidden="1">
      <c r="A193" s="162"/>
      <c r="B193" s="315"/>
      <c r="C193" s="315"/>
      <c r="D193" s="187"/>
      <c r="E193" s="71"/>
      <c r="F193" s="73"/>
      <c r="G193" s="58">
        <f t="shared" si="6"/>
        <v>0</v>
      </c>
      <c r="H193" s="75" t="s">
        <v>176</v>
      </c>
    </row>
    <row r="194" spans="1:8" s="75" customFormat="1" hidden="1">
      <c r="A194" s="162"/>
      <c r="B194" s="315"/>
      <c r="C194" s="315"/>
      <c r="D194" s="187"/>
      <c r="E194" s="71"/>
      <c r="F194" s="73"/>
      <c r="G194" s="58">
        <f t="shared" si="6"/>
        <v>0</v>
      </c>
      <c r="H194" s="75" t="s">
        <v>176</v>
      </c>
    </row>
    <row r="195" spans="1:8" s="75" customFormat="1" hidden="1">
      <c r="A195" s="162"/>
      <c r="B195" s="315"/>
      <c r="C195" s="315"/>
      <c r="D195" s="187"/>
      <c r="E195" s="71"/>
      <c r="F195" s="73"/>
      <c r="G195" s="58">
        <f t="shared" si="6"/>
        <v>0</v>
      </c>
      <c r="H195" s="75" t="s">
        <v>176</v>
      </c>
    </row>
    <row r="196" spans="1:8" s="75" customFormat="1" hidden="1">
      <c r="A196" s="162"/>
      <c r="B196" s="315"/>
      <c r="C196" s="315"/>
      <c r="D196" s="187"/>
      <c r="E196" s="71"/>
      <c r="F196" s="73"/>
      <c r="G196" s="58">
        <f t="shared" si="6"/>
        <v>0</v>
      </c>
      <c r="H196" s="75" t="s">
        <v>176</v>
      </c>
    </row>
    <row r="197" spans="1:8" s="75" customFormat="1" hidden="1">
      <c r="A197" s="162"/>
      <c r="B197" s="315"/>
      <c r="C197" s="315"/>
      <c r="D197" s="187"/>
      <c r="E197" s="71"/>
      <c r="F197" s="73"/>
      <c r="G197" s="58">
        <f t="shared" si="6"/>
        <v>0</v>
      </c>
      <c r="H197" s="75" t="s">
        <v>176</v>
      </c>
    </row>
    <row r="198" spans="1:8" s="75" customFormat="1" hidden="1">
      <c r="A198" s="162"/>
      <c r="B198" s="315"/>
      <c r="C198" s="315"/>
      <c r="D198" s="187"/>
      <c r="E198" s="71"/>
      <c r="F198" s="73"/>
      <c r="G198" s="58">
        <f t="shared" si="6"/>
        <v>0</v>
      </c>
      <c r="H198" s="75" t="s">
        <v>176</v>
      </c>
    </row>
    <row r="199" spans="1:8" s="75" customFormat="1" hidden="1">
      <c r="A199" s="162"/>
      <c r="B199" s="315"/>
      <c r="C199" s="315"/>
      <c r="D199" s="187"/>
      <c r="E199" s="71"/>
      <c r="F199" s="73"/>
      <c r="G199" s="58">
        <f t="shared" si="6"/>
        <v>0</v>
      </c>
      <c r="H199" s="75" t="s">
        <v>176</v>
      </c>
    </row>
    <row r="200" spans="1:8" s="75" customFormat="1" hidden="1">
      <c r="A200" s="162"/>
      <c r="B200" s="315"/>
      <c r="C200" s="315"/>
      <c r="D200" s="187"/>
      <c r="E200" s="71"/>
      <c r="F200" s="73"/>
      <c r="G200" s="58">
        <f t="shared" ref="G200:G231" si="7">ROUND(+D200*F200,2)</f>
        <v>0</v>
      </c>
      <c r="H200" s="75" t="s">
        <v>176</v>
      </c>
    </row>
    <row r="201" spans="1:8" s="75" customFormat="1" hidden="1">
      <c r="A201" s="162"/>
      <c r="B201" s="315"/>
      <c r="C201" s="315"/>
      <c r="D201" s="187"/>
      <c r="E201" s="71"/>
      <c r="F201" s="73"/>
      <c r="G201" s="58">
        <f t="shared" si="7"/>
        <v>0</v>
      </c>
      <c r="H201" s="75" t="s">
        <v>176</v>
      </c>
    </row>
    <row r="202" spans="1:8" s="75" customFormat="1" hidden="1">
      <c r="A202" s="162"/>
      <c r="B202" s="315"/>
      <c r="C202" s="315"/>
      <c r="D202" s="187"/>
      <c r="E202" s="71"/>
      <c r="F202" s="73"/>
      <c r="G202" s="58">
        <f t="shared" si="7"/>
        <v>0</v>
      </c>
      <c r="H202" s="75" t="s">
        <v>176</v>
      </c>
    </row>
    <row r="203" spans="1:8" s="75" customFormat="1" hidden="1">
      <c r="A203" s="162"/>
      <c r="B203" s="315"/>
      <c r="C203" s="315"/>
      <c r="D203" s="187"/>
      <c r="E203" s="71"/>
      <c r="F203" s="73"/>
      <c r="G203" s="58">
        <f t="shared" si="7"/>
        <v>0</v>
      </c>
      <c r="H203" s="75" t="s">
        <v>176</v>
      </c>
    </row>
    <row r="204" spans="1:8" s="75" customFormat="1" hidden="1">
      <c r="A204" s="162"/>
      <c r="B204" s="315"/>
      <c r="C204" s="315"/>
      <c r="D204" s="187"/>
      <c r="E204" s="71"/>
      <c r="F204" s="73"/>
      <c r="G204" s="58">
        <f t="shared" si="7"/>
        <v>0</v>
      </c>
      <c r="H204" s="75" t="s">
        <v>176</v>
      </c>
    </row>
    <row r="205" spans="1:8" s="75" customFormat="1" hidden="1">
      <c r="A205" s="162"/>
      <c r="B205" s="315"/>
      <c r="C205" s="315"/>
      <c r="D205" s="187"/>
      <c r="E205" s="71"/>
      <c r="F205" s="73"/>
      <c r="G205" s="58">
        <f t="shared" si="7"/>
        <v>0</v>
      </c>
      <c r="H205" s="75" t="s">
        <v>176</v>
      </c>
    </row>
    <row r="206" spans="1:8" s="75" customFormat="1" hidden="1">
      <c r="A206" s="162"/>
      <c r="B206" s="315"/>
      <c r="C206" s="315"/>
      <c r="D206" s="187"/>
      <c r="E206" s="71"/>
      <c r="F206" s="73"/>
      <c r="G206" s="58">
        <f t="shared" si="7"/>
        <v>0</v>
      </c>
      <c r="H206" s="75" t="s">
        <v>176</v>
      </c>
    </row>
    <row r="207" spans="1:8" s="75" customFormat="1" hidden="1">
      <c r="A207" s="162"/>
      <c r="B207" s="315"/>
      <c r="C207" s="315"/>
      <c r="D207" s="187"/>
      <c r="E207" s="71"/>
      <c r="F207" s="73"/>
      <c r="G207" s="58">
        <f t="shared" si="7"/>
        <v>0</v>
      </c>
      <c r="H207" s="75" t="s">
        <v>176</v>
      </c>
    </row>
    <row r="208" spans="1:8" s="75" customFormat="1" hidden="1">
      <c r="A208" s="162"/>
      <c r="B208" s="315"/>
      <c r="C208" s="315"/>
      <c r="D208" s="187"/>
      <c r="E208" s="71"/>
      <c r="F208" s="73"/>
      <c r="G208" s="58">
        <f t="shared" si="7"/>
        <v>0</v>
      </c>
      <c r="H208" s="75" t="s">
        <v>176</v>
      </c>
    </row>
    <row r="209" spans="1:8" s="75" customFormat="1" hidden="1">
      <c r="A209" s="162"/>
      <c r="B209" s="315"/>
      <c r="C209" s="315"/>
      <c r="D209" s="187"/>
      <c r="E209" s="71"/>
      <c r="F209" s="73"/>
      <c r="G209" s="58">
        <f t="shared" si="7"/>
        <v>0</v>
      </c>
      <c r="H209" s="75" t="s">
        <v>176</v>
      </c>
    </row>
    <row r="210" spans="1:8" s="75" customFormat="1" hidden="1">
      <c r="A210" s="162"/>
      <c r="B210" s="315"/>
      <c r="C210" s="315"/>
      <c r="D210" s="187"/>
      <c r="E210" s="71"/>
      <c r="F210" s="73"/>
      <c r="G210" s="58">
        <f t="shared" si="7"/>
        <v>0</v>
      </c>
      <c r="H210" s="75" t="s">
        <v>176</v>
      </c>
    </row>
    <row r="211" spans="1:8" s="75" customFormat="1" hidden="1">
      <c r="A211" s="162"/>
      <c r="B211" s="315"/>
      <c r="C211" s="315"/>
      <c r="D211" s="187"/>
      <c r="E211" s="71"/>
      <c r="F211" s="73"/>
      <c r="G211" s="58">
        <f t="shared" si="7"/>
        <v>0</v>
      </c>
      <c r="H211" s="75" t="s">
        <v>176</v>
      </c>
    </row>
    <row r="212" spans="1:8" s="75" customFormat="1" hidden="1">
      <c r="A212" s="162"/>
      <c r="B212" s="315"/>
      <c r="C212" s="315"/>
      <c r="D212" s="187"/>
      <c r="E212" s="71"/>
      <c r="F212" s="73"/>
      <c r="G212" s="58">
        <f t="shared" si="7"/>
        <v>0</v>
      </c>
      <c r="H212" s="75" t="s">
        <v>176</v>
      </c>
    </row>
    <row r="213" spans="1:8" s="75" customFormat="1" hidden="1">
      <c r="A213" s="162"/>
      <c r="B213" s="315"/>
      <c r="C213" s="315"/>
      <c r="D213" s="187"/>
      <c r="E213" s="71"/>
      <c r="F213" s="73"/>
      <c r="G213" s="58">
        <f t="shared" si="7"/>
        <v>0</v>
      </c>
      <c r="H213" s="75" t="s">
        <v>176</v>
      </c>
    </row>
    <row r="214" spans="1:8" s="75" customFormat="1" hidden="1">
      <c r="A214" s="162"/>
      <c r="B214" s="315"/>
      <c r="C214" s="315"/>
      <c r="D214" s="187"/>
      <c r="E214" s="71"/>
      <c r="F214" s="73"/>
      <c r="G214" s="58">
        <f t="shared" si="7"/>
        <v>0</v>
      </c>
      <c r="H214" s="75" t="s">
        <v>176</v>
      </c>
    </row>
    <row r="215" spans="1:8" s="75" customFormat="1" hidden="1">
      <c r="A215" s="162"/>
      <c r="B215" s="315"/>
      <c r="C215" s="315"/>
      <c r="D215" s="187"/>
      <c r="E215" s="71"/>
      <c r="F215" s="73"/>
      <c r="G215" s="58">
        <f t="shared" si="7"/>
        <v>0</v>
      </c>
      <c r="H215" s="75" t="s">
        <v>176</v>
      </c>
    </row>
    <row r="216" spans="1:8" s="75" customFormat="1" hidden="1">
      <c r="A216" s="162"/>
      <c r="B216" s="315"/>
      <c r="C216" s="315"/>
      <c r="D216" s="187"/>
      <c r="E216" s="71"/>
      <c r="F216" s="73"/>
      <c r="G216" s="58">
        <f t="shared" si="7"/>
        <v>0</v>
      </c>
      <c r="H216" s="75" t="s">
        <v>176</v>
      </c>
    </row>
    <row r="217" spans="1:8" s="75" customFormat="1" hidden="1">
      <c r="A217" s="162"/>
      <c r="B217" s="315"/>
      <c r="C217" s="315"/>
      <c r="D217" s="187"/>
      <c r="E217" s="71"/>
      <c r="F217" s="73"/>
      <c r="G217" s="58">
        <f t="shared" si="7"/>
        <v>0</v>
      </c>
      <c r="H217" s="75" t="s">
        <v>176</v>
      </c>
    </row>
    <row r="218" spans="1:8" s="75" customFormat="1" hidden="1">
      <c r="A218" s="162"/>
      <c r="B218" s="315"/>
      <c r="C218" s="315"/>
      <c r="D218" s="187"/>
      <c r="E218" s="71"/>
      <c r="F218" s="73"/>
      <c r="G218" s="58">
        <f t="shared" si="7"/>
        <v>0</v>
      </c>
      <c r="H218" s="75" t="s">
        <v>176</v>
      </c>
    </row>
    <row r="219" spans="1:8" s="75" customFormat="1" hidden="1">
      <c r="A219" s="162"/>
      <c r="B219" s="315"/>
      <c r="C219" s="315"/>
      <c r="D219" s="187"/>
      <c r="E219" s="71"/>
      <c r="F219" s="73"/>
      <c r="G219" s="58">
        <f t="shared" si="7"/>
        <v>0</v>
      </c>
      <c r="H219" s="75" t="s">
        <v>176</v>
      </c>
    </row>
    <row r="220" spans="1:8" s="75" customFormat="1" hidden="1">
      <c r="A220" s="162"/>
      <c r="B220" s="315"/>
      <c r="C220" s="315"/>
      <c r="D220" s="187"/>
      <c r="E220" s="71"/>
      <c r="F220" s="73"/>
      <c r="G220" s="58">
        <f t="shared" si="7"/>
        <v>0</v>
      </c>
      <c r="H220" s="75" t="s">
        <v>176</v>
      </c>
    </row>
    <row r="221" spans="1:8" s="75" customFormat="1" hidden="1">
      <c r="A221" s="162"/>
      <c r="B221" s="315"/>
      <c r="C221" s="315"/>
      <c r="D221" s="187"/>
      <c r="E221" s="71"/>
      <c r="F221" s="73"/>
      <c r="G221" s="58">
        <f t="shared" si="7"/>
        <v>0</v>
      </c>
      <c r="H221" s="75" t="s">
        <v>176</v>
      </c>
    </row>
    <row r="222" spans="1:8" s="75" customFormat="1" hidden="1">
      <c r="A222" s="162"/>
      <c r="B222" s="315"/>
      <c r="C222" s="315"/>
      <c r="D222" s="187"/>
      <c r="E222" s="71"/>
      <c r="F222" s="73"/>
      <c r="G222" s="58">
        <f t="shared" si="7"/>
        <v>0</v>
      </c>
      <c r="H222" s="75" t="s">
        <v>176</v>
      </c>
    </row>
    <row r="223" spans="1:8" s="75" customFormat="1" hidden="1">
      <c r="A223" s="162"/>
      <c r="B223" s="315"/>
      <c r="C223" s="315"/>
      <c r="D223" s="187"/>
      <c r="E223" s="71"/>
      <c r="F223" s="73"/>
      <c r="G223" s="58">
        <f t="shared" si="7"/>
        <v>0</v>
      </c>
      <c r="H223" s="75" t="s">
        <v>176</v>
      </c>
    </row>
    <row r="224" spans="1:8" s="75" customFormat="1" hidden="1">
      <c r="A224" s="162"/>
      <c r="B224" s="315"/>
      <c r="C224" s="315"/>
      <c r="D224" s="187"/>
      <c r="E224" s="71"/>
      <c r="F224" s="73"/>
      <c r="G224" s="58">
        <f t="shared" si="7"/>
        <v>0</v>
      </c>
      <c r="H224" s="75" t="s">
        <v>176</v>
      </c>
    </row>
    <row r="225" spans="1:8" s="75" customFormat="1" hidden="1">
      <c r="A225" s="162"/>
      <c r="B225" s="315"/>
      <c r="C225" s="315"/>
      <c r="D225" s="187"/>
      <c r="E225" s="71"/>
      <c r="F225" s="73"/>
      <c r="G225" s="58">
        <f t="shared" si="7"/>
        <v>0</v>
      </c>
      <c r="H225" s="75" t="s">
        <v>176</v>
      </c>
    </row>
    <row r="226" spans="1:8" s="75" customFormat="1" hidden="1">
      <c r="A226" s="162"/>
      <c r="B226" s="315"/>
      <c r="C226" s="315"/>
      <c r="D226" s="187"/>
      <c r="E226" s="71"/>
      <c r="F226" s="73"/>
      <c r="G226" s="58">
        <f t="shared" si="7"/>
        <v>0</v>
      </c>
      <c r="H226" s="75" t="s">
        <v>176</v>
      </c>
    </row>
    <row r="227" spans="1:8" s="75" customFormat="1" hidden="1">
      <c r="A227" s="162"/>
      <c r="B227" s="315"/>
      <c r="C227" s="315"/>
      <c r="D227" s="187"/>
      <c r="E227" s="71"/>
      <c r="F227" s="73"/>
      <c r="G227" s="58">
        <f t="shared" si="7"/>
        <v>0</v>
      </c>
      <c r="H227" s="75" t="s">
        <v>176</v>
      </c>
    </row>
    <row r="228" spans="1:8" s="75" customFormat="1" hidden="1">
      <c r="A228" s="162"/>
      <c r="B228" s="315"/>
      <c r="C228" s="315"/>
      <c r="D228" s="187"/>
      <c r="E228" s="71"/>
      <c r="F228" s="73"/>
      <c r="G228" s="58">
        <f t="shared" si="7"/>
        <v>0</v>
      </c>
      <c r="H228" s="75" t="s">
        <v>176</v>
      </c>
    </row>
    <row r="229" spans="1:8" s="75" customFormat="1" hidden="1">
      <c r="A229" s="162"/>
      <c r="B229" s="315"/>
      <c r="C229" s="315"/>
      <c r="D229" s="187"/>
      <c r="E229" s="71"/>
      <c r="F229" s="73"/>
      <c r="G229" s="58">
        <f t="shared" si="7"/>
        <v>0</v>
      </c>
      <c r="H229" s="75" t="s">
        <v>176</v>
      </c>
    </row>
    <row r="230" spans="1:8" s="75" customFormat="1" hidden="1">
      <c r="A230" s="162"/>
      <c r="B230" s="315"/>
      <c r="C230" s="315"/>
      <c r="D230" s="187"/>
      <c r="E230" s="71"/>
      <c r="F230" s="73"/>
      <c r="G230" s="58">
        <f t="shared" si="7"/>
        <v>0</v>
      </c>
      <c r="H230" s="75" t="s">
        <v>176</v>
      </c>
    </row>
    <row r="231" spans="1:8" s="75" customFormat="1" hidden="1">
      <c r="A231" s="162"/>
      <c r="B231" s="315"/>
      <c r="C231" s="315"/>
      <c r="D231" s="187"/>
      <c r="E231" s="71"/>
      <c r="F231" s="73"/>
      <c r="G231" s="58">
        <f t="shared" si="7"/>
        <v>0</v>
      </c>
      <c r="H231" s="75" t="s">
        <v>176</v>
      </c>
    </row>
    <row r="232" spans="1:8" s="75" customFormat="1" hidden="1">
      <c r="A232" s="162"/>
      <c r="B232" s="315"/>
      <c r="C232" s="315"/>
      <c r="D232" s="187"/>
      <c r="E232" s="71"/>
      <c r="F232" s="73"/>
      <c r="G232" s="58">
        <f t="shared" ref="G232:G263" si="8">ROUND(+D232*F232,2)</f>
        <v>0</v>
      </c>
      <c r="H232" s="75" t="s">
        <v>176</v>
      </c>
    </row>
    <row r="233" spans="1:8" s="75" customFormat="1" hidden="1">
      <c r="A233" s="162"/>
      <c r="B233" s="315"/>
      <c r="C233" s="315"/>
      <c r="D233" s="187"/>
      <c r="E233" s="71"/>
      <c r="F233" s="73"/>
      <c r="G233" s="58">
        <f t="shared" si="8"/>
        <v>0</v>
      </c>
      <c r="H233" s="75" t="s">
        <v>176</v>
      </c>
    </row>
    <row r="234" spans="1:8" s="75" customFormat="1" hidden="1">
      <c r="A234" s="162"/>
      <c r="B234" s="315"/>
      <c r="C234" s="315"/>
      <c r="D234" s="187"/>
      <c r="E234" s="71"/>
      <c r="F234" s="73"/>
      <c r="G234" s="58">
        <f t="shared" si="8"/>
        <v>0</v>
      </c>
      <c r="H234" s="75" t="s">
        <v>176</v>
      </c>
    </row>
    <row r="235" spans="1:8" s="75" customFormat="1" hidden="1">
      <c r="A235" s="162"/>
      <c r="B235" s="315"/>
      <c r="C235" s="315"/>
      <c r="D235" s="187"/>
      <c r="E235" s="71"/>
      <c r="F235" s="73"/>
      <c r="G235" s="58">
        <f t="shared" si="8"/>
        <v>0</v>
      </c>
      <c r="H235" s="75" t="s">
        <v>176</v>
      </c>
    </row>
    <row r="236" spans="1:8" s="75" customFormat="1" hidden="1">
      <c r="A236" s="162"/>
      <c r="B236" s="315"/>
      <c r="C236" s="315"/>
      <c r="D236" s="187"/>
      <c r="E236" s="71"/>
      <c r="F236" s="73"/>
      <c r="G236" s="58">
        <f t="shared" si="8"/>
        <v>0</v>
      </c>
      <c r="H236" s="75" t="s">
        <v>176</v>
      </c>
    </row>
    <row r="237" spans="1:8" s="75" customFormat="1" hidden="1">
      <c r="A237" s="162"/>
      <c r="B237" s="315"/>
      <c r="C237" s="315"/>
      <c r="D237" s="187"/>
      <c r="E237" s="71"/>
      <c r="F237" s="73"/>
      <c r="G237" s="58">
        <f t="shared" si="8"/>
        <v>0</v>
      </c>
      <c r="H237" s="75" t="s">
        <v>176</v>
      </c>
    </row>
    <row r="238" spans="1:8" s="75" customFormat="1" hidden="1">
      <c r="A238" s="162"/>
      <c r="B238" s="315"/>
      <c r="C238" s="315"/>
      <c r="D238" s="187"/>
      <c r="E238" s="71"/>
      <c r="F238" s="73"/>
      <c r="G238" s="58">
        <f t="shared" si="8"/>
        <v>0</v>
      </c>
      <c r="H238" s="75" t="s">
        <v>176</v>
      </c>
    </row>
    <row r="239" spans="1:8" s="75" customFormat="1" hidden="1">
      <c r="A239" s="162"/>
      <c r="B239" s="315"/>
      <c r="C239" s="315"/>
      <c r="D239" s="187"/>
      <c r="E239" s="71"/>
      <c r="F239" s="73"/>
      <c r="G239" s="58">
        <f t="shared" si="8"/>
        <v>0</v>
      </c>
      <c r="H239" s="75" t="s">
        <v>176</v>
      </c>
    </row>
    <row r="240" spans="1:8" s="75" customFormat="1" hidden="1">
      <c r="A240" s="162"/>
      <c r="B240" s="315"/>
      <c r="C240" s="315"/>
      <c r="D240" s="187"/>
      <c r="E240" s="71"/>
      <c r="F240" s="73"/>
      <c r="G240" s="58">
        <f t="shared" si="8"/>
        <v>0</v>
      </c>
      <c r="H240" s="75" t="s">
        <v>176</v>
      </c>
    </row>
    <row r="241" spans="1:8" s="75" customFormat="1" hidden="1">
      <c r="A241" s="162"/>
      <c r="B241" s="315"/>
      <c r="C241" s="315"/>
      <c r="D241" s="187"/>
      <c r="E241" s="71"/>
      <c r="F241" s="73"/>
      <c r="G241" s="58">
        <f t="shared" si="8"/>
        <v>0</v>
      </c>
      <c r="H241" s="75" t="s">
        <v>176</v>
      </c>
    </row>
    <row r="242" spans="1:8" s="75" customFormat="1" hidden="1">
      <c r="A242" s="162"/>
      <c r="B242" s="315"/>
      <c r="C242" s="315"/>
      <c r="D242" s="187"/>
      <c r="E242" s="71"/>
      <c r="F242" s="73"/>
      <c r="G242" s="58">
        <f t="shared" si="8"/>
        <v>0</v>
      </c>
      <c r="H242" s="75" t="s">
        <v>176</v>
      </c>
    </row>
    <row r="243" spans="1:8" s="75" customFormat="1" hidden="1">
      <c r="A243" s="162"/>
      <c r="B243" s="315"/>
      <c r="C243" s="315"/>
      <c r="D243" s="187"/>
      <c r="E243" s="71"/>
      <c r="F243" s="73"/>
      <c r="G243" s="58">
        <f t="shared" si="8"/>
        <v>0</v>
      </c>
      <c r="H243" s="75" t="s">
        <v>176</v>
      </c>
    </row>
    <row r="244" spans="1:8" s="75" customFormat="1" hidden="1">
      <c r="A244" s="162"/>
      <c r="B244" s="315"/>
      <c r="C244" s="315"/>
      <c r="D244" s="187"/>
      <c r="E244" s="71"/>
      <c r="F244" s="73"/>
      <c r="G244" s="58">
        <f t="shared" si="8"/>
        <v>0</v>
      </c>
      <c r="H244" s="75" t="s">
        <v>176</v>
      </c>
    </row>
    <row r="245" spans="1:8" s="75" customFormat="1" hidden="1">
      <c r="A245" s="162"/>
      <c r="B245" s="315"/>
      <c r="C245" s="315"/>
      <c r="D245" s="187"/>
      <c r="E245" s="71"/>
      <c r="F245" s="73"/>
      <c r="G245" s="58">
        <f t="shared" si="8"/>
        <v>0</v>
      </c>
      <c r="H245" s="75" t="s">
        <v>176</v>
      </c>
    </row>
    <row r="246" spans="1:8" s="75" customFormat="1" hidden="1">
      <c r="A246" s="162"/>
      <c r="B246" s="315"/>
      <c r="C246" s="315"/>
      <c r="D246" s="187"/>
      <c r="E246" s="71"/>
      <c r="F246" s="73"/>
      <c r="G246" s="58">
        <f t="shared" si="8"/>
        <v>0</v>
      </c>
      <c r="H246" s="75" t="s">
        <v>176</v>
      </c>
    </row>
    <row r="247" spans="1:8" s="75" customFormat="1" hidden="1">
      <c r="A247" s="162"/>
      <c r="B247" s="315"/>
      <c r="C247" s="315"/>
      <c r="D247" s="187"/>
      <c r="E247" s="71"/>
      <c r="F247" s="73"/>
      <c r="G247" s="58">
        <f t="shared" si="8"/>
        <v>0</v>
      </c>
      <c r="H247" s="75" t="s">
        <v>176</v>
      </c>
    </row>
    <row r="248" spans="1:8" s="75" customFormat="1" hidden="1">
      <c r="A248" s="162"/>
      <c r="B248" s="315"/>
      <c r="C248" s="315"/>
      <c r="D248" s="187"/>
      <c r="E248" s="71"/>
      <c r="F248" s="73"/>
      <c r="G248" s="58">
        <f t="shared" si="8"/>
        <v>0</v>
      </c>
      <c r="H248" s="75" t="s">
        <v>176</v>
      </c>
    </row>
    <row r="249" spans="1:8" s="75" customFormat="1" hidden="1">
      <c r="A249" s="162"/>
      <c r="B249" s="315"/>
      <c r="C249" s="315"/>
      <c r="D249" s="187"/>
      <c r="E249" s="71"/>
      <c r="F249" s="73"/>
      <c r="G249" s="58">
        <f t="shared" si="8"/>
        <v>0</v>
      </c>
      <c r="H249" s="75" t="s">
        <v>176</v>
      </c>
    </row>
    <row r="250" spans="1:8" s="75" customFormat="1" hidden="1">
      <c r="A250" s="162"/>
      <c r="B250" s="315"/>
      <c r="C250" s="315"/>
      <c r="D250" s="187"/>
      <c r="E250" s="71"/>
      <c r="F250" s="73"/>
      <c r="G250" s="58">
        <f t="shared" si="8"/>
        <v>0</v>
      </c>
      <c r="H250" s="75" t="s">
        <v>176</v>
      </c>
    </row>
    <row r="251" spans="1:8" s="75" customFormat="1" hidden="1">
      <c r="A251" s="162"/>
      <c r="B251" s="315"/>
      <c r="C251" s="315"/>
      <c r="D251" s="187"/>
      <c r="E251" s="71"/>
      <c r="F251" s="73"/>
      <c r="G251" s="58">
        <f t="shared" si="8"/>
        <v>0</v>
      </c>
      <c r="H251" s="75" t="s">
        <v>176</v>
      </c>
    </row>
    <row r="252" spans="1:8" s="75" customFormat="1" hidden="1">
      <c r="A252" s="162"/>
      <c r="B252" s="315"/>
      <c r="C252" s="315"/>
      <c r="D252" s="187"/>
      <c r="E252" s="71"/>
      <c r="F252" s="73"/>
      <c r="G252" s="58">
        <f t="shared" si="8"/>
        <v>0</v>
      </c>
      <c r="H252" s="75" t="s">
        <v>176</v>
      </c>
    </row>
    <row r="253" spans="1:8" s="75" customFormat="1" hidden="1">
      <c r="A253" s="162"/>
      <c r="B253" s="315"/>
      <c r="C253" s="315"/>
      <c r="D253" s="187"/>
      <c r="E253" s="71"/>
      <c r="F253" s="73"/>
      <c r="G253" s="58">
        <f t="shared" si="8"/>
        <v>0</v>
      </c>
      <c r="H253" s="75" t="s">
        <v>176</v>
      </c>
    </row>
    <row r="254" spans="1:8" s="75" customFormat="1" hidden="1">
      <c r="A254" s="162"/>
      <c r="B254" s="315"/>
      <c r="C254" s="315"/>
      <c r="D254" s="187"/>
      <c r="E254" s="71"/>
      <c r="F254" s="73"/>
      <c r="G254" s="58">
        <f t="shared" si="8"/>
        <v>0</v>
      </c>
      <c r="H254" s="75" t="s">
        <v>176</v>
      </c>
    </row>
    <row r="255" spans="1:8" s="75" customFormat="1" hidden="1">
      <c r="A255" s="162"/>
      <c r="B255" s="315"/>
      <c r="C255" s="315"/>
      <c r="D255" s="187"/>
      <c r="E255" s="71"/>
      <c r="F255" s="73"/>
      <c r="G255" s="58">
        <f t="shared" si="8"/>
        <v>0</v>
      </c>
      <c r="H255" s="75" t="s">
        <v>176</v>
      </c>
    </row>
    <row r="256" spans="1:8" s="75" customFormat="1" hidden="1">
      <c r="A256" s="162"/>
      <c r="B256" s="315"/>
      <c r="C256" s="315"/>
      <c r="D256" s="187"/>
      <c r="E256" s="71"/>
      <c r="F256" s="73"/>
      <c r="G256" s="58">
        <f t="shared" si="8"/>
        <v>0</v>
      </c>
      <c r="H256" s="75" t="s">
        <v>176</v>
      </c>
    </row>
    <row r="257" spans="1:10" s="75" customFormat="1" hidden="1">
      <c r="A257" s="162"/>
      <c r="B257" s="315"/>
      <c r="C257" s="315"/>
      <c r="D257" s="187"/>
      <c r="E257" s="71"/>
      <c r="F257" s="73"/>
      <c r="G257" s="58">
        <f t="shared" si="8"/>
        <v>0</v>
      </c>
      <c r="H257" s="75" t="s">
        <v>176</v>
      </c>
    </row>
    <row r="258" spans="1:10" s="75" customFormat="1" hidden="1">
      <c r="A258" s="162"/>
      <c r="B258" s="315"/>
      <c r="C258" s="315"/>
      <c r="D258" s="187"/>
      <c r="E258" s="71"/>
      <c r="F258" s="73"/>
      <c r="G258" s="58">
        <f t="shared" si="8"/>
        <v>0</v>
      </c>
      <c r="H258" s="75" t="s">
        <v>176</v>
      </c>
    </row>
    <row r="259" spans="1:10" s="75" customFormat="1" hidden="1">
      <c r="A259" s="162"/>
      <c r="B259" s="315"/>
      <c r="C259" s="315"/>
      <c r="D259" s="187"/>
      <c r="E259" s="71"/>
      <c r="F259" s="73"/>
      <c r="G259" s="58">
        <f t="shared" si="8"/>
        <v>0</v>
      </c>
      <c r="H259" s="75" t="s">
        <v>176</v>
      </c>
    </row>
    <row r="260" spans="1:10" s="75" customFormat="1" hidden="1">
      <c r="A260" s="162"/>
      <c r="B260" s="315"/>
      <c r="C260" s="315"/>
      <c r="D260" s="187"/>
      <c r="E260" s="71"/>
      <c r="F260" s="73"/>
      <c r="G260" s="58">
        <f t="shared" si="8"/>
        <v>0</v>
      </c>
      <c r="H260" s="75" t="s">
        <v>176</v>
      </c>
    </row>
    <row r="261" spans="1:10" s="75" customFormat="1" hidden="1">
      <c r="A261" s="162"/>
      <c r="B261" s="315"/>
      <c r="C261" s="315"/>
      <c r="D261" s="187"/>
      <c r="E261" s="71"/>
      <c r="F261" s="73"/>
      <c r="G261" s="58">
        <f t="shared" si="8"/>
        <v>0</v>
      </c>
      <c r="H261" s="75" t="s">
        <v>176</v>
      </c>
    </row>
    <row r="262" spans="1:10" s="75" customFormat="1" hidden="1">
      <c r="A262" s="162"/>
      <c r="B262" s="315"/>
      <c r="C262" s="315"/>
      <c r="D262" s="187"/>
      <c r="E262" s="71"/>
      <c r="F262" s="73"/>
      <c r="G262" s="58">
        <f t="shared" si="8"/>
        <v>0</v>
      </c>
      <c r="H262" s="75" t="s">
        <v>176</v>
      </c>
    </row>
    <row r="263" spans="1:10" s="75" customFormat="1" hidden="1">
      <c r="A263" s="162"/>
      <c r="B263" s="315"/>
      <c r="C263" s="315"/>
      <c r="D263" s="187"/>
      <c r="E263" s="71"/>
      <c r="F263" s="73"/>
      <c r="G263" s="58">
        <f t="shared" si="8"/>
        <v>0</v>
      </c>
      <c r="H263" s="75" t="s">
        <v>176</v>
      </c>
    </row>
    <row r="264" spans="1:10" s="75" customFormat="1" hidden="1">
      <c r="A264" s="162"/>
      <c r="B264" s="315"/>
      <c r="C264" s="315"/>
      <c r="D264" s="187"/>
      <c r="E264" s="71"/>
      <c r="F264" s="73"/>
      <c r="G264" s="58">
        <f t="shared" ref="G264:G265" si="9">ROUND(+D264*F264,2)</f>
        <v>0</v>
      </c>
      <c r="H264" s="75" t="s">
        <v>176</v>
      </c>
    </row>
    <row r="265" spans="1:10" s="75" customFormat="1">
      <c r="A265" s="162"/>
      <c r="B265" s="441"/>
      <c r="C265" s="441"/>
      <c r="D265" s="187"/>
      <c r="E265" s="71"/>
      <c r="F265" s="73"/>
      <c r="G265" s="198">
        <f t="shared" si="9"/>
        <v>0</v>
      </c>
      <c r="H265" s="75" t="s">
        <v>176</v>
      </c>
    </row>
    <row r="266" spans="1:10" s="75" customFormat="1">
      <c r="A266" s="167"/>
      <c r="B266" s="444"/>
      <c r="C266" s="444"/>
      <c r="D266" s="71"/>
      <c r="E266" s="147"/>
      <c r="F266" s="151" t="s">
        <v>191</v>
      </c>
      <c r="G266" s="207">
        <f>ROUND(SUBTOTAL(109,G135:G265),2)</f>
        <v>0</v>
      </c>
      <c r="H266" s="75" t="s">
        <v>176</v>
      </c>
      <c r="J266" s="313" t="s">
        <v>190</v>
      </c>
    </row>
    <row r="267" spans="1:10" s="75" customFormat="1">
      <c r="A267" s="167"/>
      <c r="B267" s="317"/>
      <c r="C267" s="317"/>
      <c r="D267" s="71"/>
      <c r="E267" s="147"/>
      <c r="F267" s="147"/>
      <c r="G267" s="58"/>
      <c r="H267" s="75" t="s">
        <v>178</v>
      </c>
      <c r="J267" s="313"/>
    </row>
    <row r="268" spans="1:10" s="75" customFormat="1">
      <c r="A268" s="167"/>
      <c r="B268" s="317"/>
      <c r="C268" s="317"/>
      <c r="D268" s="71"/>
      <c r="E268" s="147"/>
      <c r="F268" s="314" t="s">
        <v>234</v>
      </c>
      <c r="G268" s="58">
        <f>+G266+G134</f>
        <v>0</v>
      </c>
      <c r="H268" s="75" t="s">
        <v>178</v>
      </c>
      <c r="J268" s="313"/>
    </row>
    <row r="269" spans="1:10" s="75" customFormat="1">
      <c r="C269" s="76"/>
      <c r="G269" s="79"/>
      <c r="H269" s="75" t="s">
        <v>178</v>
      </c>
    </row>
    <row r="270" spans="1:10" s="75" customFormat="1">
      <c r="A270" s="171" t="s">
        <v>235</v>
      </c>
      <c r="B270" s="80"/>
      <c r="C270" s="80"/>
      <c r="D270" s="80"/>
      <c r="E270" s="80"/>
      <c r="F270" s="80"/>
      <c r="G270" s="92"/>
      <c r="H270" s="75" t="s">
        <v>173</v>
      </c>
      <c r="J270" s="106" t="s">
        <v>182</v>
      </c>
    </row>
    <row r="271" spans="1:10" s="75" customFormat="1" ht="45" customHeight="1">
      <c r="A271" s="423"/>
      <c r="B271" s="424"/>
      <c r="C271" s="424"/>
      <c r="D271" s="424"/>
      <c r="E271" s="424"/>
      <c r="F271" s="424"/>
      <c r="G271" s="425"/>
      <c r="H271" s="75" t="s">
        <v>173</v>
      </c>
      <c r="J271" s="106" t="s">
        <v>236</v>
      </c>
    </row>
    <row r="272" spans="1:10">
      <c r="H272" s="75" t="s">
        <v>176</v>
      </c>
    </row>
    <row r="273" spans="1:10" s="75" customFormat="1">
      <c r="A273" s="171" t="s">
        <v>237</v>
      </c>
      <c r="B273" s="83"/>
      <c r="C273" s="84"/>
      <c r="D273" s="84"/>
      <c r="E273" s="84"/>
      <c r="F273" s="84"/>
      <c r="G273" s="93"/>
      <c r="H273" s="75" t="s">
        <v>176</v>
      </c>
      <c r="J273" s="106" t="s">
        <v>182</v>
      </c>
    </row>
    <row r="274" spans="1:10" s="75" customFormat="1" ht="45" customHeight="1">
      <c r="A274" s="423"/>
      <c r="B274" s="424"/>
      <c r="C274" s="424"/>
      <c r="D274" s="424"/>
      <c r="E274" s="424"/>
      <c r="F274" s="424"/>
      <c r="G274" s="425"/>
      <c r="H274" s="75" t="s">
        <v>176</v>
      </c>
      <c r="J274" s="106" t="s">
        <v>236</v>
      </c>
    </row>
    <row r="275" spans="1:10" s="75" customFormat="1">
      <c r="A275" s="71"/>
      <c r="B275" s="71"/>
      <c r="C275" s="71"/>
      <c r="D275" s="71"/>
      <c r="E275" s="148"/>
      <c r="F275" s="148"/>
      <c r="G275" s="74"/>
      <c r="H275" s="75" t="s">
        <v>178</v>
      </c>
    </row>
    <row r="276" spans="1:10" ht="26.45">
      <c r="A276" s="316" t="s">
        <v>238</v>
      </c>
      <c r="B276" s="316" t="s">
        <v>197</v>
      </c>
      <c r="C276" s="169" t="s">
        <v>198</v>
      </c>
      <c r="D276" s="169" t="s">
        <v>199</v>
      </c>
      <c r="E276" s="169" t="s">
        <v>200</v>
      </c>
      <c r="F276" s="169" t="s">
        <v>201</v>
      </c>
      <c r="G276" s="316" t="s">
        <v>239</v>
      </c>
      <c r="H276" t="s">
        <v>178</v>
      </c>
    </row>
    <row r="277" spans="1:10" s="75" customFormat="1">
      <c r="A277" s="162"/>
      <c r="B277" s="162"/>
      <c r="C277" s="187"/>
      <c r="D277" s="71"/>
      <c r="E277" s="73"/>
      <c r="F277" s="73"/>
      <c r="G277" s="58">
        <f t="shared" ref="G277:G406" si="10">ROUND(C277*E277*F277,2)</f>
        <v>0</v>
      </c>
      <c r="H277" s="75" t="s">
        <v>173</v>
      </c>
    </row>
    <row r="278" spans="1:10" s="75" customFormat="1">
      <c r="A278" s="162"/>
      <c r="B278" s="162"/>
      <c r="C278" s="187"/>
      <c r="D278" s="71"/>
      <c r="E278" s="73"/>
      <c r="F278" s="73"/>
      <c r="G278" s="58">
        <f t="shared" si="10"/>
        <v>0</v>
      </c>
      <c r="H278" s="75" t="s">
        <v>173</v>
      </c>
    </row>
    <row r="279" spans="1:10" s="75" customFormat="1">
      <c r="A279" s="162"/>
      <c r="B279" s="162"/>
      <c r="C279" s="187"/>
      <c r="D279" s="71"/>
      <c r="E279" s="73"/>
      <c r="F279" s="73"/>
      <c r="G279" s="58">
        <f t="shared" si="10"/>
        <v>0</v>
      </c>
      <c r="H279" s="75" t="s">
        <v>173</v>
      </c>
    </row>
    <row r="280" spans="1:10" s="75" customFormat="1" hidden="1">
      <c r="A280" s="162"/>
      <c r="B280" s="162"/>
      <c r="C280" s="187"/>
      <c r="D280" s="71"/>
      <c r="E280" s="73"/>
      <c r="F280" s="73"/>
      <c r="G280" s="58">
        <f t="shared" si="10"/>
        <v>0</v>
      </c>
      <c r="H280" s="75" t="s">
        <v>173</v>
      </c>
    </row>
    <row r="281" spans="1:10" s="75" customFormat="1" hidden="1">
      <c r="A281" s="162"/>
      <c r="B281" s="162"/>
      <c r="C281" s="187"/>
      <c r="D281" s="71"/>
      <c r="E281" s="73"/>
      <c r="F281" s="73"/>
      <c r="G281" s="58">
        <f t="shared" si="10"/>
        <v>0</v>
      </c>
      <c r="H281" s="75" t="s">
        <v>173</v>
      </c>
    </row>
    <row r="282" spans="1:10" s="75" customFormat="1" hidden="1">
      <c r="A282" s="162"/>
      <c r="B282" s="162"/>
      <c r="C282" s="187"/>
      <c r="D282" s="71"/>
      <c r="E282" s="73"/>
      <c r="F282" s="73"/>
      <c r="G282" s="58">
        <f t="shared" si="10"/>
        <v>0</v>
      </c>
      <c r="H282" s="75" t="s">
        <v>173</v>
      </c>
    </row>
    <row r="283" spans="1:10" s="75" customFormat="1" hidden="1">
      <c r="A283" s="162"/>
      <c r="B283" s="162"/>
      <c r="C283" s="187"/>
      <c r="D283" s="71"/>
      <c r="E283" s="73"/>
      <c r="F283" s="73"/>
      <c r="G283" s="58">
        <f t="shared" si="10"/>
        <v>0</v>
      </c>
      <c r="H283" s="75" t="s">
        <v>173</v>
      </c>
    </row>
    <row r="284" spans="1:10" s="75" customFormat="1" hidden="1">
      <c r="A284" s="162"/>
      <c r="B284" s="162"/>
      <c r="C284" s="187"/>
      <c r="D284" s="71"/>
      <c r="E284" s="73"/>
      <c r="F284" s="73"/>
      <c r="G284" s="58">
        <f t="shared" si="10"/>
        <v>0</v>
      </c>
      <c r="H284" s="75" t="s">
        <v>173</v>
      </c>
    </row>
    <row r="285" spans="1:10" s="75" customFormat="1" hidden="1">
      <c r="A285" s="162"/>
      <c r="B285" s="162"/>
      <c r="C285" s="187"/>
      <c r="D285" s="71"/>
      <c r="E285" s="73"/>
      <c r="F285" s="73"/>
      <c r="G285" s="58">
        <f t="shared" si="10"/>
        <v>0</v>
      </c>
      <c r="H285" s="75" t="s">
        <v>173</v>
      </c>
    </row>
    <row r="286" spans="1:10" s="75" customFormat="1" hidden="1">
      <c r="A286" s="162"/>
      <c r="B286" s="162"/>
      <c r="C286" s="187"/>
      <c r="D286" s="71"/>
      <c r="E286" s="73"/>
      <c r="F286" s="73"/>
      <c r="G286" s="58">
        <f t="shared" si="10"/>
        <v>0</v>
      </c>
      <c r="H286" s="75" t="s">
        <v>173</v>
      </c>
    </row>
    <row r="287" spans="1:10" s="75" customFormat="1" hidden="1">
      <c r="A287" s="162"/>
      <c r="B287" s="162"/>
      <c r="C287" s="187"/>
      <c r="D287" s="71"/>
      <c r="E287" s="73"/>
      <c r="F287" s="73"/>
      <c r="G287" s="58">
        <f t="shared" si="10"/>
        <v>0</v>
      </c>
      <c r="H287" s="75" t="s">
        <v>173</v>
      </c>
    </row>
    <row r="288" spans="1:10" s="75" customFormat="1" hidden="1">
      <c r="A288" s="162"/>
      <c r="B288" s="162"/>
      <c r="C288" s="187"/>
      <c r="D288" s="71"/>
      <c r="E288" s="73"/>
      <c r="F288" s="73"/>
      <c r="G288" s="58">
        <f t="shared" si="10"/>
        <v>0</v>
      </c>
      <c r="H288" s="75" t="s">
        <v>173</v>
      </c>
    </row>
    <row r="289" spans="1:8" s="75" customFormat="1" hidden="1">
      <c r="A289" s="162"/>
      <c r="B289" s="162"/>
      <c r="C289" s="187"/>
      <c r="D289" s="71"/>
      <c r="E289" s="73"/>
      <c r="F289" s="73"/>
      <c r="G289" s="58">
        <f t="shared" si="10"/>
        <v>0</v>
      </c>
      <c r="H289" s="75" t="s">
        <v>173</v>
      </c>
    </row>
    <row r="290" spans="1:8" s="75" customFormat="1" hidden="1">
      <c r="A290" s="162"/>
      <c r="B290" s="162"/>
      <c r="C290" s="187"/>
      <c r="D290" s="71"/>
      <c r="E290" s="73"/>
      <c r="F290" s="73"/>
      <c r="G290" s="58">
        <f t="shared" si="10"/>
        <v>0</v>
      </c>
      <c r="H290" s="75" t="s">
        <v>173</v>
      </c>
    </row>
    <row r="291" spans="1:8" s="75" customFormat="1" hidden="1">
      <c r="A291" s="162"/>
      <c r="B291" s="162"/>
      <c r="C291" s="187"/>
      <c r="D291" s="71"/>
      <c r="E291" s="73"/>
      <c r="F291" s="73"/>
      <c r="G291" s="58">
        <f t="shared" si="10"/>
        <v>0</v>
      </c>
      <c r="H291" s="75" t="s">
        <v>173</v>
      </c>
    </row>
    <row r="292" spans="1:8" s="75" customFormat="1" hidden="1">
      <c r="A292" s="162"/>
      <c r="B292" s="162"/>
      <c r="C292" s="187"/>
      <c r="D292" s="71"/>
      <c r="E292" s="73"/>
      <c r="F292" s="73"/>
      <c r="G292" s="58">
        <f t="shared" si="10"/>
        <v>0</v>
      </c>
      <c r="H292" s="75" t="s">
        <v>173</v>
      </c>
    </row>
    <row r="293" spans="1:8" s="75" customFormat="1" hidden="1">
      <c r="A293" s="162"/>
      <c r="B293" s="162"/>
      <c r="C293" s="187"/>
      <c r="D293" s="71"/>
      <c r="E293" s="73"/>
      <c r="F293" s="73"/>
      <c r="G293" s="58">
        <f t="shared" si="10"/>
        <v>0</v>
      </c>
      <c r="H293" s="75" t="s">
        <v>173</v>
      </c>
    </row>
    <row r="294" spans="1:8" s="75" customFormat="1" hidden="1">
      <c r="A294" s="162"/>
      <c r="B294" s="162"/>
      <c r="C294" s="187"/>
      <c r="D294" s="71"/>
      <c r="E294" s="73"/>
      <c r="F294" s="73"/>
      <c r="G294" s="58">
        <f t="shared" si="10"/>
        <v>0</v>
      </c>
      <c r="H294" s="75" t="s">
        <v>173</v>
      </c>
    </row>
    <row r="295" spans="1:8" s="75" customFormat="1" hidden="1">
      <c r="A295" s="162"/>
      <c r="B295" s="162"/>
      <c r="C295" s="187"/>
      <c r="D295" s="71"/>
      <c r="E295" s="73"/>
      <c r="F295" s="73"/>
      <c r="G295" s="58">
        <f t="shared" si="10"/>
        <v>0</v>
      </c>
      <c r="H295" s="75" t="s">
        <v>173</v>
      </c>
    </row>
    <row r="296" spans="1:8" s="75" customFormat="1" hidden="1">
      <c r="A296" s="162"/>
      <c r="B296" s="162"/>
      <c r="C296" s="187"/>
      <c r="D296" s="71"/>
      <c r="E296" s="73"/>
      <c r="F296" s="73"/>
      <c r="G296" s="58">
        <f t="shared" si="10"/>
        <v>0</v>
      </c>
      <c r="H296" s="75" t="s">
        <v>173</v>
      </c>
    </row>
    <row r="297" spans="1:8" s="75" customFormat="1" hidden="1">
      <c r="A297" s="162"/>
      <c r="B297" s="162"/>
      <c r="C297" s="187"/>
      <c r="D297" s="71"/>
      <c r="E297" s="73"/>
      <c r="F297" s="73"/>
      <c r="G297" s="58">
        <f t="shared" si="10"/>
        <v>0</v>
      </c>
      <c r="H297" s="75" t="s">
        <v>173</v>
      </c>
    </row>
    <row r="298" spans="1:8" s="75" customFormat="1" hidden="1">
      <c r="A298" s="162"/>
      <c r="B298" s="162"/>
      <c r="C298" s="187"/>
      <c r="D298" s="71"/>
      <c r="E298" s="73"/>
      <c r="F298" s="73"/>
      <c r="G298" s="58">
        <f t="shared" si="10"/>
        <v>0</v>
      </c>
      <c r="H298" s="75" t="s">
        <v>173</v>
      </c>
    </row>
    <row r="299" spans="1:8" s="75" customFormat="1" hidden="1">
      <c r="A299" s="162"/>
      <c r="B299" s="162"/>
      <c r="C299" s="187"/>
      <c r="D299" s="71"/>
      <c r="E299" s="73"/>
      <c r="F299" s="73"/>
      <c r="G299" s="58">
        <f t="shared" si="10"/>
        <v>0</v>
      </c>
      <c r="H299" s="75" t="s">
        <v>173</v>
      </c>
    </row>
    <row r="300" spans="1:8" s="75" customFormat="1" hidden="1">
      <c r="A300" s="162"/>
      <c r="B300" s="162"/>
      <c r="C300" s="187"/>
      <c r="D300" s="71"/>
      <c r="E300" s="73"/>
      <c r="F300" s="73"/>
      <c r="G300" s="58">
        <f t="shared" si="10"/>
        <v>0</v>
      </c>
      <c r="H300" s="75" t="s">
        <v>173</v>
      </c>
    </row>
    <row r="301" spans="1:8" s="75" customFormat="1" hidden="1">
      <c r="A301" s="162"/>
      <c r="B301" s="162"/>
      <c r="C301" s="187"/>
      <c r="D301" s="71"/>
      <c r="E301" s="73"/>
      <c r="F301" s="73"/>
      <c r="G301" s="58">
        <f t="shared" si="10"/>
        <v>0</v>
      </c>
      <c r="H301" s="75" t="s">
        <v>173</v>
      </c>
    </row>
    <row r="302" spans="1:8" s="75" customFormat="1" hidden="1">
      <c r="A302" s="162"/>
      <c r="B302" s="162"/>
      <c r="C302" s="187"/>
      <c r="D302" s="71"/>
      <c r="E302" s="73"/>
      <c r="F302" s="73"/>
      <c r="G302" s="58">
        <f t="shared" si="10"/>
        <v>0</v>
      </c>
      <c r="H302" s="75" t="s">
        <v>173</v>
      </c>
    </row>
    <row r="303" spans="1:8" s="75" customFormat="1" hidden="1">
      <c r="A303" s="162"/>
      <c r="B303" s="162"/>
      <c r="C303" s="187"/>
      <c r="D303" s="71"/>
      <c r="E303" s="73"/>
      <c r="F303" s="73"/>
      <c r="G303" s="58">
        <f t="shared" si="10"/>
        <v>0</v>
      </c>
      <c r="H303" s="75" t="s">
        <v>173</v>
      </c>
    </row>
    <row r="304" spans="1:8" s="75" customFormat="1" hidden="1">
      <c r="A304" s="162"/>
      <c r="B304" s="162"/>
      <c r="C304" s="187"/>
      <c r="D304" s="71"/>
      <c r="E304" s="73"/>
      <c r="F304" s="73"/>
      <c r="G304" s="58">
        <f t="shared" si="10"/>
        <v>0</v>
      </c>
      <c r="H304" s="75" t="s">
        <v>173</v>
      </c>
    </row>
    <row r="305" spans="1:8" s="75" customFormat="1" hidden="1">
      <c r="A305" s="162"/>
      <c r="B305" s="162"/>
      <c r="C305" s="187"/>
      <c r="D305" s="71"/>
      <c r="E305" s="73"/>
      <c r="F305" s="73"/>
      <c r="G305" s="58">
        <f t="shared" si="10"/>
        <v>0</v>
      </c>
      <c r="H305" s="75" t="s">
        <v>173</v>
      </c>
    </row>
    <row r="306" spans="1:8" s="75" customFormat="1" hidden="1">
      <c r="A306" s="162"/>
      <c r="B306" s="162"/>
      <c r="C306" s="187"/>
      <c r="D306" s="71"/>
      <c r="E306" s="73"/>
      <c r="F306" s="73"/>
      <c r="G306" s="58">
        <f t="shared" si="10"/>
        <v>0</v>
      </c>
      <c r="H306" s="75" t="s">
        <v>173</v>
      </c>
    </row>
    <row r="307" spans="1:8" s="75" customFormat="1" hidden="1">
      <c r="A307" s="162"/>
      <c r="B307" s="162"/>
      <c r="C307" s="187"/>
      <c r="D307" s="71"/>
      <c r="E307" s="73"/>
      <c r="F307" s="73"/>
      <c r="G307" s="58">
        <f t="shared" si="10"/>
        <v>0</v>
      </c>
      <c r="H307" s="75" t="s">
        <v>173</v>
      </c>
    </row>
    <row r="308" spans="1:8" s="75" customFormat="1" hidden="1">
      <c r="A308" s="162"/>
      <c r="B308" s="162"/>
      <c r="C308" s="187"/>
      <c r="D308" s="71"/>
      <c r="E308" s="73"/>
      <c r="F308" s="73"/>
      <c r="G308" s="58">
        <f t="shared" si="10"/>
        <v>0</v>
      </c>
      <c r="H308" s="75" t="s">
        <v>173</v>
      </c>
    </row>
    <row r="309" spans="1:8" s="75" customFormat="1" hidden="1">
      <c r="A309" s="162"/>
      <c r="B309" s="162"/>
      <c r="C309" s="187"/>
      <c r="D309" s="71"/>
      <c r="E309" s="73"/>
      <c r="F309" s="73"/>
      <c r="G309" s="58">
        <f t="shared" si="10"/>
        <v>0</v>
      </c>
      <c r="H309" s="75" t="s">
        <v>173</v>
      </c>
    </row>
    <row r="310" spans="1:8" s="75" customFormat="1" hidden="1">
      <c r="A310" s="162"/>
      <c r="B310" s="162"/>
      <c r="C310" s="187"/>
      <c r="D310" s="71"/>
      <c r="E310" s="73"/>
      <c r="F310" s="73"/>
      <c r="G310" s="58">
        <f t="shared" ref="G310:G341" si="11">ROUND(C310*E310*F310,2)</f>
        <v>0</v>
      </c>
      <c r="H310" s="75" t="s">
        <v>173</v>
      </c>
    </row>
    <row r="311" spans="1:8" s="75" customFormat="1" hidden="1">
      <c r="A311" s="162"/>
      <c r="B311" s="162"/>
      <c r="C311" s="187"/>
      <c r="D311" s="71"/>
      <c r="E311" s="73"/>
      <c r="F311" s="73"/>
      <c r="G311" s="58">
        <f t="shared" si="11"/>
        <v>0</v>
      </c>
      <c r="H311" s="75" t="s">
        <v>173</v>
      </c>
    </row>
    <row r="312" spans="1:8" s="75" customFormat="1" hidden="1">
      <c r="A312" s="162"/>
      <c r="B312" s="162"/>
      <c r="C312" s="187"/>
      <c r="D312" s="71"/>
      <c r="E312" s="73"/>
      <c r="F312" s="73"/>
      <c r="G312" s="58">
        <f t="shared" si="11"/>
        <v>0</v>
      </c>
      <c r="H312" s="75" t="s">
        <v>173</v>
      </c>
    </row>
    <row r="313" spans="1:8" s="75" customFormat="1" hidden="1">
      <c r="A313" s="162"/>
      <c r="B313" s="162"/>
      <c r="C313" s="187"/>
      <c r="D313" s="71"/>
      <c r="E313" s="73"/>
      <c r="F313" s="73"/>
      <c r="G313" s="58">
        <f t="shared" si="11"/>
        <v>0</v>
      </c>
      <c r="H313" s="75" t="s">
        <v>173</v>
      </c>
    </row>
    <row r="314" spans="1:8" s="75" customFormat="1" hidden="1">
      <c r="A314" s="162"/>
      <c r="B314" s="162"/>
      <c r="C314" s="187"/>
      <c r="D314" s="71"/>
      <c r="E314" s="73"/>
      <c r="F314" s="73"/>
      <c r="G314" s="58">
        <f t="shared" si="11"/>
        <v>0</v>
      </c>
      <c r="H314" s="75" t="s">
        <v>173</v>
      </c>
    </row>
    <row r="315" spans="1:8" s="75" customFormat="1" hidden="1">
      <c r="A315" s="162"/>
      <c r="B315" s="162"/>
      <c r="C315" s="187"/>
      <c r="D315" s="71"/>
      <c r="E315" s="73"/>
      <c r="F315" s="73"/>
      <c r="G315" s="58">
        <f t="shared" si="11"/>
        <v>0</v>
      </c>
      <c r="H315" s="75" t="s">
        <v>173</v>
      </c>
    </row>
    <row r="316" spans="1:8" s="75" customFormat="1" hidden="1">
      <c r="A316" s="162"/>
      <c r="B316" s="162"/>
      <c r="C316" s="187"/>
      <c r="D316" s="71"/>
      <c r="E316" s="73"/>
      <c r="F316" s="73"/>
      <c r="G316" s="58">
        <f t="shared" si="11"/>
        <v>0</v>
      </c>
      <c r="H316" s="75" t="s">
        <v>173</v>
      </c>
    </row>
    <row r="317" spans="1:8" s="75" customFormat="1" hidden="1">
      <c r="A317" s="162"/>
      <c r="B317" s="162"/>
      <c r="C317" s="187"/>
      <c r="D317" s="71"/>
      <c r="E317" s="73"/>
      <c r="F317" s="73"/>
      <c r="G317" s="58">
        <f t="shared" si="11"/>
        <v>0</v>
      </c>
      <c r="H317" s="75" t="s">
        <v>173</v>
      </c>
    </row>
    <row r="318" spans="1:8" s="75" customFormat="1" hidden="1">
      <c r="A318" s="162"/>
      <c r="B318" s="162"/>
      <c r="C318" s="187"/>
      <c r="D318" s="71"/>
      <c r="E318" s="73"/>
      <c r="F318" s="73"/>
      <c r="G318" s="58">
        <f t="shared" si="11"/>
        <v>0</v>
      </c>
      <c r="H318" s="75" t="s">
        <v>173</v>
      </c>
    </row>
    <row r="319" spans="1:8" s="75" customFormat="1" hidden="1">
      <c r="A319" s="162"/>
      <c r="B319" s="162"/>
      <c r="C319" s="187"/>
      <c r="D319" s="71"/>
      <c r="E319" s="73"/>
      <c r="F319" s="73"/>
      <c r="G319" s="58">
        <f t="shared" si="11"/>
        <v>0</v>
      </c>
      <c r="H319" s="75" t="s">
        <v>173</v>
      </c>
    </row>
    <row r="320" spans="1:8" s="75" customFormat="1" hidden="1">
      <c r="A320" s="162"/>
      <c r="B320" s="162"/>
      <c r="C320" s="187"/>
      <c r="D320" s="71"/>
      <c r="E320" s="73"/>
      <c r="F320" s="73"/>
      <c r="G320" s="58">
        <f t="shared" si="11"/>
        <v>0</v>
      </c>
      <c r="H320" s="75" t="s">
        <v>173</v>
      </c>
    </row>
    <row r="321" spans="1:8" s="75" customFormat="1" hidden="1">
      <c r="A321" s="162"/>
      <c r="B321" s="162"/>
      <c r="C321" s="187"/>
      <c r="D321" s="71"/>
      <c r="E321" s="73"/>
      <c r="F321" s="73"/>
      <c r="G321" s="58">
        <f t="shared" si="11"/>
        <v>0</v>
      </c>
      <c r="H321" s="75" t="s">
        <v>173</v>
      </c>
    </row>
    <row r="322" spans="1:8" s="75" customFormat="1" hidden="1">
      <c r="A322" s="162"/>
      <c r="B322" s="162"/>
      <c r="C322" s="187"/>
      <c r="D322" s="71"/>
      <c r="E322" s="73"/>
      <c r="F322" s="73"/>
      <c r="G322" s="58">
        <f t="shared" si="11"/>
        <v>0</v>
      </c>
      <c r="H322" s="75" t="s">
        <v>173</v>
      </c>
    </row>
    <row r="323" spans="1:8" s="75" customFormat="1" hidden="1">
      <c r="A323" s="162"/>
      <c r="B323" s="162"/>
      <c r="C323" s="187"/>
      <c r="D323" s="71"/>
      <c r="E323" s="73"/>
      <c r="F323" s="73"/>
      <c r="G323" s="58">
        <f t="shared" si="11"/>
        <v>0</v>
      </c>
      <c r="H323" s="75" t="s">
        <v>173</v>
      </c>
    </row>
    <row r="324" spans="1:8" s="75" customFormat="1" hidden="1">
      <c r="A324" s="162"/>
      <c r="B324" s="162"/>
      <c r="C324" s="187"/>
      <c r="D324" s="71"/>
      <c r="E324" s="73"/>
      <c r="F324" s="73"/>
      <c r="G324" s="58">
        <f t="shared" si="11"/>
        <v>0</v>
      </c>
      <c r="H324" s="75" t="s">
        <v>173</v>
      </c>
    </row>
    <row r="325" spans="1:8" s="75" customFormat="1" hidden="1">
      <c r="A325" s="162"/>
      <c r="B325" s="162"/>
      <c r="C325" s="187"/>
      <c r="D325" s="71"/>
      <c r="E325" s="73"/>
      <c r="F325" s="73"/>
      <c r="G325" s="58">
        <f t="shared" si="11"/>
        <v>0</v>
      </c>
      <c r="H325" s="75" t="s">
        <v>173</v>
      </c>
    </row>
    <row r="326" spans="1:8" s="75" customFormat="1" hidden="1">
      <c r="A326" s="162"/>
      <c r="B326" s="162"/>
      <c r="C326" s="187"/>
      <c r="D326" s="71"/>
      <c r="E326" s="73"/>
      <c r="F326" s="73"/>
      <c r="G326" s="58">
        <f t="shared" si="11"/>
        <v>0</v>
      </c>
      <c r="H326" s="75" t="s">
        <v>173</v>
      </c>
    </row>
    <row r="327" spans="1:8" s="75" customFormat="1" hidden="1">
      <c r="A327" s="162"/>
      <c r="B327" s="162"/>
      <c r="C327" s="187"/>
      <c r="D327" s="71"/>
      <c r="E327" s="73"/>
      <c r="F327" s="73"/>
      <c r="G327" s="58">
        <f t="shared" si="11"/>
        <v>0</v>
      </c>
      <c r="H327" s="75" t="s">
        <v>173</v>
      </c>
    </row>
    <row r="328" spans="1:8" s="75" customFormat="1" hidden="1">
      <c r="A328" s="162"/>
      <c r="B328" s="162"/>
      <c r="C328" s="187"/>
      <c r="D328" s="71"/>
      <c r="E328" s="73"/>
      <c r="F328" s="73"/>
      <c r="G328" s="58">
        <f t="shared" si="11"/>
        <v>0</v>
      </c>
      <c r="H328" s="75" t="s">
        <v>173</v>
      </c>
    </row>
    <row r="329" spans="1:8" s="75" customFormat="1" hidden="1">
      <c r="A329" s="162"/>
      <c r="B329" s="162"/>
      <c r="C329" s="187"/>
      <c r="D329" s="71"/>
      <c r="E329" s="73"/>
      <c r="F329" s="73"/>
      <c r="G329" s="58">
        <f t="shared" si="11"/>
        <v>0</v>
      </c>
      <c r="H329" s="75" t="s">
        <v>173</v>
      </c>
    </row>
    <row r="330" spans="1:8" s="75" customFormat="1" hidden="1">
      <c r="A330" s="162"/>
      <c r="B330" s="162"/>
      <c r="C330" s="187"/>
      <c r="D330" s="71"/>
      <c r="E330" s="73"/>
      <c r="F330" s="73"/>
      <c r="G330" s="58">
        <f t="shared" si="11"/>
        <v>0</v>
      </c>
      <c r="H330" s="75" t="s">
        <v>173</v>
      </c>
    </row>
    <row r="331" spans="1:8" s="75" customFormat="1" hidden="1">
      <c r="A331" s="162"/>
      <c r="B331" s="162"/>
      <c r="C331" s="187"/>
      <c r="D331" s="71"/>
      <c r="E331" s="73"/>
      <c r="F331" s="73"/>
      <c r="G331" s="58">
        <f t="shared" si="11"/>
        <v>0</v>
      </c>
      <c r="H331" s="75" t="s">
        <v>173</v>
      </c>
    </row>
    <row r="332" spans="1:8" s="75" customFormat="1" hidden="1">
      <c r="A332" s="162"/>
      <c r="B332" s="162"/>
      <c r="C332" s="187"/>
      <c r="D332" s="71"/>
      <c r="E332" s="73"/>
      <c r="F332" s="73"/>
      <c r="G332" s="58">
        <f t="shared" si="11"/>
        <v>0</v>
      </c>
      <c r="H332" s="75" t="s">
        <v>173</v>
      </c>
    </row>
    <row r="333" spans="1:8" s="75" customFormat="1" hidden="1">
      <c r="A333" s="162"/>
      <c r="B333" s="162"/>
      <c r="C333" s="187"/>
      <c r="D333" s="71"/>
      <c r="E333" s="73"/>
      <c r="F333" s="73"/>
      <c r="G333" s="58">
        <f t="shared" si="11"/>
        <v>0</v>
      </c>
      <c r="H333" s="75" t="s">
        <v>173</v>
      </c>
    </row>
    <row r="334" spans="1:8" s="75" customFormat="1" hidden="1">
      <c r="A334" s="162"/>
      <c r="B334" s="162"/>
      <c r="C334" s="187"/>
      <c r="D334" s="71"/>
      <c r="E334" s="73"/>
      <c r="F334" s="73"/>
      <c r="G334" s="58">
        <f t="shared" si="11"/>
        <v>0</v>
      </c>
      <c r="H334" s="75" t="s">
        <v>173</v>
      </c>
    </row>
    <row r="335" spans="1:8" s="75" customFormat="1" hidden="1">
      <c r="A335" s="162"/>
      <c r="B335" s="162"/>
      <c r="C335" s="187"/>
      <c r="D335" s="71"/>
      <c r="E335" s="73"/>
      <c r="F335" s="73"/>
      <c r="G335" s="58">
        <f t="shared" si="11"/>
        <v>0</v>
      </c>
      <c r="H335" s="75" t="s">
        <v>173</v>
      </c>
    </row>
    <row r="336" spans="1:8" s="75" customFormat="1" hidden="1">
      <c r="A336" s="162"/>
      <c r="B336" s="162"/>
      <c r="C336" s="187"/>
      <c r="D336" s="71"/>
      <c r="E336" s="73"/>
      <c r="F336" s="73"/>
      <c r="G336" s="58">
        <f t="shared" si="11"/>
        <v>0</v>
      </c>
      <c r="H336" s="75" t="s">
        <v>173</v>
      </c>
    </row>
    <row r="337" spans="1:8" s="75" customFormat="1" hidden="1">
      <c r="A337" s="162"/>
      <c r="B337" s="162"/>
      <c r="C337" s="187"/>
      <c r="D337" s="71"/>
      <c r="E337" s="73"/>
      <c r="F337" s="73"/>
      <c r="G337" s="58">
        <f t="shared" si="11"/>
        <v>0</v>
      </c>
      <c r="H337" s="75" t="s">
        <v>173</v>
      </c>
    </row>
    <row r="338" spans="1:8" s="75" customFormat="1" hidden="1">
      <c r="A338" s="162"/>
      <c r="B338" s="162"/>
      <c r="C338" s="187"/>
      <c r="D338" s="71"/>
      <c r="E338" s="73"/>
      <c r="F338" s="73"/>
      <c r="G338" s="58">
        <f t="shared" si="11"/>
        <v>0</v>
      </c>
      <c r="H338" s="75" t="s">
        <v>173</v>
      </c>
    </row>
    <row r="339" spans="1:8" s="75" customFormat="1" hidden="1">
      <c r="A339" s="162"/>
      <c r="B339" s="162"/>
      <c r="C339" s="187"/>
      <c r="D339" s="71"/>
      <c r="E339" s="73"/>
      <c r="F339" s="73"/>
      <c r="G339" s="58">
        <f t="shared" si="11"/>
        <v>0</v>
      </c>
      <c r="H339" s="75" t="s">
        <v>173</v>
      </c>
    </row>
    <row r="340" spans="1:8" s="75" customFormat="1" hidden="1">
      <c r="A340" s="162"/>
      <c r="B340" s="162"/>
      <c r="C340" s="187"/>
      <c r="D340" s="71"/>
      <c r="E340" s="73"/>
      <c r="F340" s="73"/>
      <c r="G340" s="58">
        <f t="shared" si="11"/>
        <v>0</v>
      </c>
      <c r="H340" s="75" t="s">
        <v>173</v>
      </c>
    </row>
    <row r="341" spans="1:8" s="75" customFormat="1" hidden="1">
      <c r="A341" s="162"/>
      <c r="B341" s="162"/>
      <c r="C341" s="187"/>
      <c r="D341" s="71"/>
      <c r="E341" s="73"/>
      <c r="F341" s="73"/>
      <c r="G341" s="58">
        <f t="shared" si="11"/>
        <v>0</v>
      </c>
      <c r="H341" s="75" t="s">
        <v>173</v>
      </c>
    </row>
    <row r="342" spans="1:8" s="75" customFormat="1" hidden="1">
      <c r="A342" s="162"/>
      <c r="B342" s="162"/>
      <c r="C342" s="187"/>
      <c r="D342" s="71"/>
      <c r="E342" s="73"/>
      <c r="F342" s="73"/>
      <c r="G342" s="58">
        <f t="shared" ref="G342:G373" si="12">ROUND(C342*E342*F342,2)</f>
        <v>0</v>
      </c>
      <c r="H342" s="75" t="s">
        <v>173</v>
      </c>
    </row>
    <row r="343" spans="1:8" s="75" customFormat="1" hidden="1">
      <c r="A343" s="162"/>
      <c r="B343" s="162"/>
      <c r="C343" s="187"/>
      <c r="D343" s="71"/>
      <c r="E343" s="73"/>
      <c r="F343" s="73"/>
      <c r="G343" s="58">
        <f t="shared" si="12"/>
        <v>0</v>
      </c>
      <c r="H343" s="75" t="s">
        <v>173</v>
      </c>
    </row>
    <row r="344" spans="1:8" s="75" customFormat="1" hidden="1">
      <c r="A344" s="162"/>
      <c r="B344" s="162"/>
      <c r="C344" s="187"/>
      <c r="D344" s="71"/>
      <c r="E344" s="73"/>
      <c r="F344" s="73"/>
      <c r="G344" s="58">
        <f t="shared" si="12"/>
        <v>0</v>
      </c>
      <c r="H344" s="75" t="s">
        <v>173</v>
      </c>
    </row>
    <row r="345" spans="1:8" s="75" customFormat="1" hidden="1">
      <c r="A345" s="162"/>
      <c r="B345" s="162"/>
      <c r="C345" s="187"/>
      <c r="D345" s="71"/>
      <c r="E345" s="73"/>
      <c r="F345" s="73"/>
      <c r="G345" s="58">
        <f t="shared" si="12"/>
        <v>0</v>
      </c>
      <c r="H345" s="75" t="s">
        <v>173</v>
      </c>
    </row>
    <row r="346" spans="1:8" s="75" customFormat="1" hidden="1">
      <c r="A346" s="162"/>
      <c r="B346" s="162"/>
      <c r="C346" s="187"/>
      <c r="D346" s="71"/>
      <c r="E346" s="73"/>
      <c r="F346" s="73"/>
      <c r="G346" s="58">
        <f t="shared" si="12"/>
        <v>0</v>
      </c>
      <c r="H346" s="75" t="s">
        <v>173</v>
      </c>
    </row>
    <row r="347" spans="1:8" s="75" customFormat="1" hidden="1">
      <c r="A347" s="162"/>
      <c r="B347" s="162"/>
      <c r="C347" s="187"/>
      <c r="D347" s="71"/>
      <c r="E347" s="73"/>
      <c r="F347" s="73"/>
      <c r="G347" s="58">
        <f t="shared" si="12"/>
        <v>0</v>
      </c>
      <c r="H347" s="75" t="s">
        <v>173</v>
      </c>
    </row>
    <row r="348" spans="1:8" s="75" customFormat="1" hidden="1">
      <c r="A348" s="162"/>
      <c r="B348" s="162"/>
      <c r="C348" s="187"/>
      <c r="D348" s="71"/>
      <c r="E348" s="73"/>
      <c r="F348" s="73"/>
      <c r="G348" s="58">
        <f t="shared" si="12"/>
        <v>0</v>
      </c>
      <c r="H348" s="75" t="s">
        <v>173</v>
      </c>
    </row>
    <row r="349" spans="1:8" s="75" customFormat="1" hidden="1">
      <c r="A349" s="162"/>
      <c r="B349" s="162"/>
      <c r="C349" s="187"/>
      <c r="D349" s="71"/>
      <c r="E349" s="73"/>
      <c r="F349" s="73"/>
      <c r="G349" s="58">
        <f t="shared" si="12"/>
        <v>0</v>
      </c>
      <c r="H349" s="75" t="s">
        <v>173</v>
      </c>
    </row>
    <row r="350" spans="1:8" s="75" customFormat="1" hidden="1">
      <c r="A350" s="162"/>
      <c r="B350" s="162"/>
      <c r="C350" s="187"/>
      <c r="D350" s="71"/>
      <c r="E350" s="73"/>
      <c r="F350" s="73"/>
      <c r="G350" s="58">
        <f t="shared" si="12"/>
        <v>0</v>
      </c>
      <c r="H350" s="75" t="s">
        <v>173</v>
      </c>
    </row>
    <row r="351" spans="1:8" s="75" customFormat="1" hidden="1">
      <c r="A351" s="162"/>
      <c r="B351" s="162"/>
      <c r="C351" s="187"/>
      <c r="D351" s="71"/>
      <c r="E351" s="73"/>
      <c r="F351" s="73"/>
      <c r="G351" s="58">
        <f t="shared" si="12"/>
        <v>0</v>
      </c>
      <c r="H351" s="75" t="s">
        <v>173</v>
      </c>
    </row>
    <row r="352" spans="1:8" s="75" customFormat="1" hidden="1">
      <c r="A352" s="162"/>
      <c r="B352" s="162"/>
      <c r="C352" s="187"/>
      <c r="D352" s="71"/>
      <c r="E352" s="73"/>
      <c r="F352" s="73"/>
      <c r="G352" s="58">
        <f t="shared" si="12"/>
        <v>0</v>
      </c>
      <c r="H352" s="75" t="s">
        <v>173</v>
      </c>
    </row>
    <row r="353" spans="1:8" s="75" customFormat="1" hidden="1">
      <c r="A353" s="162"/>
      <c r="B353" s="162"/>
      <c r="C353" s="187"/>
      <c r="D353" s="71"/>
      <c r="E353" s="73"/>
      <c r="F353" s="73"/>
      <c r="G353" s="58">
        <f t="shared" si="12"/>
        <v>0</v>
      </c>
      <c r="H353" s="75" t="s">
        <v>173</v>
      </c>
    </row>
    <row r="354" spans="1:8" s="75" customFormat="1" hidden="1">
      <c r="A354" s="162"/>
      <c r="B354" s="162"/>
      <c r="C354" s="187"/>
      <c r="D354" s="71"/>
      <c r="E354" s="73"/>
      <c r="F354" s="73"/>
      <c r="G354" s="58">
        <f t="shared" si="12"/>
        <v>0</v>
      </c>
      <c r="H354" s="75" t="s">
        <v>173</v>
      </c>
    </row>
    <row r="355" spans="1:8" s="75" customFormat="1" hidden="1">
      <c r="A355" s="162"/>
      <c r="B355" s="162"/>
      <c r="C355" s="187"/>
      <c r="D355" s="71"/>
      <c r="E355" s="73"/>
      <c r="F355" s="73"/>
      <c r="G355" s="58">
        <f t="shared" si="12"/>
        <v>0</v>
      </c>
      <c r="H355" s="75" t="s">
        <v>173</v>
      </c>
    </row>
    <row r="356" spans="1:8" s="75" customFormat="1" hidden="1">
      <c r="A356" s="162"/>
      <c r="B356" s="162"/>
      <c r="C356" s="187"/>
      <c r="D356" s="71"/>
      <c r="E356" s="73"/>
      <c r="F356" s="73"/>
      <c r="G356" s="58">
        <f t="shared" si="12"/>
        <v>0</v>
      </c>
      <c r="H356" s="75" t="s">
        <v>173</v>
      </c>
    </row>
    <row r="357" spans="1:8" s="75" customFormat="1" hidden="1">
      <c r="A357" s="162"/>
      <c r="B357" s="162"/>
      <c r="C357" s="187"/>
      <c r="D357" s="71"/>
      <c r="E357" s="73"/>
      <c r="F357" s="73"/>
      <c r="G357" s="58">
        <f t="shared" si="12"/>
        <v>0</v>
      </c>
      <c r="H357" s="75" t="s">
        <v>173</v>
      </c>
    </row>
    <row r="358" spans="1:8" s="75" customFormat="1" hidden="1">
      <c r="A358" s="162"/>
      <c r="B358" s="162"/>
      <c r="C358" s="187"/>
      <c r="D358" s="71"/>
      <c r="E358" s="73"/>
      <c r="F358" s="73"/>
      <c r="G358" s="58">
        <f t="shared" si="12"/>
        <v>0</v>
      </c>
      <c r="H358" s="75" t="s">
        <v>173</v>
      </c>
    </row>
    <row r="359" spans="1:8" s="75" customFormat="1" hidden="1">
      <c r="A359" s="162"/>
      <c r="B359" s="162"/>
      <c r="C359" s="187"/>
      <c r="D359" s="71"/>
      <c r="E359" s="73"/>
      <c r="F359" s="73"/>
      <c r="G359" s="58">
        <f t="shared" si="12"/>
        <v>0</v>
      </c>
      <c r="H359" s="75" t="s">
        <v>173</v>
      </c>
    </row>
    <row r="360" spans="1:8" s="75" customFormat="1" hidden="1">
      <c r="A360" s="162"/>
      <c r="B360" s="162"/>
      <c r="C360" s="187"/>
      <c r="D360" s="71"/>
      <c r="E360" s="73"/>
      <c r="F360" s="73"/>
      <c r="G360" s="58">
        <f t="shared" si="12"/>
        <v>0</v>
      </c>
      <c r="H360" s="75" t="s">
        <v>173</v>
      </c>
    </row>
    <row r="361" spans="1:8" s="75" customFormat="1" hidden="1">
      <c r="A361" s="162"/>
      <c r="B361" s="162"/>
      <c r="C361" s="187"/>
      <c r="D361" s="71"/>
      <c r="E361" s="73"/>
      <c r="F361" s="73"/>
      <c r="G361" s="58">
        <f t="shared" si="12"/>
        <v>0</v>
      </c>
      <c r="H361" s="75" t="s">
        <v>173</v>
      </c>
    </row>
    <row r="362" spans="1:8" s="75" customFormat="1" hidden="1">
      <c r="A362" s="162"/>
      <c r="B362" s="162"/>
      <c r="C362" s="187"/>
      <c r="D362" s="71"/>
      <c r="E362" s="73"/>
      <c r="F362" s="73"/>
      <c r="G362" s="58">
        <f t="shared" si="12"/>
        <v>0</v>
      </c>
      <c r="H362" s="75" t="s">
        <v>173</v>
      </c>
    </row>
    <row r="363" spans="1:8" s="75" customFormat="1" hidden="1">
      <c r="A363" s="162"/>
      <c r="B363" s="162"/>
      <c r="C363" s="187"/>
      <c r="D363" s="71"/>
      <c r="E363" s="73"/>
      <c r="F363" s="73"/>
      <c r="G363" s="58">
        <f t="shared" si="12"/>
        <v>0</v>
      </c>
      <c r="H363" s="75" t="s">
        <v>173</v>
      </c>
    </row>
    <row r="364" spans="1:8" s="75" customFormat="1" hidden="1">
      <c r="A364" s="162"/>
      <c r="B364" s="162"/>
      <c r="C364" s="187"/>
      <c r="D364" s="71"/>
      <c r="E364" s="73"/>
      <c r="F364" s="73"/>
      <c r="G364" s="58">
        <f t="shared" si="12"/>
        <v>0</v>
      </c>
      <c r="H364" s="75" t="s">
        <v>173</v>
      </c>
    </row>
    <row r="365" spans="1:8" s="75" customFormat="1" hidden="1">
      <c r="A365" s="162"/>
      <c r="B365" s="162"/>
      <c r="C365" s="187"/>
      <c r="D365" s="71"/>
      <c r="E365" s="73"/>
      <c r="F365" s="73"/>
      <c r="G365" s="58">
        <f t="shared" si="12"/>
        <v>0</v>
      </c>
      <c r="H365" s="75" t="s">
        <v>173</v>
      </c>
    </row>
    <row r="366" spans="1:8" s="75" customFormat="1" hidden="1">
      <c r="A366" s="162"/>
      <c r="B366" s="162"/>
      <c r="C366" s="187"/>
      <c r="D366" s="71"/>
      <c r="E366" s="73"/>
      <c r="F366" s="73"/>
      <c r="G366" s="58">
        <f t="shared" si="12"/>
        <v>0</v>
      </c>
      <c r="H366" s="75" t="s">
        <v>173</v>
      </c>
    </row>
    <row r="367" spans="1:8" s="75" customFormat="1" hidden="1">
      <c r="A367" s="162"/>
      <c r="B367" s="162"/>
      <c r="C367" s="187"/>
      <c r="D367" s="71"/>
      <c r="E367" s="73"/>
      <c r="F367" s="73"/>
      <c r="G367" s="58">
        <f t="shared" si="12"/>
        <v>0</v>
      </c>
      <c r="H367" s="75" t="s">
        <v>173</v>
      </c>
    </row>
    <row r="368" spans="1:8" s="75" customFormat="1" hidden="1">
      <c r="A368" s="162"/>
      <c r="B368" s="162"/>
      <c r="C368" s="187"/>
      <c r="D368" s="71"/>
      <c r="E368" s="73"/>
      <c r="F368" s="73"/>
      <c r="G368" s="58">
        <f t="shared" si="12"/>
        <v>0</v>
      </c>
      <c r="H368" s="75" t="s">
        <v>173</v>
      </c>
    </row>
    <row r="369" spans="1:8" s="75" customFormat="1" hidden="1">
      <c r="A369" s="162"/>
      <c r="B369" s="162"/>
      <c r="C369" s="187"/>
      <c r="D369" s="71"/>
      <c r="E369" s="73"/>
      <c r="F369" s="73"/>
      <c r="G369" s="58">
        <f t="shared" si="12"/>
        <v>0</v>
      </c>
      <c r="H369" s="75" t="s">
        <v>173</v>
      </c>
    </row>
    <row r="370" spans="1:8" s="75" customFormat="1" hidden="1">
      <c r="A370" s="162"/>
      <c r="B370" s="162"/>
      <c r="C370" s="187"/>
      <c r="D370" s="71"/>
      <c r="E370" s="73"/>
      <c r="F370" s="73"/>
      <c r="G370" s="58">
        <f t="shared" si="12"/>
        <v>0</v>
      </c>
      <c r="H370" s="75" t="s">
        <v>173</v>
      </c>
    </row>
    <row r="371" spans="1:8" s="75" customFormat="1" hidden="1">
      <c r="A371" s="162"/>
      <c r="B371" s="162"/>
      <c r="C371" s="187"/>
      <c r="D371" s="71"/>
      <c r="E371" s="73"/>
      <c r="F371" s="73"/>
      <c r="G371" s="58">
        <f t="shared" si="12"/>
        <v>0</v>
      </c>
      <c r="H371" s="75" t="s">
        <v>173</v>
      </c>
    </row>
    <row r="372" spans="1:8" s="75" customFormat="1" hidden="1">
      <c r="A372" s="162"/>
      <c r="B372" s="162"/>
      <c r="C372" s="187"/>
      <c r="D372" s="71"/>
      <c r="E372" s="73"/>
      <c r="F372" s="73"/>
      <c r="G372" s="58">
        <f t="shared" si="12"/>
        <v>0</v>
      </c>
      <c r="H372" s="75" t="s">
        <v>173</v>
      </c>
    </row>
    <row r="373" spans="1:8" s="75" customFormat="1" hidden="1">
      <c r="A373" s="162"/>
      <c r="B373" s="162"/>
      <c r="C373" s="187"/>
      <c r="D373" s="71"/>
      <c r="E373" s="73"/>
      <c r="F373" s="73"/>
      <c r="G373" s="58">
        <f t="shared" si="12"/>
        <v>0</v>
      </c>
      <c r="H373" s="75" t="s">
        <v>173</v>
      </c>
    </row>
    <row r="374" spans="1:8" s="75" customFormat="1" hidden="1">
      <c r="A374" s="162"/>
      <c r="B374" s="162"/>
      <c r="C374" s="187"/>
      <c r="D374" s="71"/>
      <c r="E374" s="73"/>
      <c r="F374" s="73"/>
      <c r="G374" s="58">
        <f t="shared" si="10"/>
        <v>0</v>
      </c>
      <c r="H374" s="75" t="s">
        <v>173</v>
      </c>
    </row>
    <row r="375" spans="1:8" s="75" customFormat="1" hidden="1">
      <c r="A375" s="162"/>
      <c r="B375" s="162"/>
      <c r="C375" s="187"/>
      <c r="D375" s="71"/>
      <c r="E375" s="73"/>
      <c r="F375" s="73"/>
      <c r="G375" s="58">
        <f t="shared" si="10"/>
        <v>0</v>
      </c>
      <c r="H375" s="75" t="s">
        <v>173</v>
      </c>
    </row>
    <row r="376" spans="1:8" s="75" customFormat="1" hidden="1">
      <c r="A376" s="162"/>
      <c r="B376" s="162"/>
      <c r="C376" s="187"/>
      <c r="D376" s="71"/>
      <c r="E376" s="73"/>
      <c r="F376" s="73"/>
      <c r="G376" s="58">
        <f t="shared" si="10"/>
        <v>0</v>
      </c>
      <c r="H376" s="75" t="s">
        <v>173</v>
      </c>
    </row>
    <row r="377" spans="1:8" s="75" customFormat="1" hidden="1">
      <c r="A377" s="162"/>
      <c r="B377" s="162"/>
      <c r="C377" s="187"/>
      <c r="D377" s="71"/>
      <c r="E377" s="73"/>
      <c r="F377" s="73"/>
      <c r="G377" s="58">
        <f t="shared" si="10"/>
        <v>0</v>
      </c>
      <c r="H377" s="75" t="s">
        <v>173</v>
      </c>
    </row>
    <row r="378" spans="1:8" s="75" customFormat="1" hidden="1">
      <c r="A378" s="162"/>
      <c r="B378" s="162"/>
      <c r="C378" s="187"/>
      <c r="D378" s="71"/>
      <c r="E378" s="73"/>
      <c r="F378" s="73"/>
      <c r="G378" s="58">
        <f t="shared" si="10"/>
        <v>0</v>
      </c>
      <c r="H378" s="75" t="s">
        <v>173</v>
      </c>
    </row>
    <row r="379" spans="1:8" s="75" customFormat="1" hidden="1">
      <c r="A379" s="162"/>
      <c r="B379" s="162"/>
      <c r="C379" s="187"/>
      <c r="D379" s="71"/>
      <c r="E379" s="73"/>
      <c r="F379" s="73"/>
      <c r="G379" s="58">
        <f t="shared" si="10"/>
        <v>0</v>
      </c>
      <c r="H379" s="75" t="s">
        <v>173</v>
      </c>
    </row>
    <row r="380" spans="1:8" s="75" customFormat="1" hidden="1">
      <c r="A380" s="162"/>
      <c r="B380" s="162"/>
      <c r="C380" s="187"/>
      <c r="D380" s="71"/>
      <c r="E380" s="73"/>
      <c r="F380" s="73"/>
      <c r="G380" s="58">
        <f t="shared" si="10"/>
        <v>0</v>
      </c>
      <c r="H380" s="75" t="s">
        <v>173</v>
      </c>
    </row>
    <row r="381" spans="1:8" s="75" customFormat="1" hidden="1">
      <c r="A381" s="162"/>
      <c r="B381" s="162"/>
      <c r="C381" s="187"/>
      <c r="D381" s="71"/>
      <c r="E381" s="73"/>
      <c r="F381" s="73"/>
      <c r="G381" s="58">
        <f t="shared" si="10"/>
        <v>0</v>
      </c>
      <c r="H381" s="75" t="s">
        <v>173</v>
      </c>
    </row>
    <row r="382" spans="1:8" s="75" customFormat="1" hidden="1">
      <c r="A382" s="162"/>
      <c r="B382" s="162"/>
      <c r="C382" s="187"/>
      <c r="D382" s="71"/>
      <c r="E382" s="73"/>
      <c r="F382" s="73"/>
      <c r="G382" s="58">
        <f t="shared" ref="G382:G389" si="13">ROUND(C382*E382*F382,2)</f>
        <v>0</v>
      </c>
      <c r="H382" s="75" t="s">
        <v>173</v>
      </c>
    </row>
    <row r="383" spans="1:8" s="75" customFormat="1" hidden="1">
      <c r="A383" s="162"/>
      <c r="B383" s="162"/>
      <c r="C383" s="187"/>
      <c r="D383" s="71"/>
      <c r="E383" s="73"/>
      <c r="F383" s="73"/>
      <c r="G383" s="58">
        <f t="shared" si="13"/>
        <v>0</v>
      </c>
      <c r="H383" s="75" t="s">
        <v>173</v>
      </c>
    </row>
    <row r="384" spans="1:8" s="75" customFormat="1" hidden="1">
      <c r="A384" s="162"/>
      <c r="B384" s="162"/>
      <c r="C384" s="187"/>
      <c r="D384" s="71"/>
      <c r="E384" s="73"/>
      <c r="F384" s="73"/>
      <c r="G384" s="58">
        <f t="shared" si="13"/>
        <v>0</v>
      </c>
      <c r="H384" s="75" t="s">
        <v>173</v>
      </c>
    </row>
    <row r="385" spans="1:8" s="75" customFormat="1" hidden="1">
      <c r="A385" s="162"/>
      <c r="B385" s="162"/>
      <c r="C385" s="187"/>
      <c r="D385" s="71"/>
      <c r="E385" s="73"/>
      <c r="F385" s="73"/>
      <c r="G385" s="58">
        <f t="shared" si="13"/>
        <v>0</v>
      </c>
      <c r="H385" s="75" t="s">
        <v>173</v>
      </c>
    </row>
    <row r="386" spans="1:8" s="75" customFormat="1" hidden="1">
      <c r="A386" s="162"/>
      <c r="B386" s="162"/>
      <c r="C386" s="187"/>
      <c r="D386" s="71"/>
      <c r="E386" s="73"/>
      <c r="F386" s="73"/>
      <c r="G386" s="58">
        <f t="shared" si="13"/>
        <v>0</v>
      </c>
      <c r="H386" s="75" t="s">
        <v>173</v>
      </c>
    </row>
    <row r="387" spans="1:8" s="75" customFormat="1" hidden="1">
      <c r="A387" s="162"/>
      <c r="B387" s="162"/>
      <c r="C387" s="187"/>
      <c r="D387" s="71"/>
      <c r="E387" s="73"/>
      <c r="F387" s="73"/>
      <c r="G387" s="58">
        <f t="shared" si="13"/>
        <v>0</v>
      </c>
      <c r="H387" s="75" t="s">
        <v>173</v>
      </c>
    </row>
    <row r="388" spans="1:8" s="75" customFormat="1" hidden="1">
      <c r="A388" s="162"/>
      <c r="B388" s="162"/>
      <c r="C388" s="187"/>
      <c r="D388" s="71"/>
      <c r="E388" s="73"/>
      <c r="F388" s="73"/>
      <c r="G388" s="58">
        <f t="shared" si="13"/>
        <v>0</v>
      </c>
      <c r="H388" s="75" t="s">
        <v>173</v>
      </c>
    </row>
    <row r="389" spans="1:8" s="75" customFormat="1" hidden="1">
      <c r="A389" s="162"/>
      <c r="B389" s="162"/>
      <c r="C389" s="187"/>
      <c r="D389" s="71"/>
      <c r="E389" s="73"/>
      <c r="F389" s="73"/>
      <c r="G389" s="58">
        <f t="shared" si="13"/>
        <v>0</v>
      </c>
      <c r="H389" s="75" t="s">
        <v>173</v>
      </c>
    </row>
    <row r="390" spans="1:8" s="75" customFormat="1" hidden="1">
      <c r="A390" s="162"/>
      <c r="B390" s="162"/>
      <c r="C390" s="187"/>
      <c r="D390" s="71"/>
      <c r="E390" s="73"/>
      <c r="F390" s="73"/>
      <c r="G390" s="58">
        <f t="shared" ref="G390:G397" si="14">ROUND(C390*E390*F390,2)</f>
        <v>0</v>
      </c>
      <c r="H390" s="75" t="s">
        <v>173</v>
      </c>
    </row>
    <row r="391" spans="1:8" s="75" customFormat="1" hidden="1">
      <c r="A391" s="162"/>
      <c r="B391" s="162"/>
      <c r="C391" s="187"/>
      <c r="D391" s="71"/>
      <c r="E391" s="73"/>
      <c r="F391" s="73"/>
      <c r="G391" s="58">
        <f t="shared" si="14"/>
        <v>0</v>
      </c>
      <c r="H391" s="75" t="s">
        <v>173</v>
      </c>
    </row>
    <row r="392" spans="1:8" s="75" customFormat="1" hidden="1">
      <c r="A392" s="162"/>
      <c r="B392" s="162"/>
      <c r="C392" s="187"/>
      <c r="D392" s="71"/>
      <c r="E392" s="73"/>
      <c r="F392" s="73"/>
      <c r="G392" s="58">
        <f t="shared" si="14"/>
        <v>0</v>
      </c>
      <c r="H392" s="75" t="s">
        <v>173</v>
      </c>
    </row>
    <row r="393" spans="1:8" s="75" customFormat="1" hidden="1">
      <c r="A393" s="162"/>
      <c r="B393" s="162"/>
      <c r="C393" s="187"/>
      <c r="D393" s="71"/>
      <c r="E393" s="73"/>
      <c r="F393" s="73"/>
      <c r="G393" s="58">
        <f t="shared" si="14"/>
        <v>0</v>
      </c>
      <c r="H393" s="75" t="s">
        <v>173</v>
      </c>
    </row>
    <row r="394" spans="1:8" s="75" customFormat="1" hidden="1">
      <c r="A394" s="162"/>
      <c r="B394" s="162"/>
      <c r="C394" s="187"/>
      <c r="D394" s="71"/>
      <c r="E394" s="73"/>
      <c r="F394" s="73"/>
      <c r="G394" s="58">
        <f t="shared" si="14"/>
        <v>0</v>
      </c>
      <c r="H394" s="75" t="s">
        <v>173</v>
      </c>
    </row>
    <row r="395" spans="1:8" s="75" customFormat="1" hidden="1">
      <c r="A395" s="162"/>
      <c r="B395" s="162"/>
      <c r="C395" s="187"/>
      <c r="D395" s="71"/>
      <c r="E395" s="73"/>
      <c r="F395" s="73"/>
      <c r="G395" s="58">
        <f t="shared" si="14"/>
        <v>0</v>
      </c>
      <c r="H395" s="75" t="s">
        <v>173</v>
      </c>
    </row>
    <row r="396" spans="1:8" s="75" customFormat="1" hidden="1">
      <c r="A396" s="162"/>
      <c r="B396" s="162"/>
      <c r="C396" s="187"/>
      <c r="D396" s="71"/>
      <c r="E396" s="73"/>
      <c r="F396" s="73"/>
      <c r="G396" s="58">
        <f t="shared" si="14"/>
        <v>0</v>
      </c>
      <c r="H396" s="75" t="s">
        <v>173</v>
      </c>
    </row>
    <row r="397" spans="1:8" s="75" customFormat="1" hidden="1">
      <c r="A397" s="162"/>
      <c r="B397" s="162"/>
      <c r="C397" s="187"/>
      <c r="D397" s="71"/>
      <c r="E397" s="73"/>
      <c r="F397" s="73"/>
      <c r="G397" s="58">
        <f t="shared" si="14"/>
        <v>0</v>
      </c>
      <c r="H397" s="75" t="s">
        <v>173</v>
      </c>
    </row>
    <row r="398" spans="1:8" s="75" customFormat="1" hidden="1">
      <c r="A398" s="162"/>
      <c r="B398" s="162"/>
      <c r="C398" s="187"/>
      <c r="D398" s="71"/>
      <c r="E398" s="73"/>
      <c r="F398" s="73"/>
      <c r="G398" s="58">
        <f t="shared" si="10"/>
        <v>0</v>
      </c>
      <c r="H398" s="75" t="s">
        <v>173</v>
      </c>
    </row>
    <row r="399" spans="1:8" s="75" customFormat="1" hidden="1">
      <c r="A399" s="162"/>
      <c r="B399" s="162"/>
      <c r="C399" s="187"/>
      <c r="D399" s="71"/>
      <c r="E399" s="73"/>
      <c r="F399" s="73"/>
      <c r="G399" s="58">
        <f t="shared" si="10"/>
        <v>0</v>
      </c>
      <c r="H399" s="75" t="s">
        <v>173</v>
      </c>
    </row>
    <row r="400" spans="1:8" s="75" customFormat="1" hidden="1">
      <c r="A400" s="162"/>
      <c r="B400" s="162"/>
      <c r="C400" s="187"/>
      <c r="D400" s="71"/>
      <c r="E400" s="73"/>
      <c r="F400" s="73"/>
      <c r="G400" s="58">
        <f t="shared" ref="G400:G401" si="15">ROUND(C400*E400*F400,2)</f>
        <v>0</v>
      </c>
      <c r="H400" s="75" t="s">
        <v>173</v>
      </c>
    </row>
    <row r="401" spans="1:10" s="75" customFormat="1" hidden="1">
      <c r="A401" s="162"/>
      <c r="B401" s="162"/>
      <c r="C401" s="187"/>
      <c r="D401" s="71"/>
      <c r="E401" s="73"/>
      <c r="F401" s="73"/>
      <c r="G401" s="58">
        <f t="shared" si="15"/>
        <v>0</v>
      </c>
      <c r="H401" s="75" t="s">
        <v>173</v>
      </c>
    </row>
    <row r="402" spans="1:10" s="75" customFormat="1" hidden="1">
      <c r="A402" s="162"/>
      <c r="B402" s="162"/>
      <c r="C402" s="187"/>
      <c r="D402" s="71"/>
      <c r="E402" s="73"/>
      <c r="F402" s="73"/>
      <c r="G402" s="58">
        <f t="shared" ref="G402:G403" si="16">ROUND(C402*E402*F402,2)</f>
        <v>0</v>
      </c>
      <c r="H402" s="75" t="s">
        <v>173</v>
      </c>
    </row>
    <row r="403" spans="1:10" s="75" customFormat="1" hidden="1">
      <c r="A403" s="162"/>
      <c r="B403" s="162"/>
      <c r="C403" s="187"/>
      <c r="D403" s="71"/>
      <c r="E403" s="73"/>
      <c r="F403" s="73"/>
      <c r="G403" s="58">
        <f t="shared" si="16"/>
        <v>0</v>
      </c>
      <c r="H403" s="75" t="s">
        <v>173</v>
      </c>
    </row>
    <row r="404" spans="1:10" s="75" customFormat="1" hidden="1">
      <c r="A404" s="162"/>
      <c r="B404" s="162"/>
      <c r="C404" s="187"/>
      <c r="D404" s="71"/>
      <c r="E404" s="73"/>
      <c r="F404" s="73"/>
      <c r="G404" s="58">
        <f t="shared" si="10"/>
        <v>0</v>
      </c>
      <c r="H404" s="75" t="s">
        <v>173</v>
      </c>
    </row>
    <row r="405" spans="1:10" s="75" customFormat="1" hidden="1">
      <c r="A405" s="162"/>
      <c r="B405" s="162"/>
      <c r="C405" s="187"/>
      <c r="D405" s="71"/>
      <c r="E405" s="73"/>
      <c r="F405" s="73"/>
      <c r="G405" s="58">
        <f t="shared" ref="G405" si="17">ROUND(C405*E405*F405,2)</f>
        <v>0</v>
      </c>
      <c r="H405" s="75" t="s">
        <v>173</v>
      </c>
    </row>
    <row r="406" spans="1:10" s="75" customFormat="1">
      <c r="A406" s="162"/>
      <c r="B406" s="162"/>
      <c r="C406" s="187"/>
      <c r="D406" s="71"/>
      <c r="E406" s="73"/>
      <c r="F406" s="73"/>
      <c r="G406" s="198">
        <f t="shared" si="10"/>
        <v>0</v>
      </c>
      <c r="H406" s="75" t="s">
        <v>173</v>
      </c>
    </row>
    <row r="407" spans="1:10" s="75" customFormat="1">
      <c r="A407" s="162"/>
      <c r="B407" s="145"/>
      <c r="C407" s="76"/>
      <c r="E407" s="144"/>
      <c r="F407" s="154" t="s">
        <v>189</v>
      </c>
      <c r="G407" s="207">
        <f>ROUND(SUBTOTAL(109,G277:G406),2)</f>
        <v>0</v>
      </c>
      <c r="H407" s="75" t="s">
        <v>173</v>
      </c>
      <c r="J407" s="313" t="s">
        <v>240</v>
      </c>
    </row>
    <row r="408" spans="1:10" s="75" customFormat="1">
      <c r="A408" s="162"/>
      <c r="B408" s="162"/>
      <c r="C408" s="76"/>
      <c r="G408" s="204"/>
      <c r="H408" s="75" t="s">
        <v>176</v>
      </c>
    </row>
    <row r="409" spans="1:10" s="75" customFormat="1">
      <c r="A409" s="162"/>
      <c r="B409" s="162"/>
      <c r="C409" s="187"/>
      <c r="D409" s="71"/>
      <c r="E409" s="73"/>
      <c r="F409" s="73"/>
      <c r="G409" s="58">
        <f>ROUND(C409*E409*F409,2)</f>
        <v>0</v>
      </c>
      <c r="H409" s="75" t="s">
        <v>176</v>
      </c>
    </row>
    <row r="410" spans="1:10" s="75" customFormat="1">
      <c r="A410" s="162"/>
      <c r="B410" s="162"/>
      <c r="C410" s="187"/>
      <c r="D410" s="71"/>
      <c r="E410" s="73"/>
      <c r="F410" s="73"/>
      <c r="G410" s="58">
        <f t="shared" ref="G410:G537" si="18">ROUND(C410*E410*F410,2)</f>
        <v>0</v>
      </c>
      <c r="H410" s="75" t="s">
        <v>176</v>
      </c>
    </row>
    <row r="411" spans="1:10" s="75" customFormat="1">
      <c r="A411" s="162"/>
      <c r="B411" s="162"/>
      <c r="C411" s="187"/>
      <c r="D411" s="71"/>
      <c r="E411" s="73"/>
      <c r="F411" s="73"/>
      <c r="G411" s="58">
        <f t="shared" si="18"/>
        <v>0</v>
      </c>
      <c r="H411" s="75" t="s">
        <v>176</v>
      </c>
    </row>
    <row r="412" spans="1:10" s="75" customFormat="1" hidden="1">
      <c r="A412" s="162"/>
      <c r="B412" s="162"/>
      <c r="C412" s="187"/>
      <c r="D412" s="71"/>
      <c r="E412" s="73"/>
      <c r="F412" s="73"/>
      <c r="G412" s="58">
        <f t="shared" si="18"/>
        <v>0</v>
      </c>
      <c r="H412" s="75" t="s">
        <v>176</v>
      </c>
    </row>
    <row r="413" spans="1:10" s="75" customFormat="1" hidden="1">
      <c r="A413" s="162"/>
      <c r="B413" s="162"/>
      <c r="C413" s="187"/>
      <c r="D413" s="71"/>
      <c r="E413" s="73"/>
      <c r="F413" s="73"/>
      <c r="G413" s="58">
        <f t="shared" si="18"/>
        <v>0</v>
      </c>
      <c r="H413" s="75" t="s">
        <v>176</v>
      </c>
    </row>
    <row r="414" spans="1:10" s="75" customFormat="1" hidden="1">
      <c r="A414" s="162"/>
      <c r="B414" s="162"/>
      <c r="C414" s="187"/>
      <c r="D414" s="71"/>
      <c r="E414" s="73"/>
      <c r="F414" s="73"/>
      <c r="G414" s="58">
        <f t="shared" si="18"/>
        <v>0</v>
      </c>
      <c r="H414" s="75" t="s">
        <v>176</v>
      </c>
    </row>
    <row r="415" spans="1:10" s="75" customFormat="1" hidden="1">
      <c r="A415" s="162"/>
      <c r="B415" s="162"/>
      <c r="C415" s="187"/>
      <c r="D415" s="71"/>
      <c r="E415" s="73"/>
      <c r="F415" s="73"/>
      <c r="G415" s="58">
        <f t="shared" si="18"/>
        <v>0</v>
      </c>
      <c r="H415" s="75" t="s">
        <v>176</v>
      </c>
    </row>
    <row r="416" spans="1:10" s="75" customFormat="1" hidden="1">
      <c r="A416" s="162"/>
      <c r="B416" s="162"/>
      <c r="C416" s="187"/>
      <c r="D416" s="71"/>
      <c r="E416" s="73"/>
      <c r="F416" s="73"/>
      <c r="G416" s="58">
        <f t="shared" si="18"/>
        <v>0</v>
      </c>
      <c r="H416" s="75" t="s">
        <v>176</v>
      </c>
    </row>
    <row r="417" spans="1:8" s="75" customFormat="1" hidden="1">
      <c r="A417" s="162"/>
      <c r="B417" s="162"/>
      <c r="C417" s="187"/>
      <c r="D417" s="71"/>
      <c r="E417" s="73"/>
      <c r="F417" s="73"/>
      <c r="G417" s="58">
        <f t="shared" si="18"/>
        <v>0</v>
      </c>
      <c r="H417" s="75" t="s">
        <v>176</v>
      </c>
    </row>
    <row r="418" spans="1:8" s="75" customFormat="1" hidden="1">
      <c r="A418" s="162"/>
      <c r="B418" s="162"/>
      <c r="C418" s="187"/>
      <c r="D418" s="71"/>
      <c r="E418" s="73"/>
      <c r="F418" s="73"/>
      <c r="G418" s="58">
        <f t="shared" si="18"/>
        <v>0</v>
      </c>
      <c r="H418" s="75" t="s">
        <v>176</v>
      </c>
    </row>
    <row r="419" spans="1:8" s="75" customFormat="1" hidden="1">
      <c r="A419" s="162"/>
      <c r="B419" s="162"/>
      <c r="C419" s="187"/>
      <c r="D419" s="71"/>
      <c r="E419" s="73"/>
      <c r="F419" s="73"/>
      <c r="G419" s="58">
        <f t="shared" si="18"/>
        <v>0</v>
      </c>
      <c r="H419" s="75" t="s">
        <v>176</v>
      </c>
    </row>
    <row r="420" spans="1:8" s="75" customFormat="1" hidden="1">
      <c r="A420" s="162"/>
      <c r="B420" s="162"/>
      <c r="C420" s="187"/>
      <c r="D420" s="71"/>
      <c r="E420" s="73"/>
      <c r="F420" s="73"/>
      <c r="G420" s="58">
        <f t="shared" si="18"/>
        <v>0</v>
      </c>
      <c r="H420" s="75" t="s">
        <v>176</v>
      </c>
    </row>
    <row r="421" spans="1:8" s="75" customFormat="1" hidden="1">
      <c r="A421" s="162"/>
      <c r="B421" s="162"/>
      <c r="C421" s="187"/>
      <c r="D421" s="71"/>
      <c r="E421" s="73"/>
      <c r="F421" s="73"/>
      <c r="G421" s="58">
        <f t="shared" si="18"/>
        <v>0</v>
      </c>
      <c r="H421" s="75" t="s">
        <v>176</v>
      </c>
    </row>
    <row r="422" spans="1:8" s="75" customFormat="1" hidden="1">
      <c r="A422" s="162"/>
      <c r="B422" s="162"/>
      <c r="C422" s="187"/>
      <c r="D422" s="71"/>
      <c r="E422" s="73"/>
      <c r="F422" s="73"/>
      <c r="G422" s="58">
        <f t="shared" si="18"/>
        <v>0</v>
      </c>
      <c r="H422" s="75" t="s">
        <v>176</v>
      </c>
    </row>
    <row r="423" spans="1:8" s="75" customFormat="1" hidden="1">
      <c r="A423" s="162"/>
      <c r="B423" s="162"/>
      <c r="C423" s="187"/>
      <c r="D423" s="71"/>
      <c r="E423" s="73"/>
      <c r="F423" s="73"/>
      <c r="G423" s="58">
        <f t="shared" si="18"/>
        <v>0</v>
      </c>
      <c r="H423" s="75" t="s">
        <v>176</v>
      </c>
    </row>
    <row r="424" spans="1:8" s="75" customFormat="1" hidden="1">
      <c r="A424" s="162"/>
      <c r="B424" s="162"/>
      <c r="C424" s="187"/>
      <c r="D424" s="71"/>
      <c r="E424" s="73"/>
      <c r="F424" s="73"/>
      <c r="G424" s="58">
        <f t="shared" si="18"/>
        <v>0</v>
      </c>
      <c r="H424" s="75" t="s">
        <v>176</v>
      </c>
    </row>
    <row r="425" spans="1:8" s="75" customFormat="1" hidden="1">
      <c r="A425" s="162"/>
      <c r="B425" s="162"/>
      <c r="C425" s="187"/>
      <c r="D425" s="71"/>
      <c r="E425" s="73"/>
      <c r="F425" s="73"/>
      <c r="G425" s="58">
        <f t="shared" si="18"/>
        <v>0</v>
      </c>
      <c r="H425" s="75" t="s">
        <v>176</v>
      </c>
    </row>
    <row r="426" spans="1:8" s="75" customFormat="1" hidden="1">
      <c r="A426" s="162"/>
      <c r="B426" s="162"/>
      <c r="C426" s="187"/>
      <c r="D426" s="71"/>
      <c r="E426" s="73"/>
      <c r="F426" s="73"/>
      <c r="G426" s="58">
        <f t="shared" si="18"/>
        <v>0</v>
      </c>
      <c r="H426" s="75" t="s">
        <v>176</v>
      </c>
    </row>
    <row r="427" spans="1:8" s="75" customFormat="1" hidden="1">
      <c r="A427" s="162"/>
      <c r="B427" s="162"/>
      <c r="C427" s="187"/>
      <c r="D427" s="71"/>
      <c r="E427" s="73"/>
      <c r="F427" s="73"/>
      <c r="G427" s="58">
        <f t="shared" si="18"/>
        <v>0</v>
      </c>
      <c r="H427" s="75" t="s">
        <v>176</v>
      </c>
    </row>
    <row r="428" spans="1:8" s="75" customFormat="1" hidden="1">
      <c r="A428" s="162"/>
      <c r="B428" s="162"/>
      <c r="C428" s="187"/>
      <c r="D428" s="71"/>
      <c r="E428" s="73"/>
      <c r="F428" s="73"/>
      <c r="G428" s="58">
        <f t="shared" si="18"/>
        <v>0</v>
      </c>
      <c r="H428" s="75" t="s">
        <v>176</v>
      </c>
    </row>
    <row r="429" spans="1:8" s="75" customFormat="1" hidden="1">
      <c r="A429" s="162"/>
      <c r="B429" s="162"/>
      <c r="C429" s="187"/>
      <c r="D429" s="71"/>
      <c r="E429" s="73"/>
      <c r="F429" s="73"/>
      <c r="G429" s="58">
        <f t="shared" si="18"/>
        <v>0</v>
      </c>
      <c r="H429" s="75" t="s">
        <v>176</v>
      </c>
    </row>
    <row r="430" spans="1:8" s="75" customFormat="1" hidden="1">
      <c r="A430" s="162"/>
      <c r="B430" s="162"/>
      <c r="C430" s="187"/>
      <c r="D430" s="71"/>
      <c r="E430" s="73"/>
      <c r="F430" s="73"/>
      <c r="G430" s="58">
        <f t="shared" si="18"/>
        <v>0</v>
      </c>
      <c r="H430" s="75" t="s">
        <v>176</v>
      </c>
    </row>
    <row r="431" spans="1:8" s="75" customFormat="1" hidden="1">
      <c r="A431" s="162"/>
      <c r="B431" s="162"/>
      <c r="C431" s="187"/>
      <c r="D431" s="71"/>
      <c r="E431" s="73"/>
      <c r="F431" s="73"/>
      <c r="G431" s="58">
        <f t="shared" si="18"/>
        <v>0</v>
      </c>
      <c r="H431" s="75" t="s">
        <v>176</v>
      </c>
    </row>
    <row r="432" spans="1:8" s="75" customFormat="1" hidden="1">
      <c r="A432" s="162"/>
      <c r="B432" s="162"/>
      <c r="C432" s="187"/>
      <c r="D432" s="71"/>
      <c r="E432" s="73"/>
      <c r="F432" s="73"/>
      <c r="G432" s="58">
        <f t="shared" si="18"/>
        <v>0</v>
      </c>
      <c r="H432" s="75" t="s">
        <v>176</v>
      </c>
    </row>
    <row r="433" spans="1:8" s="75" customFormat="1" hidden="1">
      <c r="A433" s="162"/>
      <c r="B433" s="162"/>
      <c r="C433" s="187"/>
      <c r="D433" s="71"/>
      <c r="E433" s="73"/>
      <c r="F433" s="73"/>
      <c r="G433" s="58">
        <f t="shared" si="18"/>
        <v>0</v>
      </c>
      <c r="H433" s="75" t="s">
        <v>176</v>
      </c>
    </row>
    <row r="434" spans="1:8" s="75" customFormat="1" hidden="1">
      <c r="A434" s="162"/>
      <c r="B434" s="162"/>
      <c r="C434" s="187"/>
      <c r="D434" s="71"/>
      <c r="E434" s="73"/>
      <c r="F434" s="73"/>
      <c r="G434" s="58">
        <f t="shared" si="18"/>
        <v>0</v>
      </c>
      <c r="H434" s="75" t="s">
        <v>176</v>
      </c>
    </row>
    <row r="435" spans="1:8" s="75" customFormat="1" hidden="1">
      <c r="A435" s="162"/>
      <c r="B435" s="162"/>
      <c r="C435" s="187"/>
      <c r="D435" s="71"/>
      <c r="E435" s="73"/>
      <c r="F435" s="73"/>
      <c r="G435" s="58">
        <f t="shared" si="18"/>
        <v>0</v>
      </c>
      <c r="H435" s="75" t="s">
        <v>176</v>
      </c>
    </row>
    <row r="436" spans="1:8" s="75" customFormat="1" hidden="1">
      <c r="A436" s="162"/>
      <c r="B436" s="162"/>
      <c r="C436" s="187"/>
      <c r="D436" s="71"/>
      <c r="E436" s="73"/>
      <c r="F436" s="73"/>
      <c r="G436" s="58">
        <f t="shared" si="18"/>
        <v>0</v>
      </c>
      <c r="H436" s="75" t="s">
        <v>176</v>
      </c>
    </row>
    <row r="437" spans="1:8" s="75" customFormat="1" hidden="1">
      <c r="A437" s="162"/>
      <c r="B437" s="162"/>
      <c r="C437" s="187"/>
      <c r="D437" s="71"/>
      <c r="E437" s="73"/>
      <c r="F437" s="73"/>
      <c r="G437" s="58">
        <f t="shared" si="18"/>
        <v>0</v>
      </c>
      <c r="H437" s="75" t="s">
        <v>176</v>
      </c>
    </row>
    <row r="438" spans="1:8" s="75" customFormat="1" hidden="1">
      <c r="A438" s="162"/>
      <c r="B438" s="162"/>
      <c r="C438" s="187"/>
      <c r="D438" s="71"/>
      <c r="E438" s="73"/>
      <c r="F438" s="73"/>
      <c r="G438" s="58">
        <f t="shared" si="18"/>
        <v>0</v>
      </c>
      <c r="H438" s="75" t="s">
        <v>176</v>
      </c>
    </row>
    <row r="439" spans="1:8" s="75" customFormat="1" hidden="1">
      <c r="A439" s="162"/>
      <c r="B439" s="162"/>
      <c r="C439" s="187"/>
      <c r="D439" s="71"/>
      <c r="E439" s="73"/>
      <c r="F439" s="73"/>
      <c r="G439" s="58">
        <f t="shared" si="18"/>
        <v>0</v>
      </c>
      <c r="H439" s="75" t="s">
        <v>176</v>
      </c>
    </row>
    <row r="440" spans="1:8" s="75" customFormat="1" hidden="1">
      <c r="A440" s="162"/>
      <c r="B440" s="162"/>
      <c r="C440" s="187"/>
      <c r="D440" s="71"/>
      <c r="E440" s="73"/>
      <c r="F440" s="73"/>
      <c r="G440" s="58">
        <f t="shared" si="18"/>
        <v>0</v>
      </c>
      <c r="H440" s="75" t="s">
        <v>176</v>
      </c>
    </row>
    <row r="441" spans="1:8" s="75" customFormat="1" hidden="1">
      <c r="A441" s="162"/>
      <c r="B441" s="162"/>
      <c r="C441" s="187"/>
      <c r="D441" s="71"/>
      <c r="E441" s="73"/>
      <c r="F441" s="73"/>
      <c r="G441" s="58">
        <f t="shared" si="18"/>
        <v>0</v>
      </c>
      <c r="H441" s="75" t="s">
        <v>176</v>
      </c>
    </row>
    <row r="442" spans="1:8" s="75" customFormat="1" hidden="1">
      <c r="A442" s="162"/>
      <c r="B442" s="162"/>
      <c r="C442" s="187"/>
      <c r="D442" s="71"/>
      <c r="E442" s="73"/>
      <c r="F442" s="73"/>
      <c r="G442" s="58">
        <f t="shared" si="18"/>
        <v>0</v>
      </c>
      <c r="H442" s="75" t="s">
        <v>176</v>
      </c>
    </row>
    <row r="443" spans="1:8" s="75" customFormat="1" hidden="1">
      <c r="A443" s="162"/>
      <c r="B443" s="162"/>
      <c r="C443" s="187"/>
      <c r="D443" s="71"/>
      <c r="E443" s="73"/>
      <c r="F443" s="73"/>
      <c r="G443" s="58">
        <f t="shared" si="18"/>
        <v>0</v>
      </c>
      <c r="H443" s="75" t="s">
        <v>176</v>
      </c>
    </row>
    <row r="444" spans="1:8" s="75" customFormat="1" hidden="1">
      <c r="A444" s="162"/>
      <c r="B444" s="162"/>
      <c r="C444" s="187"/>
      <c r="D444" s="71"/>
      <c r="E444" s="73"/>
      <c r="F444" s="73"/>
      <c r="G444" s="58">
        <f t="shared" si="18"/>
        <v>0</v>
      </c>
      <c r="H444" s="75" t="s">
        <v>176</v>
      </c>
    </row>
    <row r="445" spans="1:8" s="75" customFormat="1" hidden="1">
      <c r="A445" s="162"/>
      <c r="B445" s="162"/>
      <c r="C445" s="187"/>
      <c r="D445" s="71"/>
      <c r="E445" s="73"/>
      <c r="F445" s="73"/>
      <c r="G445" s="58">
        <f t="shared" si="18"/>
        <v>0</v>
      </c>
      <c r="H445" s="75" t="s">
        <v>176</v>
      </c>
    </row>
    <row r="446" spans="1:8" s="75" customFormat="1" hidden="1">
      <c r="A446" s="162"/>
      <c r="B446" s="162"/>
      <c r="C446" s="187"/>
      <c r="D446" s="71"/>
      <c r="E446" s="73"/>
      <c r="F446" s="73"/>
      <c r="G446" s="58">
        <f t="shared" si="18"/>
        <v>0</v>
      </c>
      <c r="H446" s="75" t="s">
        <v>176</v>
      </c>
    </row>
    <row r="447" spans="1:8" s="75" customFormat="1" hidden="1">
      <c r="A447" s="162"/>
      <c r="B447" s="162"/>
      <c r="C447" s="187"/>
      <c r="D447" s="71"/>
      <c r="E447" s="73"/>
      <c r="F447" s="73"/>
      <c r="G447" s="58">
        <f t="shared" si="18"/>
        <v>0</v>
      </c>
      <c r="H447" s="75" t="s">
        <v>176</v>
      </c>
    </row>
    <row r="448" spans="1:8" s="75" customFormat="1" hidden="1">
      <c r="A448" s="162"/>
      <c r="B448" s="162"/>
      <c r="C448" s="187"/>
      <c r="D448" s="71"/>
      <c r="E448" s="73"/>
      <c r="F448" s="73"/>
      <c r="G448" s="58">
        <f t="shared" si="18"/>
        <v>0</v>
      </c>
      <c r="H448" s="75" t="s">
        <v>176</v>
      </c>
    </row>
    <row r="449" spans="1:8" s="75" customFormat="1" hidden="1">
      <c r="A449" s="162"/>
      <c r="B449" s="162"/>
      <c r="C449" s="187"/>
      <c r="D449" s="71"/>
      <c r="E449" s="73"/>
      <c r="F449" s="73"/>
      <c r="G449" s="58">
        <f t="shared" si="18"/>
        <v>0</v>
      </c>
      <c r="H449" s="75" t="s">
        <v>176</v>
      </c>
    </row>
    <row r="450" spans="1:8" s="75" customFormat="1" hidden="1">
      <c r="A450" s="162"/>
      <c r="B450" s="162"/>
      <c r="C450" s="187"/>
      <c r="D450" s="71"/>
      <c r="E450" s="73"/>
      <c r="F450" s="73"/>
      <c r="G450" s="58">
        <f t="shared" si="18"/>
        <v>0</v>
      </c>
      <c r="H450" s="75" t="s">
        <v>176</v>
      </c>
    </row>
    <row r="451" spans="1:8" s="75" customFormat="1" hidden="1">
      <c r="A451" s="162"/>
      <c r="B451" s="162"/>
      <c r="C451" s="187"/>
      <c r="D451" s="71"/>
      <c r="E451" s="73"/>
      <c r="F451" s="73"/>
      <c r="G451" s="58">
        <f t="shared" si="18"/>
        <v>0</v>
      </c>
      <c r="H451" s="75" t="s">
        <v>176</v>
      </c>
    </row>
    <row r="452" spans="1:8" s="75" customFormat="1" hidden="1">
      <c r="A452" s="162"/>
      <c r="B452" s="162"/>
      <c r="C452" s="187"/>
      <c r="D452" s="71"/>
      <c r="E452" s="73"/>
      <c r="F452" s="73"/>
      <c r="G452" s="58">
        <f t="shared" si="18"/>
        <v>0</v>
      </c>
      <c r="H452" s="75" t="s">
        <v>176</v>
      </c>
    </row>
    <row r="453" spans="1:8" s="75" customFormat="1" hidden="1">
      <c r="A453" s="162"/>
      <c r="B453" s="162"/>
      <c r="C453" s="187"/>
      <c r="D453" s="71"/>
      <c r="E453" s="73"/>
      <c r="F453" s="73"/>
      <c r="G453" s="58">
        <f t="shared" si="18"/>
        <v>0</v>
      </c>
      <c r="H453" s="75" t="s">
        <v>176</v>
      </c>
    </row>
    <row r="454" spans="1:8" s="75" customFormat="1" hidden="1">
      <c r="A454" s="162"/>
      <c r="B454" s="162"/>
      <c r="C454" s="187"/>
      <c r="D454" s="71"/>
      <c r="E454" s="73"/>
      <c r="F454" s="73"/>
      <c r="G454" s="58">
        <f t="shared" si="18"/>
        <v>0</v>
      </c>
      <c r="H454" s="75" t="s">
        <v>176</v>
      </c>
    </row>
    <row r="455" spans="1:8" s="75" customFormat="1" hidden="1">
      <c r="A455" s="162"/>
      <c r="B455" s="162"/>
      <c r="C455" s="187"/>
      <c r="D455" s="71"/>
      <c r="E455" s="73"/>
      <c r="F455" s="73"/>
      <c r="G455" s="58">
        <f t="shared" si="18"/>
        <v>0</v>
      </c>
      <c r="H455" s="75" t="s">
        <v>176</v>
      </c>
    </row>
    <row r="456" spans="1:8" s="75" customFormat="1" hidden="1">
      <c r="A456" s="162"/>
      <c r="B456" s="162"/>
      <c r="C456" s="187"/>
      <c r="D456" s="71"/>
      <c r="E456" s="73"/>
      <c r="F456" s="73"/>
      <c r="G456" s="58">
        <f t="shared" si="18"/>
        <v>0</v>
      </c>
      <c r="H456" s="75" t="s">
        <v>176</v>
      </c>
    </row>
    <row r="457" spans="1:8" s="75" customFormat="1" hidden="1">
      <c r="A457" s="162"/>
      <c r="B457" s="162"/>
      <c r="C457" s="187"/>
      <c r="D457" s="71"/>
      <c r="E457" s="73"/>
      <c r="F457" s="73"/>
      <c r="G457" s="58">
        <f t="shared" si="18"/>
        <v>0</v>
      </c>
      <c r="H457" s="75" t="s">
        <v>176</v>
      </c>
    </row>
    <row r="458" spans="1:8" s="75" customFormat="1" hidden="1">
      <c r="A458" s="162"/>
      <c r="B458" s="162"/>
      <c r="C458" s="187"/>
      <c r="D458" s="71"/>
      <c r="E458" s="73"/>
      <c r="F458" s="73"/>
      <c r="G458" s="58">
        <f t="shared" si="18"/>
        <v>0</v>
      </c>
      <c r="H458" s="75" t="s">
        <v>176</v>
      </c>
    </row>
    <row r="459" spans="1:8" s="75" customFormat="1" hidden="1">
      <c r="A459" s="162"/>
      <c r="B459" s="162"/>
      <c r="C459" s="187"/>
      <c r="D459" s="71"/>
      <c r="E459" s="73"/>
      <c r="F459" s="73"/>
      <c r="G459" s="58">
        <f t="shared" si="18"/>
        <v>0</v>
      </c>
      <c r="H459" s="75" t="s">
        <v>176</v>
      </c>
    </row>
    <row r="460" spans="1:8" s="75" customFormat="1" hidden="1">
      <c r="A460" s="162"/>
      <c r="B460" s="162"/>
      <c r="C460" s="187"/>
      <c r="D460" s="71"/>
      <c r="E460" s="73"/>
      <c r="F460" s="73"/>
      <c r="G460" s="58">
        <f t="shared" si="18"/>
        <v>0</v>
      </c>
      <c r="H460" s="75" t="s">
        <v>176</v>
      </c>
    </row>
    <row r="461" spans="1:8" s="75" customFormat="1" hidden="1">
      <c r="A461" s="162"/>
      <c r="B461" s="162"/>
      <c r="C461" s="187"/>
      <c r="D461" s="71"/>
      <c r="E461" s="73"/>
      <c r="F461" s="73"/>
      <c r="G461" s="58">
        <f t="shared" si="18"/>
        <v>0</v>
      </c>
      <c r="H461" s="75" t="s">
        <v>176</v>
      </c>
    </row>
    <row r="462" spans="1:8" s="75" customFormat="1" hidden="1">
      <c r="A462" s="162"/>
      <c r="B462" s="162"/>
      <c r="C462" s="187"/>
      <c r="D462" s="71"/>
      <c r="E462" s="73"/>
      <c r="F462" s="73"/>
      <c r="G462" s="58">
        <f t="shared" si="18"/>
        <v>0</v>
      </c>
      <c r="H462" s="75" t="s">
        <v>176</v>
      </c>
    </row>
    <row r="463" spans="1:8" s="75" customFormat="1" hidden="1">
      <c r="A463" s="162"/>
      <c r="B463" s="162"/>
      <c r="C463" s="187"/>
      <c r="D463" s="71"/>
      <c r="E463" s="73"/>
      <c r="F463" s="73"/>
      <c r="G463" s="58">
        <f t="shared" si="18"/>
        <v>0</v>
      </c>
      <c r="H463" s="75" t="s">
        <v>176</v>
      </c>
    </row>
    <row r="464" spans="1:8" s="75" customFormat="1" hidden="1">
      <c r="A464" s="162"/>
      <c r="B464" s="162"/>
      <c r="C464" s="187"/>
      <c r="D464" s="71"/>
      <c r="E464" s="73"/>
      <c r="F464" s="73"/>
      <c r="G464" s="58">
        <f t="shared" si="18"/>
        <v>0</v>
      </c>
      <c r="H464" s="75" t="s">
        <v>176</v>
      </c>
    </row>
    <row r="465" spans="1:8" s="75" customFormat="1" hidden="1">
      <c r="A465" s="162"/>
      <c r="B465" s="162"/>
      <c r="C465" s="187"/>
      <c r="D465" s="71"/>
      <c r="E465" s="73"/>
      <c r="F465" s="73"/>
      <c r="G465" s="58">
        <f t="shared" si="18"/>
        <v>0</v>
      </c>
      <c r="H465" s="75" t="s">
        <v>176</v>
      </c>
    </row>
    <row r="466" spans="1:8" s="75" customFormat="1" hidden="1">
      <c r="A466" s="162"/>
      <c r="B466" s="162"/>
      <c r="C466" s="187"/>
      <c r="D466" s="71"/>
      <c r="E466" s="73"/>
      <c r="F466" s="73"/>
      <c r="G466" s="58">
        <f t="shared" si="18"/>
        <v>0</v>
      </c>
      <c r="H466" s="75" t="s">
        <v>176</v>
      </c>
    </row>
    <row r="467" spans="1:8" s="75" customFormat="1" hidden="1">
      <c r="A467" s="162"/>
      <c r="B467" s="162"/>
      <c r="C467" s="187"/>
      <c r="D467" s="71"/>
      <c r="E467" s="73"/>
      <c r="F467" s="73"/>
      <c r="G467" s="58">
        <f t="shared" si="18"/>
        <v>0</v>
      </c>
      <c r="H467" s="75" t="s">
        <v>176</v>
      </c>
    </row>
    <row r="468" spans="1:8" s="75" customFormat="1" hidden="1">
      <c r="A468" s="162"/>
      <c r="B468" s="162"/>
      <c r="C468" s="187"/>
      <c r="D468" s="71"/>
      <c r="E468" s="73"/>
      <c r="F468" s="73"/>
      <c r="G468" s="58">
        <f t="shared" si="18"/>
        <v>0</v>
      </c>
      <c r="H468" s="75" t="s">
        <v>176</v>
      </c>
    </row>
    <row r="469" spans="1:8" s="75" customFormat="1" hidden="1">
      <c r="A469" s="162"/>
      <c r="B469" s="162"/>
      <c r="C469" s="187"/>
      <c r="D469" s="71"/>
      <c r="E469" s="73"/>
      <c r="F469" s="73"/>
      <c r="G469" s="58">
        <f t="shared" si="18"/>
        <v>0</v>
      </c>
      <c r="H469" s="75" t="s">
        <v>176</v>
      </c>
    </row>
    <row r="470" spans="1:8" s="75" customFormat="1" hidden="1">
      <c r="A470" s="162"/>
      <c r="B470" s="162"/>
      <c r="C470" s="187"/>
      <c r="D470" s="71"/>
      <c r="E470" s="73"/>
      <c r="F470" s="73"/>
      <c r="G470" s="58">
        <f t="shared" si="18"/>
        <v>0</v>
      </c>
      <c r="H470" s="75" t="s">
        <v>176</v>
      </c>
    </row>
    <row r="471" spans="1:8" s="75" customFormat="1" hidden="1">
      <c r="A471" s="162"/>
      <c r="B471" s="162"/>
      <c r="C471" s="187"/>
      <c r="D471" s="71"/>
      <c r="E471" s="73"/>
      <c r="F471" s="73"/>
      <c r="G471" s="58">
        <f t="shared" si="18"/>
        <v>0</v>
      </c>
      <c r="H471" s="75" t="s">
        <v>176</v>
      </c>
    </row>
    <row r="472" spans="1:8" s="75" customFormat="1" hidden="1">
      <c r="A472" s="162"/>
      <c r="B472" s="162"/>
      <c r="C472" s="187"/>
      <c r="D472" s="71"/>
      <c r="E472" s="73"/>
      <c r="F472" s="73"/>
      <c r="G472" s="58">
        <f t="shared" si="18"/>
        <v>0</v>
      </c>
      <c r="H472" s="75" t="s">
        <v>176</v>
      </c>
    </row>
    <row r="473" spans="1:8" s="75" customFormat="1" hidden="1">
      <c r="A473" s="162"/>
      <c r="B473" s="162"/>
      <c r="C473" s="187"/>
      <c r="D473" s="71"/>
      <c r="E473" s="73"/>
      <c r="F473" s="73"/>
      <c r="G473" s="58">
        <f t="shared" si="18"/>
        <v>0</v>
      </c>
      <c r="H473" s="75" t="s">
        <v>176</v>
      </c>
    </row>
    <row r="474" spans="1:8" s="75" customFormat="1" hidden="1">
      <c r="A474" s="162"/>
      <c r="B474" s="162"/>
      <c r="C474" s="187"/>
      <c r="D474" s="71"/>
      <c r="E474" s="73"/>
      <c r="F474" s="73"/>
      <c r="G474" s="58">
        <f t="shared" si="18"/>
        <v>0</v>
      </c>
      <c r="H474" s="75" t="s">
        <v>176</v>
      </c>
    </row>
    <row r="475" spans="1:8" s="75" customFormat="1" hidden="1">
      <c r="A475" s="162"/>
      <c r="B475" s="162"/>
      <c r="C475" s="187"/>
      <c r="D475" s="71"/>
      <c r="E475" s="73"/>
      <c r="F475" s="73"/>
      <c r="G475" s="58">
        <f t="shared" si="18"/>
        <v>0</v>
      </c>
      <c r="H475" s="75" t="s">
        <v>176</v>
      </c>
    </row>
    <row r="476" spans="1:8" s="75" customFormat="1" hidden="1">
      <c r="A476" s="162"/>
      <c r="B476" s="162"/>
      <c r="C476" s="187"/>
      <c r="D476" s="71"/>
      <c r="E476" s="73"/>
      <c r="F476" s="73"/>
      <c r="G476" s="58">
        <f t="shared" si="18"/>
        <v>0</v>
      </c>
      <c r="H476" s="75" t="s">
        <v>176</v>
      </c>
    </row>
    <row r="477" spans="1:8" s="75" customFormat="1" hidden="1">
      <c r="A477" s="162"/>
      <c r="B477" s="162"/>
      <c r="C477" s="187"/>
      <c r="D477" s="71"/>
      <c r="E477" s="73"/>
      <c r="F477" s="73"/>
      <c r="G477" s="58">
        <f t="shared" si="18"/>
        <v>0</v>
      </c>
      <c r="H477" s="75" t="s">
        <v>176</v>
      </c>
    </row>
    <row r="478" spans="1:8" s="75" customFormat="1" hidden="1">
      <c r="A478" s="162"/>
      <c r="B478" s="162"/>
      <c r="C478" s="187"/>
      <c r="D478" s="71"/>
      <c r="E478" s="73"/>
      <c r="F478" s="73"/>
      <c r="G478" s="58">
        <f t="shared" si="18"/>
        <v>0</v>
      </c>
      <c r="H478" s="75" t="s">
        <v>176</v>
      </c>
    </row>
    <row r="479" spans="1:8" s="75" customFormat="1" hidden="1">
      <c r="A479" s="162"/>
      <c r="B479" s="162"/>
      <c r="C479" s="187"/>
      <c r="D479" s="71"/>
      <c r="E479" s="73"/>
      <c r="F479" s="73"/>
      <c r="G479" s="58">
        <f t="shared" si="18"/>
        <v>0</v>
      </c>
      <c r="H479" s="75" t="s">
        <v>176</v>
      </c>
    </row>
    <row r="480" spans="1:8" s="75" customFormat="1" hidden="1">
      <c r="A480" s="162"/>
      <c r="B480" s="162"/>
      <c r="C480" s="187"/>
      <c r="D480" s="71"/>
      <c r="E480" s="73"/>
      <c r="F480" s="73"/>
      <c r="G480" s="58">
        <f t="shared" si="18"/>
        <v>0</v>
      </c>
      <c r="H480" s="75" t="s">
        <v>176</v>
      </c>
    </row>
    <row r="481" spans="1:8" s="75" customFormat="1" hidden="1">
      <c r="A481" s="162"/>
      <c r="B481" s="162"/>
      <c r="C481" s="187"/>
      <c r="D481" s="71"/>
      <c r="E481" s="73"/>
      <c r="F481" s="73"/>
      <c r="G481" s="58">
        <f t="shared" si="18"/>
        <v>0</v>
      </c>
      <c r="H481" s="75" t="s">
        <v>176</v>
      </c>
    </row>
    <row r="482" spans="1:8" s="75" customFormat="1" hidden="1">
      <c r="A482" s="162"/>
      <c r="B482" s="162"/>
      <c r="C482" s="187"/>
      <c r="D482" s="71"/>
      <c r="E482" s="73"/>
      <c r="F482" s="73"/>
      <c r="G482" s="58">
        <f t="shared" si="18"/>
        <v>0</v>
      </c>
      <c r="H482" s="75" t="s">
        <v>176</v>
      </c>
    </row>
    <row r="483" spans="1:8" s="75" customFormat="1" hidden="1">
      <c r="A483" s="162"/>
      <c r="B483" s="162"/>
      <c r="C483" s="187"/>
      <c r="D483" s="71"/>
      <c r="E483" s="73"/>
      <c r="F483" s="73"/>
      <c r="G483" s="58">
        <f t="shared" si="18"/>
        <v>0</v>
      </c>
      <c r="H483" s="75" t="s">
        <v>176</v>
      </c>
    </row>
    <row r="484" spans="1:8" s="75" customFormat="1" hidden="1">
      <c r="A484" s="162"/>
      <c r="B484" s="162"/>
      <c r="C484" s="187"/>
      <c r="D484" s="71"/>
      <c r="E484" s="73"/>
      <c r="F484" s="73"/>
      <c r="G484" s="58">
        <f t="shared" si="18"/>
        <v>0</v>
      </c>
      <c r="H484" s="75" t="s">
        <v>176</v>
      </c>
    </row>
    <row r="485" spans="1:8" s="75" customFormat="1" hidden="1">
      <c r="A485" s="162"/>
      <c r="B485" s="162"/>
      <c r="C485" s="187"/>
      <c r="D485" s="71"/>
      <c r="E485" s="73"/>
      <c r="F485" s="73"/>
      <c r="G485" s="58">
        <f t="shared" si="18"/>
        <v>0</v>
      </c>
      <c r="H485" s="75" t="s">
        <v>176</v>
      </c>
    </row>
    <row r="486" spans="1:8" s="75" customFormat="1" hidden="1">
      <c r="A486" s="162"/>
      <c r="B486" s="162"/>
      <c r="C486" s="187"/>
      <c r="D486" s="71"/>
      <c r="E486" s="73"/>
      <c r="F486" s="73"/>
      <c r="G486" s="58">
        <f t="shared" si="18"/>
        <v>0</v>
      </c>
      <c r="H486" s="75" t="s">
        <v>176</v>
      </c>
    </row>
    <row r="487" spans="1:8" s="75" customFormat="1" hidden="1">
      <c r="A487" s="162"/>
      <c r="B487" s="162"/>
      <c r="C487" s="187"/>
      <c r="D487" s="71"/>
      <c r="E487" s="73"/>
      <c r="F487" s="73"/>
      <c r="G487" s="58">
        <f t="shared" si="18"/>
        <v>0</v>
      </c>
      <c r="H487" s="75" t="s">
        <v>176</v>
      </c>
    </row>
    <row r="488" spans="1:8" s="75" customFormat="1" hidden="1">
      <c r="A488" s="162"/>
      <c r="B488" s="162"/>
      <c r="C488" s="187"/>
      <c r="D488" s="71"/>
      <c r="E488" s="73"/>
      <c r="F488" s="73"/>
      <c r="G488" s="58">
        <f t="shared" si="18"/>
        <v>0</v>
      </c>
      <c r="H488" s="75" t="s">
        <v>176</v>
      </c>
    </row>
    <row r="489" spans="1:8" s="75" customFormat="1" hidden="1">
      <c r="A489" s="162"/>
      <c r="B489" s="162"/>
      <c r="C489" s="187"/>
      <c r="D489" s="71"/>
      <c r="E489" s="73"/>
      <c r="F489" s="73"/>
      <c r="G489" s="58">
        <f t="shared" si="18"/>
        <v>0</v>
      </c>
      <c r="H489" s="75" t="s">
        <v>176</v>
      </c>
    </row>
    <row r="490" spans="1:8" s="75" customFormat="1" hidden="1">
      <c r="A490" s="162"/>
      <c r="B490" s="162"/>
      <c r="C490" s="187"/>
      <c r="D490" s="71"/>
      <c r="E490" s="73"/>
      <c r="F490" s="73"/>
      <c r="G490" s="58">
        <f t="shared" si="18"/>
        <v>0</v>
      </c>
      <c r="H490" s="75" t="s">
        <v>176</v>
      </c>
    </row>
    <row r="491" spans="1:8" s="75" customFormat="1" hidden="1">
      <c r="A491" s="162"/>
      <c r="B491" s="162"/>
      <c r="C491" s="187"/>
      <c r="D491" s="71"/>
      <c r="E491" s="73"/>
      <c r="F491" s="73"/>
      <c r="G491" s="58">
        <f t="shared" si="18"/>
        <v>0</v>
      </c>
      <c r="H491" s="75" t="s">
        <v>176</v>
      </c>
    </row>
    <row r="492" spans="1:8" s="75" customFormat="1" hidden="1">
      <c r="A492" s="162"/>
      <c r="B492" s="162"/>
      <c r="C492" s="187"/>
      <c r="D492" s="71"/>
      <c r="E492" s="73"/>
      <c r="F492" s="73"/>
      <c r="G492" s="58">
        <f t="shared" si="18"/>
        <v>0</v>
      </c>
      <c r="H492" s="75" t="s">
        <v>176</v>
      </c>
    </row>
    <row r="493" spans="1:8" s="75" customFormat="1" hidden="1">
      <c r="A493" s="162"/>
      <c r="B493" s="162"/>
      <c r="C493" s="187"/>
      <c r="D493" s="71"/>
      <c r="E493" s="73"/>
      <c r="F493" s="73"/>
      <c r="G493" s="58">
        <f t="shared" si="18"/>
        <v>0</v>
      </c>
      <c r="H493" s="75" t="s">
        <v>176</v>
      </c>
    </row>
    <row r="494" spans="1:8" s="75" customFormat="1" hidden="1">
      <c r="A494" s="162"/>
      <c r="B494" s="162"/>
      <c r="C494" s="187"/>
      <c r="D494" s="71"/>
      <c r="E494" s="73"/>
      <c r="F494" s="73"/>
      <c r="G494" s="58">
        <f t="shared" si="18"/>
        <v>0</v>
      </c>
      <c r="H494" s="75" t="s">
        <v>176</v>
      </c>
    </row>
    <row r="495" spans="1:8" s="75" customFormat="1" hidden="1">
      <c r="A495" s="162"/>
      <c r="B495" s="162"/>
      <c r="C495" s="187"/>
      <c r="D495" s="71"/>
      <c r="E495" s="73"/>
      <c r="F495" s="73"/>
      <c r="G495" s="58">
        <f t="shared" si="18"/>
        <v>0</v>
      </c>
      <c r="H495" s="75" t="s">
        <v>176</v>
      </c>
    </row>
    <row r="496" spans="1:8" s="75" customFormat="1" hidden="1">
      <c r="A496" s="162"/>
      <c r="B496" s="162"/>
      <c r="C496" s="187"/>
      <c r="D496" s="71"/>
      <c r="E496" s="73"/>
      <c r="F496" s="73"/>
      <c r="G496" s="58">
        <f t="shared" si="18"/>
        <v>0</v>
      </c>
      <c r="H496" s="75" t="s">
        <v>176</v>
      </c>
    </row>
    <row r="497" spans="1:8" s="75" customFormat="1" hidden="1">
      <c r="A497" s="162"/>
      <c r="B497" s="162"/>
      <c r="C497" s="187"/>
      <c r="D497" s="71"/>
      <c r="E497" s="73"/>
      <c r="F497" s="73"/>
      <c r="G497" s="58">
        <f t="shared" si="18"/>
        <v>0</v>
      </c>
      <c r="H497" s="75" t="s">
        <v>176</v>
      </c>
    </row>
    <row r="498" spans="1:8" s="75" customFormat="1" hidden="1">
      <c r="A498" s="162"/>
      <c r="B498" s="162"/>
      <c r="C498" s="187"/>
      <c r="D498" s="71"/>
      <c r="E498" s="73"/>
      <c r="F498" s="73"/>
      <c r="G498" s="58">
        <f t="shared" si="18"/>
        <v>0</v>
      </c>
      <c r="H498" s="75" t="s">
        <v>176</v>
      </c>
    </row>
    <row r="499" spans="1:8" s="75" customFormat="1" hidden="1">
      <c r="A499" s="162"/>
      <c r="B499" s="162"/>
      <c r="C499" s="187"/>
      <c r="D499" s="71"/>
      <c r="E499" s="73"/>
      <c r="F499" s="73"/>
      <c r="G499" s="58">
        <f t="shared" si="18"/>
        <v>0</v>
      </c>
      <c r="H499" s="75" t="s">
        <v>176</v>
      </c>
    </row>
    <row r="500" spans="1:8" s="75" customFormat="1" hidden="1">
      <c r="A500" s="162"/>
      <c r="B500" s="162"/>
      <c r="C500" s="187"/>
      <c r="D500" s="71"/>
      <c r="E500" s="73"/>
      <c r="F500" s="73"/>
      <c r="G500" s="58">
        <f t="shared" si="18"/>
        <v>0</v>
      </c>
      <c r="H500" s="75" t="s">
        <v>176</v>
      </c>
    </row>
    <row r="501" spans="1:8" s="75" customFormat="1" hidden="1">
      <c r="A501" s="162"/>
      <c r="B501" s="162"/>
      <c r="C501" s="187"/>
      <c r="D501" s="71"/>
      <c r="E501" s="73"/>
      <c r="F501" s="73"/>
      <c r="G501" s="58">
        <f t="shared" si="18"/>
        <v>0</v>
      </c>
      <c r="H501" s="75" t="s">
        <v>176</v>
      </c>
    </row>
    <row r="502" spans="1:8" s="75" customFormat="1" hidden="1">
      <c r="A502" s="162"/>
      <c r="B502" s="162"/>
      <c r="C502" s="187"/>
      <c r="D502" s="71"/>
      <c r="E502" s="73"/>
      <c r="F502" s="73"/>
      <c r="G502" s="58">
        <f t="shared" si="18"/>
        <v>0</v>
      </c>
      <c r="H502" s="75" t="s">
        <v>176</v>
      </c>
    </row>
    <row r="503" spans="1:8" s="75" customFormat="1" hidden="1">
      <c r="A503" s="162"/>
      <c r="B503" s="162"/>
      <c r="C503" s="187"/>
      <c r="D503" s="71"/>
      <c r="E503" s="73"/>
      <c r="F503" s="73"/>
      <c r="G503" s="58">
        <f t="shared" si="18"/>
        <v>0</v>
      </c>
      <c r="H503" s="75" t="s">
        <v>176</v>
      </c>
    </row>
    <row r="504" spans="1:8" s="75" customFormat="1" hidden="1">
      <c r="A504" s="162"/>
      <c r="B504" s="162"/>
      <c r="C504" s="187"/>
      <c r="D504" s="71"/>
      <c r="E504" s="73"/>
      <c r="F504" s="73"/>
      <c r="G504" s="58">
        <f t="shared" si="18"/>
        <v>0</v>
      </c>
      <c r="H504" s="75" t="s">
        <v>176</v>
      </c>
    </row>
    <row r="505" spans="1:8" s="75" customFormat="1" hidden="1">
      <c r="A505" s="162"/>
      <c r="B505" s="162"/>
      <c r="C505" s="187"/>
      <c r="D505" s="71"/>
      <c r="E505" s="73"/>
      <c r="F505" s="73"/>
      <c r="G505" s="58">
        <f t="shared" si="18"/>
        <v>0</v>
      </c>
      <c r="H505" s="75" t="s">
        <v>176</v>
      </c>
    </row>
    <row r="506" spans="1:8" s="75" customFormat="1" hidden="1">
      <c r="A506" s="162"/>
      <c r="B506" s="162"/>
      <c r="C506" s="187"/>
      <c r="D506" s="71"/>
      <c r="E506" s="73"/>
      <c r="F506" s="73"/>
      <c r="G506" s="58">
        <f t="shared" si="18"/>
        <v>0</v>
      </c>
      <c r="H506" s="75" t="s">
        <v>176</v>
      </c>
    </row>
    <row r="507" spans="1:8" s="75" customFormat="1" hidden="1">
      <c r="A507" s="162"/>
      <c r="B507" s="162"/>
      <c r="C507" s="187"/>
      <c r="D507" s="71"/>
      <c r="E507" s="73"/>
      <c r="F507" s="73"/>
      <c r="G507" s="58">
        <f t="shared" si="18"/>
        <v>0</v>
      </c>
      <c r="H507" s="75" t="s">
        <v>176</v>
      </c>
    </row>
    <row r="508" spans="1:8" s="75" customFormat="1" hidden="1">
      <c r="A508" s="162"/>
      <c r="B508" s="162"/>
      <c r="C508" s="187"/>
      <c r="D508" s="71"/>
      <c r="E508" s="73"/>
      <c r="F508" s="73"/>
      <c r="G508" s="58">
        <f t="shared" si="18"/>
        <v>0</v>
      </c>
      <c r="H508" s="75" t="s">
        <v>176</v>
      </c>
    </row>
    <row r="509" spans="1:8" s="75" customFormat="1" hidden="1">
      <c r="A509" s="162"/>
      <c r="B509" s="162"/>
      <c r="C509" s="187"/>
      <c r="D509" s="71"/>
      <c r="E509" s="73"/>
      <c r="F509" s="73"/>
      <c r="G509" s="58">
        <f t="shared" si="18"/>
        <v>0</v>
      </c>
      <c r="H509" s="75" t="s">
        <v>176</v>
      </c>
    </row>
    <row r="510" spans="1:8" s="75" customFormat="1" hidden="1">
      <c r="A510" s="162"/>
      <c r="B510" s="162"/>
      <c r="C510" s="187"/>
      <c r="D510" s="71"/>
      <c r="E510" s="73"/>
      <c r="F510" s="73"/>
      <c r="G510" s="58">
        <f t="shared" si="18"/>
        <v>0</v>
      </c>
      <c r="H510" s="75" t="s">
        <v>176</v>
      </c>
    </row>
    <row r="511" spans="1:8" s="75" customFormat="1" hidden="1">
      <c r="A511" s="162"/>
      <c r="B511" s="162"/>
      <c r="C511" s="187"/>
      <c r="D511" s="71"/>
      <c r="E511" s="73"/>
      <c r="F511" s="73"/>
      <c r="G511" s="58">
        <f t="shared" si="18"/>
        <v>0</v>
      </c>
      <c r="H511" s="75" t="s">
        <v>176</v>
      </c>
    </row>
    <row r="512" spans="1:8" s="75" customFormat="1" hidden="1">
      <c r="A512" s="162"/>
      <c r="B512" s="162"/>
      <c r="C512" s="187"/>
      <c r="D512" s="71"/>
      <c r="E512" s="73"/>
      <c r="F512" s="73"/>
      <c r="G512" s="58">
        <f t="shared" si="18"/>
        <v>0</v>
      </c>
      <c r="H512" s="75" t="s">
        <v>176</v>
      </c>
    </row>
    <row r="513" spans="1:8" s="75" customFormat="1" hidden="1">
      <c r="A513" s="162"/>
      <c r="B513" s="162"/>
      <c r="C513" s="187"/>
      <c r="D513" s="71"/>
      <c r="E513" s="73"/>
      <c r="F513" s="73"/>
      <c r="G513" s="58">
        <f t="shared" si="18"/>
        <v>0</v>
      </c>
      <c r="H513" s="75" t="s">
        <v>176</v>
      </c>
    </row>
    <row r="514" spans="1:8" s="75" customFormat="1" hidden="1">
      <c r="A514" s="162"/>
      <c r="B514" s="162"/>
      <c r="C514" s="187"/>
      <c r="D514" s="71"/>
      <c r="E514" s="73"/>
      <c r="F514" s="73"/>
      <c r="G514" s="58">
        <f t="shared" si="18"/>
        <v>0</v>
      </c>
      <c r="H514" s="75" t="s">
        <v>176</v>
      </c>
    </row>
    <row r="515" spans="1:8" s="75" customFormat="1" hidden="1">
      <c r="A515" s="162"/>
      <c r="B515" s="162"/>
      <c r="C515" s="187"/>
      <c r="D515" s="71"/>
      <c r="E515" s="73"/>
      <c r="F515" s="73"/>
      <c r="G515" s="58">
        <f t="shared" si="18"/>
        <v>0</v>
      </c>
      <c r="H515" s="75" t="s">
        <v>176</v>
      </c>
    </row>
    <row r="516" spans="1:8" s="75" customFormat="1" hidden="1">
      <c r="A516" s="162"/>
      <c r="B516" s="162"/>
      <c r="C516" s="187"/>
      <c r="D516" s="71"/>
      <c r="E516" s="73"/>
      <c r="F516" s="73"/>
      <c r="G516" s="58">
        <f t="shared" si="18"/>
        <v>0</v>
      </c>
      <c r="H516" s="75" t="s">
        <v>176</v>
      </c>
    </row>
    <row r="517" spans="1:8" s="75" customFormat="1" hidden="1">
      <c r="A517" s="162"/>
      <c r="B517" s="162"/>
      <c r="C517" s="187"/>
      <c r="D517" s="71"/>
      <c r="E517" s="73"/>
      <c r="F517" s="73"/>
      <c r="G517" s="58">
        <f t="shared" si="18"/>
        <v>0</v>
      </c>
      <c r="H517" s="75" t="s">
        <v>176</v>
      </c>
    </row>
    <row r="518" spans="1:8" s="75" customFormat="1" hidden="1">
      <c r="A518" s="162"/>
      <c r="B518" s="162"/>
      <c r="C518" s="187"/>
      <c r="D518" s="71"/>
      <c r="E518" s="73"/>
      <c r="F518" s="73"/>
      <c r="G518" s="58">
        <f t="shared" si="18"/>
        <v>0</v>
      </c>
      <c r="H518" s="75" t="s">
        <v>176</v>
      </c>
    </row>
    <row r="519" spans="1:8" s="75" customFormat="1" hidden="1">
      <c r="A519" s="162"/>
      <c r="B519" s="162"/>
      <c r="C519" s="187"/>
      <c r="D519" s="71"/>
      <c r="E519" s="73"/>
      <c r="F519" s="73"/>
      <c r="G519" s="58">
        <f t="shared" si="18"/>
        <v>0</v>
      </c>
      <c r="H519" s="75" t="s">
        <v>176</v>
      </c>
    </row>
    <row r="520" spans="1:8" s="75" customFormat="1" hidden="1">
      <c r="A520" s="162"/>
      <c r="B520" s="162"/>
      <c r="C520" s="187"/>
      <c r="D520" s="71"/>
      <c r="E520" s="73"/>
      <c r="F520" s="73"/>
      <c r="G520" s="58">
        <f t="shared" si="18"/>
        <v>0</v>
      </c>
      <c r="H520" s="75" t="s">
        <v>176</v>
      </c>
    </row>
    <row r="521" spans="1:8" s="75" customFormat="1" hidden="1">
      <c r="A521" s="162"/>
      <c r="B521" s="162"/>
      <c r="C521" s="187"/>
      <c r="D521" s="71"/>
      <c r="E521" s="73"/>
      <c r="F521" s="73"/>
      <c r="G521" s="58">
        <f t="shared" si="18"/>
        <v>0</v>
      </c>
      <c r="H521" s="75" t="s">
        <v>176</v>
      </c>
    </row>
    <row r="522" spans="1:8" s="75" customFormat="1" hidden="1">
      <c r="A522" s="162"/>
      <c r="B522" s="162"/>
      <c r="C522" s="187"/>
      <c r="D522" s="71"/>
      <c r="E522" s="73"/>
      <c r="F522" s="73"/>
      <c r="G522" s="58">
        <f t="shared" si="18"/>
        <v>0</v>
      </c>
      <c r="H522" s="75" t="s">
        <v>176</v>
      </c>
    </row>
    <row r="523" spans="1:8" s="75" customFormat="1" hidden="1">
      <c r="A523" s="162"/>
      <c r="B523" s="162"/>
      <c r="C523" s="187"/>
      <c r="D523" s="71"/>
      <c r="E523" s="73"/>
      <c r="F523" s="73"/>
      <c r="G523" s="58">
        <f t="shared" si="18"/>
        <v>0</v>
      </c>
      <c r="H523" s="75" t="s">
        <v>176</v>
      </c>
    </row>
    <row r="524" spans="1:8" s="75" customFormat="1" hidden="1">
      <c r="A524" s="162"/>
      <c r="B524" s="162"/>
      <c r="C524" s="187"/>
      <c r="D524" s="71"/>
      <c r="E524" s="73"/>
      <c r="F524" s="73"/>
      <c r="G524" s="58">
        <f t="shared" si="18"/>
        <v>0</v>
      </c>
      <c r="H524" s="75" t="s">
        <v>176</v>
      </c>
    </row>
    <row r="525" spans="1:8" s="75" customFormat="1" hidden="1">
      <c r="A525" s="162"/>
      <c r="B525" s="162"/>
      <c r="C525" s="187"/>
      <c r="D525" s="71"/>
      <c r="E525" s="73"/>
      <c r="F525" s="73"/>
      <c r="G525" s="58">
        <f t="shared" si="18"/>
        <v>0</v>
      </c>
      <c r="H525" s="75" t="s">
        <v>176</v>
      </c>
    </row>
    <row r="526" spans="1:8" s="75" customFormat="1" hidden="1">
      <c r="A526" s="162"/>
      <c r="B526" s="162"/>
      <c r="C526" s="187"/>
      <c r="D526" s="71"/>
      <c r="E526" s="73"/>
      <c r="F526" s="73"/>
      <c r="G526" s="58">
        <f t="shared" si="18"/>
        <v>0</v>
      </c>
      <c r="H526" s="75" t="s">
        <v>176</v>
      </c>
    </row>
    <row r="527" spans="1:8" s="75" customFormat="1" hidden="1">
      <c r="A527" s="162"/>
      <c r="B527" s="162"/>
      <c r="C527" s="187"/>
      <c r="D527" s="71"/>
      <c r="E527" s="73"/>
      <c r="F527" s="73"/>
      <c r="G527" s="58">
        <f t="shared" si="18"/>
        <v>0</v>
      </c>
      <c r="H527" s="75" t="s">
        <v>176</v>
      </c>
    </row>
    <row r="528" spans="1:8" s="75" customFormat="1" hidden="1">
      <c r="A528" s="162"/>
      <c r="B528" s="162"/>
      <c r="C528" s="187"/>
      <c r="D528" s="71"/>
      <c r="E528" s="73"/>
      <c r="F528" s="73"/>
      <c r="G528" s="58">
        <f t="shared" si="18"/>
        <v>0</v>
      </c>
      <c r="H528" s="75" t="s">
        <v>176</v>
      </c>
    </row>
    <row r="529" spans="1:18" s="75" customFormat="1" hidden="1">
      <c r="A529" s="162"/>
      <c r="B529" s="162"/>
      <c r="C529" s="187"/>
      <c r="D529" s="71"/>
      <c r="E529" s="73"/>
      <c r="F529" s="73"/>
      <c r="G529" s="58">
        <f t="shared" si="18"/>
        <v>0</v>
      </c>
      <c r="H529" s="75" t="s">
        <v>176</v>
      </c>
    </row>
    <row r="530" spans="1:18" s="75" customFormat="1" hidden="1">
      <c r="A530" s="162"/>
      <c r="B530" s="162"/>
      <c r="C530" s="187"/>
      <c r="D530" s="71"/>
      <c r="E530" s="73"/>
      <c r="F530" s="73"/>
      <c r="G530" s="58">
        <f t="shared" si="18"/>
        <v>0</v>
      </c>
      <c r="H530" s="75" t="s">
        <v>176</v>
      </c>
    </row>
    <row r="531" spans="1:18" s="75" customFormat="1" hidden="1">
      <c r="A531" s="162"/>
      <c r="B531" s="162"/>
      <c r="C531" s="187"/>
      <c r="D531" s="71"/>
      <c r="E531" s="73"/>
      <c r="F531" s="73"/>
      <c r="G531" s="58">
        <f t="shared" si="18"/>
        <v>0</v>
      </c>
      <c r="H531" s="75" t="s">
        <v>176</v>
      </c>
    </row>
    <row r="532" spans="1:18" s="75" customFormat="1" hidden="1">
      <c r="A532" s="162"/>
      <c r="B532" s="162"/>
      <c r="C532" s="187"/>
      <c r="D532" s="71"/>
      <c r="E532" s="73"/>
      <c r="F532" s="73"/>
      <c r="G532" s="58">
        <f t="shared" si="18"/>
        <v>0</v>
      </c>
      <c r="H532" s="75" t="s">
        <v>176</v>
      </c>
    </row>
    <row r="533" spans="1:18" s="75" customFormat="1" hidden="1">
      <c r="A533" s="162"/>
      <c r="B533" s="162"/>
      <c r="C533" s="187"/>
      <c r="D533" s="71"/>
      <c r="E533" s="73"/>
      <c r="F533" s="73"/>
      <c r="G533" s="58">
        <f t="shared" si="18"/>
        <v>0</v>
      </c>
      <c r="H533" s="75" t="s">
        <v>176</v>
      </c>
    </row>
    <row r="534" spans="1:18" s="75" customFormat="1" hidden="1">
      <c r="A534" s="162"/>
      <c r="B534" s="162"/>
      <c r="C534" s="187"/>
      <c r="D534" s="71"/>
      <c r="E534" s="73"/>
      <c r="F534" s="73"/>
      <c r="G534" s="58">
        <f t="shared" si="18"/>
        <v>0</v>
      </c>
      <c r="H534" s="75" t="s">
        <v>176</v>
      </c>
    </row>
    <row r="535" spans="1:18" s="75" customFormat="1" hidden="1">
      <c r="A535" s="162"/>
      <c r="B535" s="162"/>
      <c r="C535" s="187"/>
      <c r="D535" s="71"/>
      <c r="E535" s="73"/>
      <c r="F535" s="73"/>
      <c r="G535" s="58">
        <f t="shared" si="18"/>
        <v>0</v>
      </c>
      <c r="H535" s="75" t="s">
        <v>176</v>
      </c>
    </row>
    <row r="536" spans="1:18" s="75" customFormat="1" hidden="1">
      <c r="A536" s="162"/>
      <c r="B536" s="162"/>
      <c r="C536" s="187"/>
      <c r="D536" s="71"/>
      <c r="E536" s="73"/>
      <c r="F536" s="73"/>
      <c r="G536" s="58">
        <f t="shared" si="18"/>
        <v>0</v>
      </c>
      <c r="H536" s="75" t="s">
        <v>176</v>
      </c>
    </row>
    <row r="537" spans="1:18" s="75" customFormat="1" hidden="1">
      <c r="A537" s="162"/>
      <c r="B537" s="162"/>
      <c r="C537" s="187"/>
      <c r="D537" s="71"/>
      <c r="E537" s="73"/>
      <c r="F537" s="73"/>
      <c r="G537" s="58">
        <f t="shared" si="18"/>
        <v>0</v>
      </c>
      <c r="H537" s="75" t="s">
        <v>176</v>
      </c>
    </row>
    <row r="538" spans="1:18" s="75" customFormat="1">
      <c r="A538" s="162"/>
      <c r="B538" s="162"/>
      <c r="C538" s="187"/>
      <c r="D538" s="71"/>
      <c r="E538" s="73"/>
      <c r="F538" s="73"/>
      <c r="G538" s="198">
        <f>ROUND(C538*E538*F538,2)</f>
        <v>0</v>
      </c>
      <c r="H538" s="75" t="s">
        <v>176</v>
      </c>
    </row>
    <row r="539" spans="1:18" s="75" customFormat="1">
      <c r="A539" s="167"/>
      <c r="C539" s="76"/>
      <c r="E539" s="143"/>
      <c r="F539" s="151" t="s">
        <v>191</v>
      </c>
      <c r="G539" s="207">
        <f>ROUND(SUBTOTAL(109,G408:G538),2)</f>
        <v>0</v>
      </c>
      <c r="H539" s="75" t="s">
        <v>176</v>
      </c>
      <c r="J539" s="313" t="s">
        <v>240</v>
      </c>
    </row>
    <row r="540" spans="1:18" s="75" customFormat="1">
      <c r="A540" s="167"/>
      <c r="C540" s="76"/>
      <c r="E540" s="143"/>
      <c r="F540" s="147"/>
      <c r="G540" s="58"/>
      <c r="H540" s="75" t="s">
        <v>178</v>
      </c>
      <c r="J540" s="313"/>
    </row>
    <row r="541" spans="1:18" s="75" customFormat="1">
      <c r="A541" s="167"/>
      <c r="C541" s="76"/>
      <c r="E541" s="143"/>
      <c r="F541" s="314" t="s">
        <v>241</v>
      </c>
      <c r="G541" s="58">
        <f>+G539+G407</f>
        <v>0</v>
      </c>
      <c r="H541" s="75" t="s">
        <v>178</v>
      </c>
      <c r="J541" s="313"/>
    </row>
    <row r="542" spans="1:18" s="75" customFormat="1">
      <c r="C542" s="76"/>
      <c r="G542" s="79"/>
      <c r="H542" s="75" t="s">
        <v>178</v>
      </c>
    </row>
    <row r="543" spans="1:18" s="75" customFormat="1">
      <c r="A543" s="171" t="s">
        <v>242</v>
      </c>
      <c r="B543" s="80"/>
      <c r="C543" s="80"/>
      <c r="D543" s="80"/>
      <c r="E543" s="80"/>
      <c r="F543" s="80"/>
      <c r="G543" s="92"/>
      <c r="H543" s="75" t="s">
        <v>173</v>
      </c>
      <c r="J543" s="106" t="s">
        <v>182</v>
      </c>
    </row>
    <row r="544" spans="1:18" s="75" customFormat="1" ht="45" customHeight="1">
      <c r="A544" s="423"/>
      <c r="B544" s="424"/>
      <c r="C544" s="424"/>
      <c r="D544" s="424"/>
      <c r="E544" s="424"/>
      <c r="F544" s="424"/>
      <c r="G544" s="425"/>
      <c r="H544" s="75" t="s">
        <v>173</v>
      </c>
      <c r="J544" s="420" t="s">
        <v>183</v>
      </c>
      <c r="K544" s="420"/>
      <c r="L544" s="420"/>
      <c r="M544" s="420"/>
      <c r="N544" s="420"/>
      <c r="O544" s="420"/>
      <c r="P544" s="420"/>
      <c r="Q544" s="420"/>
      <c r="R544" s="420"/>
    </row>
    <row r="545" spans="1:18">
      <c r="H545" s="75" t="s">
        <v>176</v>
      </c>
    </row>
    <row r="546" spans="1:18" s="75" customFormat="1">
      <c r="A546" s="171" t="s">
        <v>243</v>
      </c>
      <c r="B546" s="83"/>
      <c r="C546" s="84"/>
      <c r="D546" s="84"/>
      <c r="E546" s="84"/>
      <c r="F546" s="84"/>
      <c r="G546" s="93"/>
      <c r="H546" s="75" t="s">
        <v>176</v>
      </c>
      <c r="J546" s="106" t="s">
        <v>182</v>
      </c>
    </row>
    <row r="547" spans="1:18" s="75" customFormat="1" ht="45" customHeight="1">
      <c r="A547" s="423"/>
      <c r="B547" s="424"/>
      <c r="C547" s="424"/>
      <c r="D547" s="424"/>
      <c r="E547" s="424"/>
      <c r="F547" s="424"/>
      <c r="G547" s="425"/>
      <c r="H547" s="75" t="s">
        <v>176</v>
      </c>
      <c r="J547" s="420" t="s">
        <v>183</v>
      </c>
      <c r="K547" s="420"/>
      <c r="L547" s="420"/>
      <c r="M547" s="420"/>
      <c r="N547" s="420"/>
      <c r="O547" s="420"/>
      <c r="P547" s="420"/>
      <c r="Q547" s="420"/>
      <c r="R547" s="420"/>
    </row>
  </sheetData>
  <sheetProtection algorithmName="SHA-512" hashValue="GyMCrnKDMIjRCtIMCKlQChaTdrK+8iErA6jYpls0eAu36+whJr2LwrTWMEBYh8J058FV8ZGdqWjCLdAIA9Dq5Q==" saltValue="RwTce9HH/mLl73cGk11eKw==" spinCount="100000" sheet="1" objects="1" scenarios="1" formatCells="0" formatRows="0" sort="0" autoFilter="0"/>
  <autoFilter ref="H1:H547" xr:uid="{00000000-0001-0000-0D00-000000000000}"/>
  <mergeCells count="144">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B69:C69"/>
    <mergeCell ref="B70:C70"/>
    <mergeCell ref="B71:C71"/>
    <mergeCell ref="B72:C72"/>
    <mergeCell ref="B73:C73"/>
    <mergeCell ref="B74:C74"/>
    <mergeCell ref="B75:C75"/>
    <mergeCell ref="B76:C76"/>
    <mergeCell ref="B77:C77"/>
    <mergeCell ref="B78:C78"/>
    <mergeCell ref="B79:C79"/>
    <mergeCell ref="B80:C80"/>
    <mergeCell ref="B81:C81"/>
    <mergeCell ref="B90:C90"/>
    <mergeCell ref="B91:C91"/>
    <mergeCell ref="B82:C82"/>
    <mergeCell ref="B83:C83"/>
    <mergeCell ref="B84:C84"/>
    <mergeCell ref="B85:C85"/>
    <mergeCell ref="B86:C86"/>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22:C22"/>
    <mergeCell ref="B23:C23"/>
    <mergeCell ref="B24:C24"/>
    <mergeCell ref="B25:C25"/>
    <mergeCell ref="B26:C26"/>
    <mergeCell ref="B17:C17"/>
    <mergeCell ref="B18:C18"/>
    <mergeCell ref="B19:C19"/>
    <mergeCell ref="B20:C20"/>
    <mergeCell ref="B21:C21"/>
    <mergeCell ref="B32:C32"/>
    <mergeCell ref="B33:C33"/>
    <mergeCell ref="B34:C34"/>
    <mergeCell ref="B35:C35"/>
    <mergeCell ref="B36:C36"/>
    <mergeCell ref="B27:C27"/>
    <mergeCell ref="B28:C28"/>
    <mergeCell ref="B29:C29"/>
    <mergeCell ref="B30:C30"/>
    <mergeCell ref="B31:C31"/>
    <mergeCell ref="B42:C42"/>
    <mergeCell ref="B43:C43"/>
    <mergeCell ref="B44:C44"/>
    <mergeCell ref="B45:C45"/>
    <mergeCell ref="B46:C46"/>
    <mergeCell ref="B37:C37"/>
    <mergeCell ref="B38:C38"/>
    <mergeCell ref="B39:C39"/>
    <mergeCell ref="B40:C40"/>
    <mergeCell ref="B41:C41"/>
    <mergeCell ref="B52:C52"/>
    <mergeCell ref="B53:C53"/>
    <mergeCell ref="B54:C54"/>
    <mergeCell ref="B55:C55"/>
    <mergeCell ref="B56:C56"/>
    <mergeCell ref="B47:C47"/>
    <mergeCell ref="B48:C48"/>
    <mergeCell ref="B49:C49"/>
    <mergeCell ref="B50:C50"/>
    <mergeCell ref="B51:C51"/>
    <mergeCell ref="B67:C67"/>
    <mergeCell ref="B68:C68"/>
    <mergeCell ref="B62:C62"/>
    <mergeCell ref="B63:C63"/>
    <mergeCell ref="B64:C64"/>
    <mergeCell ref="B65:C65"/>
    <mergeCell ref="B66:C66"/>
    <mergeCell ref="B57:C57"/>
    <mergeCell ref="B58:C58"/>
    <mergeCell ref="B59:C59"/>
    <mergeCell ref="B60:C60"/>
    <mergeCell ref="B61:C6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293387-7C5C-437E-B269-B5D6B6422859}">
            <xm:f>Categories!$A$8=FALSE</xm:f>
            <x14:dxf>
              <fill>
                <patternFill>
                  <bgColor theme="0" tint="-0.34998626667073579"/>
                </patternFill>
              </fill>
            </x14:dxf>
          </x14:cfRule>
          <xm:sqref>A1:G547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4D02D-EA5E-4C7F-8072-776471E45229}">
  <sheetPr>
    <pageSetUpPr fitToPage="1"/>
  </sheetPr>
  <dimension ref="A1:N275"/>
  <sheetViews>
    <sheetView view="pageBreakPreview" zoomScaleNormal="100" zoomScaleSheetLayoutView="100" workbookViewId="0">
      <selection activeCell="A2" sqref="A2:C2"/>
    </sheetView>
  </sheetViews>
  <sheetFormatPr defaultColWidth="9.140625" defaultRowHeight="14.45"/>
  <cols>
    <col min="1" max="1" width="40" customWidth="1"/>
    <col min="2" max="2" width="76.7109375" customWidth="1"/>
    <col min="3" max="3" width="16.5703125" customWidth="1"/>
    <col min="4" max="4" width="11" hidden="1" customWidth="1"/>
    <col min="5" max="5" width="2.28515625" customWidth="1"/>
  </cols>
  <sheetData>
    <row r="1" spans="1:7" ht="30" customHeight="1">
      <c r="A1" s="419" t="s">
        <v>162</v>
      </c>
      <c r="B1" s="419"/>
      <c r="C1">
        <f>'Section A'!B2</f>
        <v>0</v>
      </c>
      <c r="D1" s="38" t="s">
        <v>171</v>
      </c>
    </row>
    <row r="2" spans="1:7" ht="63" customHeight="1">
      <c r="A2" s="442" t="s">
        <v>244</v>
      </c>
      <c r="B2" s="442"/>
      <c r="C2" s="442"/>
      <c r="D2" t="s">
        <v>178</v>
      </c>
    </row>
    <row r="3" spans="1:7" ht="25.5" customHeight="1">
      <c r="A3" s="189" t="s">
        <v>245</v>
      </c>
      <c r="B3" s="189" t="s">
        <v>246</v>
      </c>
      <c r="C3" s="189" t="s">
        <v>247</v>
      </c>
      <c r="D3" t="s">
        <v>178</v>
      </c>
    </row>
    <row r="4" spans="1:7" s="75" customFormat="1" ht="15" customHeight="1">
      <c r="A4" s="165"/>
      <c r="B4" s="164"/>
      <c r="C4" s="94">
        <v>0</v>
      </c>
      <c r="D4" s="196" t="s">
        <v>173</v>
      </c>
      <c r="F4" s="150" t="s">
        <v>248</v>
      </c>
      <c r="G4" s="150"/>
    </row>
    <row r="5" spans="1:7" s="75" customFormat="1" ht="15" customHeight="1">
      <c r="A5" s="162"/>
      <c r="B5" s="315"/>
      <c r="C5" s="94">
        <v>0</v>
      </c>
      <c r="D5" s="196" t="s">
        <v>173</v>
      </c>
      <c r="F5" s="150" t="s">
        <v>248</v>
      </c>
      <c r="G5" s="150"/>
    </row>
    <row r="6" spans="1:7" s="75" customFormat="1" ht="15" customHeight="1">
      <c r="A6" s="162"/>
      <c r="B6" s="315"/>
      <c r="C6" s="94">
        <v>0</v>
      </c>
      <c r="D6" s="196" t="s">
        <v>173</v>
      </c>
      <c r="F6" s="150" t="s">
        <v>248</v>
      </c>
      <c r="G6" s="150"/>
    </row>
    <row r="7" spans="1:7" s="75" customFormat="1" ht="15" hidden="1" customHeight="1">
      <c r="A7" s="162"/>
      <c r="B7" s="315"/>
      <c r="C7" s="94">
        <v>0</v>
      </c>
      <c r="D7" s="196" t="s">
        <v>173</v>
      </c>
      <c r="F7" s="150" t="s">
        <v>248</v>
      </c>
      <c r="G7" s="150"/>
    </row>
    <row r="8" spans="1:7" s="75" customFormat="1" ht="15" hidden="1" customHeight="1">
      <c r="A8" s="162"/>
      <c r="B8" s="315"/>
      <c r="C8" s="94">
        <v>0</v>
      </c>
      <c r="D8" s="196" t="s">
        <v>173</v>
      </c>
      <c r="F8" s="150" t="s">
        <v>248</v>
      </c>
      <c r="G8" s="150"/>
    </row>
    <row r="9" spans="1:7" s="75" customFormat="1" ht="15" hidden="1" customHeight="1">
      <c r="A9" s="162"/>
      <c r="B9" s="315"/>
      <c r="C9" s="94">
        <v>0</v>
      </c>
      <c r="D9" s="196" t="s">
        <v>173</v>
      </c>
      <c r="F9" s="150" t="s">
        <v>248</v>
      </c>
      <c r="G9" s="150"/>
    </row>
    <row r="10" spans="1:7" s="75" customFormat="1" ht="15" hidden="1" customHeight="1">
      <c r="A10" s="162"/>
      <c r="B10" s="315"/>
      <c r="C10" s="94">
        <v>0</v>
      </c>
      <c r="D10" s="196" t="s">
        <v>173</v>
      </c>
      <c r="F10" s="150" t="s">
        <v>248</v>
      </c>
      <c r="G10" s="150"/>
    </row>
    <row r="11" spans="1:7" s="75" customFormat="1" ht="15" hidden="1" customHeight="1">
      <c r="A11" s="162"/>
      <c r="B11" s="315"/>
      <c r="C11" s="94">
        <v>0</v>
      </c>
      <c r="D11" s="196" t="s">
        <v>173</v>
      </c>
      <c r="F11" s="150" t="s">
        <v>248</v>
      </c>
      <c r="G11" s="150"/>
    </row>
    <row r="12" spans="1:7" s="75" customFormat="1" ht="15" hidden="1" customHeight="1">
      <c r="A12" s="162"/>
      <c r="B12" s="315"/>
      <c r="C12" s="94">
        <v>0</v>
      </c>
      <c r="D12" s="196" t="s">
        <v>173</v>
      </c>
      <c r="F12" s="150" t="s">
        <v>248</v>
      </c>
      <c r="G12" s="150"/>
    </row>
    <row r="13" spans="1:7" s="75" customFormat="1" ht="15" hidden="1" customHeight="1">
      <c r="A13" s="162"/>
      <c r="B13" s="315"/>
      <c r="C13" s="94">
        <v>0</v>
      </c>
      <c r="D13" s="196" t="s">
        <v>173</v>
      </c>
      <c r="F13" s="150" t="s">
        <v>248</v>
      </c>
      <c r="G13" s="150"/>
    </row>
    <row r="14" spans="1:7" s="75" customFormat="1" ht="15" hidden="1" customHeight="1">
      <c r="A14" s="162"/>
      <c r="B14" s="315"/>
      <c r="C14" s="94">
        <v>0</v>
      </c>
      <c r="D14" s="196" t="s">
        <v>173</v>
      </c>
      <c r="F14" s="150" t="s">
        <v>248</v>
      </c>
      <c r="G14" s="150"/>
    </row>
    <row r="15" spans="1:7" s="75" customFormat="1" ht="15" hidden="1" customHeight="1">
      <c r="A15" s="162"/>
      <c r="B15" s="315"/>
      <c r="C15" s="94">
        <v>0</v>
      </c>
      <c r="D15" s="196" t="s">
        <v>173</v>
      </c>
      <c r="F15" s="150" t="s">
        <v>248</v>
      </c>
      <c r="G15" s="150"/>
    </row>
    <row r="16" spans="1:7" s="75" customFormat="1" ht="15" hidden="1" customHeight="1">
      <c r="A16" s="162"/>
      <c r="B16" s="315"/>
      <c r="C16" s="94">
        <v>0</v>
      </c>
      <c r="D16" s="196" t="s">
        <v>173</v>
      </c>
      <c r="F16" s="150" t="s">
        <v>248</v>
      </c>
      <c r="G16" s="150"/>
    </row>
    <row r="17" spans="1:7" s="75" customFormat="1" ht="15" hidden="1" customHeight="1">
      <c r="A17" s="162"/>
      <c r="B17" s="315"/>
      <c r="C17" s="94">
        <v>0</v>
      </c>
      <c r="D17" s="196" t="s">
        <v>173</v>
      </c>
      <c r="F17" s="150" t="s">
        <v>248</v>
      </c>
      <c r="G17" s="150"/>
    </row>
    <row r="18" spans="1:7" s="75" customFormat="1" ht="15" hidden="1" customHeight="1">
      <c r="A18" s="162"/>
      <c r="B18" s="315"/>
      <c r="C18" s="94">
        <v>0</v>
      </c>
      <c r="D18" s="196" t="s">
        <v>173</v>
      </c>
      <c r="F18" s="150" t="s">
        <v>248</v>
      </c>
      <c r="G18" s="150"/>
    </row>
    <row r="19" spans="1:7" s="75" customFormat="1" ht="15" hidden="1" customHeight="1">
      <c r="A19" s="162"/>
      <c r="B19" s="315"/>
      <c r="C19" s="94">
        <v>0</v>
      </c>
      <c r="D19" s="196" t="s">
        <v>173</v>
      </c>
      <c r="F19" s="150" t="s">
        <v>248</v>
      </c>
      <c r="G19" s="150"/>
    </row>
    <row r="20" spans="1:7" s="75" customFormat="1" ht="15" hidden="1" customHeight="1">
      <c r="A20" s="162"/>
      <c r="B20" s="315"/>
      <c r="C20" s="94">
        <v>0</v>
      </c>
      <c r="D20" s="196" t="s">
        <v>173</v>
      </c>
      <c r="F20" s="150" t="s">
        <v>248</v>
      </c>
      <c r="G20" s="150"/>
    </row>
    <row r="21" spans="1:7" s="75" customFormat="1" ht="15" hidden="1" customHeight="1">
      <c r="A21" s="162"/>
      <c r="B21" s="315"/>
      <c r="C21" s="94">
        <v>0</v>
      </c>
      <c r="D21" s="196" t="s">
        <v>173</v>
      </c>
      <c r="F21" s="150" t="s">
        <v>248</v>
      </c>
      <c r="G21" s="150"/>
    </row>
    <row r="22" spans="1:7" s="75" customFormat="1" ht="15" hidden="1" customHeight="1">
      <c r="A22" s="162"/>
      <c r="B22" s="315"/>
      <c r="C22" s="94">
        <v>0</v>
      </c>
      <c r="D22" s="196" t="s">
        <v>173</v>
      </c>
      <c r="F22" s="150" t="s">
        <v>248</v>
      </c>
      <c r="G22" s="150"/>
    </row>
    <row r="23" spans="1:7" s="75" customFormat="1" ht="15" hidden="1" customHeight="1">
      <c r="A23" s="162"/>
      <c r="B23" s="315"/>
      <c r="C23" s="94">
        <v>0</v>
      </c>
      <c r="D23" s="196" t="s">
        <v>173</v>
      </c>
      <c r="F23" s="150" t="s">
        <v>248</v>
      </c>
      <c r="G23" s="150"/>
    </row>
    <row r="24" spans="1:7" s="75" customFormat="1" ht="15" hidden="1" customHeight="1">
      <c r="A24" s="162"/>
      <c r="B24" s="315"/>
      <c r="C24" s="94">
        <v>0</v>
      </c>
      <c r="D24" s="196" t="s">
        <v>173</v>
      </c>
      <c r="F24" s="150" t="s">
        <v>248</v>
      </c>
      <c r="G24" s="150"/>
    </row>
    <row r="25" spans="1:7" s="75" customFormat="1" ht="15" hidden="1" customHeight="1">
      <c r="A25" s="162"/>
      <c r="B25" s="315"/>
      <c r="C25" s="94">
        <v>0</v>
      </c>
      <c r="D25" s="196" t="s">
        <v>173</v>
      </c>
      <c r="F25" s="150" t="s">
        <v>248</v>
      </c>
      <c r="G25" s="150"/>
    </row>
    <row r="26" spans="1:7" s="75" customFormat="1" ht="15" hidden="1" customHeight="1">
      <c r="A26" s="162"/>
      <c r="B26" s="315"/>
      <c r="C26" s="94">
        <v>0</v>
      </c>
      <c r="D26" s="196" t="s">
        <v>173</v>
      </c>
      <c r="F26" s="150" t="s">
        <v>248</v>
      </c>
      <c r="G26" s="150"/>
    </row>
    <row r="27" spans="1:7" s="75" customFormat="1" ht="15" hidden="1" customHeight="1">
      <c r="A27" s="162"/>
      <c r="B27" s="315"/>
      <c r="C27" s="94">
        <v>0</v>
      </c>
      <c r="D27" s="196" t="s">
        <v>173</v>
      </c>
      <c r="F27" s="150" t="s">
        <v>248</v>
      </c>
      <c r="G27" s="150"/>
    </row>
    <row r="28" spans="1:7" s="75" customFormat="1" ht="15" hidden="1" customHeight="1">
      <c r="A28" s="162"/>
      <c r="B28" s="315"/>
      <c r="C28" s="94">
        <v>0</v>
      </c>
      <c r="D28" s="196" t="s">
        <v>173</v>
      </c>
      <c r="F28" s="150" t="s">
        <v>248</v>
      </c>
      <c r="G28" s="150"/>
    </row>
    <row r="29" spans="1:7" s="75" customFormat="1" ht="15" hidden="1" customHeight="1">
      <c r="A29" s="162"/>
      <c r="B29" s="315"/>
      <c r="C29" s="94">
        <v>0</v>
      </c>
      <c r="D29" s="196" t="s">
        <v>173</v>
      </c>
      <c r="F29" s="150" t="s">
        <v>248</v>
      </c>
      <c r="G29" s="150"/>
    </row>
    <row r="30" spans="1:7" s="75" customFormat="1" ht="15" hidden="1" customHeight="1">
      <c r="A30" s="162"/>
      <c r="B30" s="315"/>
      <c r="C30" s="94">
        <v>0</v>
      </c>
      <c r="D30" s="196" t="s">
        <v>173</v>
      </c>
      <c r="F30" s="150" t="s">
        <v>248</v>
      </c>
      <c r="G30" s="150"/>
    </row>
    <row r="31" spans="1:7" s="75" customFormat="1" ht="15" hidden="1" customHeight="1">
      <c r="A31" s="162"/>
      <c r="B31" s="315"/>
      <c r="C31" s="94">
        <v>0</v>
      </c>
      <c r="D31" s="196" t="s">
        <v>173</v>
      </c>
      <c r="F31" s="150" t="s">
        <v>248</v>
      </c>
      <c r="G31" s="150"/>
    </row>
    <row r="32" spans="1:7" s="75" customFormat="1" ht="15" hidden="1" customHeight="1">
      <c r="A32" s="162"/>
      <c r="B32" s="315"/>
      <c r="C32" s="94">
        <v>0</v>
      </c>
      <c r="D32" s="196" t="s">
        <v>173</v>
      </c>
      <c r="F32" s="150" t="s">
        <v>248</v>
      </c>
      <c r="G32" s="150"/>
    </row>
    <row r="33" spans="1:7" s="75" customFormat="1" ht="15" hidden="1" customHeight="1">
      <c r="A33" s="162"/>
      <c r="B33" s="315"/>
      <c r="C33" s="94">
        <v>0</v>
      </c>
      <c r="D33" s="196" t="s">
        <v>173</v>
      </c>
      <c r="F33" s="150" t="s">
        <v>248</v>
      </c>
      <c r="G33" s="150"/>
    </row>
    <row r="34" spans="1:7" s="75" customFormat="1" ht="15" hidden="1" customHeight="1">
      <c r="A34" s="162"/>
      <c r="B34" s="315"/>
      <c r="C34" s="94">
        <v>0</v>
      </c>
      <c r="D34" s="196" t="s">
        <v>173</v>
      </c>
      <c r="F34" s="150" t="s">
        <v>248</v>
      </c>
      <c r="G34" s="150"/>
    </row>
    <row r="35" spans="1:7" s="75" customFormat="1" ht="15" hidden="1" customHeight="1">
      <c r="A35" s="162"/>
      <c r="B35" s="315"/>
      <c r="C35" s="94">
        <v>0</v>
      </c>
      <c r="D35" s="196" t="s">
        <v>173</v>
      </c>
      <c r="F35" s="150" t="s">
        <v>248</v>
      </c>
      <c r="G35" s="150"/>
    </row>
    <row r="36" spans="1:7" s="75" customFormat="1" ht="15" hidden="1" customHeight="1">
      <c r="A36" s="162"/>
      <c r="B36" s="315"/>
      <c r="C36" s="94">
        <v>0</v>
      </c>
      <c r="D36" s="196" t="s">
        <v>173</v>
      </c>
      <c r="F36" s="150" t="s">
        <v>248</v>
      </c>
      <c r="G36" s="150"/>
    </row>
    <row r="37" spans="1:7" s="75" customFormat="1" ht="15" hidden="1" customHeight="1">
      <c r="A37" s="162"/>
      <c r="B37" s="315"/>
      <c r="C37" s="94">
        <v>0</v>
      </c>
      <c r="D37" s="196" t="s">
        <v>173</v>
      </c>
      <c r="F37" s="150" t="s">
        <v>248</v>
      </c>
      <c r="G37" s="150"/>
    </row>
    <row r="38" spans="1:7" s="75" customFormat="1" ht="15" hidden="1" customHeight="1">
      <c r="A38" s="162"/>
      <c r="B38" s="315"/>
      <c r="C38" s="94">
        <v>0</v>
      </c>
      <c r="D38" s="196" t="s">
        <v>173</v>
      </c>
      <c r="F38" s="150" t="s">
        <v>248</v>
      </c>
      <c r="G38" s="150"/>
    </row>
    <row r="39" spans="1:7" s="75" customFormat="1" ht="15" hidden="1" customHeight="1">
      <c r="A39" s="162"/>
      <c r="B39" s="315"/>
      <c r="C39" s="94">
        <v>0</v>
      </c>
      <c r="D39" s="196" t="s">
        <v>173</v>
      </c>
      <c r="F39" s="150" t="s">
        <v>248</v>
      </c>
      <c r="G39" s="150"/>
    </row>
    <row r="40" spans="1:7" s="75" customFormat="1" ht="15" hidden="1" customHeight="1">
      <c r="A40" s="162"/>
      <c r="B40" s="315"/>
      <c r="C40" s="94">
        <v>0</v>
      </c>
      <c r="D40" s="196" t="s">
        <v>173</v>
      </c>
      <c r="F40" s="150" t="s">
        <v>248</v>
      </c>
      <c r="G40" s="150"/>
    </row>
    <row r="41" spans="1:7" s="75" customFormat="1" ht="15" hidden="1" customHeight="1">
      <c r="A41" s="162"/>
      <c r="B41" s="315"/>
      <c r="C41" s="94">
        <v>0</v>
      </c>
      <c r="D41" s="196" t="s">
        <v>173</v>
      </c>
      <c r="F41" s="150" t="s">
        <v>248</v>
      </c>
      <c r="G41" s="150"/>
    </row>
    <row r="42" spans="1:7" s="75" customFormat="1" ht="15" hidden="1" customHeight="1">
      <c r="A42" s="162"/>
      <c r="B42" s="315"/>
      <c r="C42" s="94">
        <v>0</v>
      </c>
      <c r="D42" s="196" t="s">
        <v>173</v>
      </c>
      <c r="F42" s="150" t="s">
        <v>248</v>
      </c>
      <c r="G42" s="150"/>
    </row>
    <row r="43" spans="1:7" s="75" customFormat="1" ht="15" hidden="1" customHeight="1">
      <c r="A43" s="162"/>
      <c r="B43" s="315"/>
      <c r="C43" s="94">
        <v>0</v>
      </c>
      <c r="D43" s="196" t="s">
        <v>173</v>
      </c>
      <c r="F43" s="150" t="s">
        <v>248</v>
      </c>
      <c r="G43" s="150"/>
    </row>
    <row r="44" spans="1:7" s="75" customFormat="1" ht="15" hidden="1" customHeight="1">
      <c r="A44" s="162"/>
      <c r="B44" s="315"/>
      <c r="C44" s="94">
        <v>0</v>
      </c>
      <c r="D44" s="196" t="s">
        <v>173</v>
      </c>
      <c r="F44" s="150" t="s">
        <v>248</v>
      </c>
      <c r="G44" s="150"/>
    </row>
    <row r="45" spans="1:7" s="75" customFormat="1" ht="15" hidden="1" customHeight="1">
      <c r="A45" s="162"/>
      <c r="B45" s="315"/>
      <c r="C45" s="94">
        <v>0</v>
      </c>
      <c r="D45" s="196" t="s">
        <v>173</v>
      </c>
      <c r="F45" s="150" t="s">
        <v>248</v>
      </c>
      <c r="G45" s="150"/>
    </row>
    <row r="46" spans="1:7" s="75" customFormat="1" ht="15" hidden="1" customHeight="1">
      <c r="A46" s="162"/>
      <c r="B46" s="315"/>
      <c r="C46" s="94">
        <v>0</v>
      </c>
      <c r="D46" s="196" t="s">
        <v>173</v>
      </c>
      <c r="F46" s="150" t="s">
        <v>248</v>
      </c>
      <c r="G46" s="150"/>
    </row>
    <row r="47" spans="1:7" s="75" customFormat="1" ht="15" hidden="1" customHeight="1">
      <c r="A47" s="162"/>
      <c r="B47" s="315"/>
      <c r="C47" s="94">
        <v>0</v>
      </c>
      <c r="D47" s="196" t="s">
        <v>173</v>
      </c>
      <c r="F47" s="150" t="s">
        <v>248</v>
      </c>
      <c r="G47" s="150"/>
    </row>
    <row r="48" spans="1:7" s="75" customFormat="1" ht="15" hidden="1" customHeight="1">
      <c r="A48" s="162"/>
      <c r="B48" s="315"/>
      <c r="C48" s="94">
        <v>0</v>
      </c>
      <c r="D48" s="196" t="s">
        <v>173</v>
      </c>
      <c r="F48" s="150" t="s">
        <v>248</v>
      </c>
      <c r="G48" s="150"/>
    </row>
    <row r="49" spans="1:7" s="75" customFormat="1" ht="15" hidden="1" customHeight="1">
      <c r="A49" s="162"/>
      <c r="B49" s="315"/>
      <c r="C49" s="94">
        <v>0</v>
      </c>
      <c r="D49" s="196" t="s">
        <v>173</v>
      </c>
      <c r="F49" s="150" t="s">
        <v>248</v>
      </c>
      <c r="G49" s="150"/>
    </row>
    <row r="50" spans="1:7" s="75" customFormat="1" ht="15" hidden="1" customHeight="1">
      <c r="A50" s="162"/>
      <c r="B50" s="315"/>
      <c r="C50" s="94">
        <v>0</v>
      </c>
      <c r="D50" s="196" t="s">
        <v>173</v>
      </c>
      <c r="F50" s="150" t="s">
        <v>248</v>
      </c>
      <c r="G50" s="150"/>
    </row>
    <row r="51" spans="1:7" s="75" customFormat="1" ht="15" hidden="1" customHeight="1">
      <c r="A51" s="162"/>
      <c r="B51" s="315"/>
      <c r="C51" s="94">
        <v>0</v>
      </c>
      <c r="D51" s="196" t="s">
        <v>173</v>
      </c>
      <c r="F51" s="150" t="s">
        <v>248</v>
      </c>
      <c r="G51" s="150"/>
    </row>
    <row r="52" spans="1:7" s="75" customFormat="1" ht="15" hidden="1" customHeight="1">
      <c r="A52" s="162"/>
      <c r="B52" s="315"/>
      <c r="C52" s="94">
        <v>0</v>
      </c>
      <c r="D52" s="196" t="s">
        <v>173</v>
      </c>
      <c r="F52" s="150" t="s">
        <v>248</v>
      </c>
      <c r="G52" s="150"/>
    </row>
    <row r="53" spans="1:7" s="75" customFormat="1" ht="15" hidden="1" customHeight="1">
      <c r="A53" s="162"/>
      <c r="B53" s="315"/>
      <c r="C53" s="94">
        <v>0</v>
      </c>
      <c r="D53" s="196" t="s">
        <v>173</v>
      </c>
      <c r="F53" s="150" t="s">
        <v>248</v>
      </c>
      <c r="G53" s="150"/>
    </row>
    <row r="54" spans="1:7" s="75" customFormat="1" ht="15" hidden="1" customHeight="1">
      <c r="A54" s="162"/>
      <c r="B54" s="315"/>
      <c r="C54" s="94">
        <v>0</v>
      </c>
      <c r="D54" s="196" t="s">
        <v>173</v>
      </c>
      <c r="F54" s="150" t="s">
        <v>248</v>
      </c>
      <c r="G54" s="150"/>
    </row>
    <row r="55" spans="1:7" s="75" customFormat="1" ht="15" hidden="1" customHeight="1">
      <c r="A55" s="162"/>
      <c r="B55" s="315"/>
      <c r="C55" s="94">
        <v>0</v>
      </c>
      <c r="D55" s="196" t="s">
        <v>173</v>
      </c>
      <c r="F55" s="150" t="s">
        <v>248</v>
      </c>
      <c r="G55" s="150"/>
    </row>
    <row r="56" spans="1:7" s="75" customFormat="1" ht="15" hidden="1" customHeight="1">
      <c r="A56" s="162"/>
      <c r="B56" s="315"/>
      <c r="C56" s="94">
        <v>0</v>
      </c>
      <c r="D56" s="196" t="s">
        <v>173</v>
      </c>
      <c r="F56" s="150" t="s">
        <v>248</v>
      </c>
      <c r="G56" s="150"/>
    </row>
    <row r="57" spans="1:7" s="75" customFormat="1" ht="15" hidden="1" customHeight="1">
      <c r="A57" s="162"/>
      <c r="B57" s="315"/>
      <c r="C57" s="94">
        <v>0</v>
      </c>
      <c r="D57" s="196" t="s">
        <v>173</v>
      </c>
      <c r="F57" s="150" t="s">
        <v>248</v>
      </c>
      <c r="G57" s="150"/>
    </row>
    <row r="58" spans="1:7" s="75" customFormat="1" ht="15" hidden="1" customHeight="1">
      <c r="A58" s="162"/>
      <c r="B58" s="315"/>
      <c r="C58" s="94">
        <v>0</v>
      </c>
      <c r="D58" s="196" t="s">
        <v>173</v>
      </c>
      <c r="F58" s="150" t="s">
        <v>248</v>
      </c>
      <c r="G58" s="150"/>
    </row>
    <row r="59" spans="1:7" s="75" customFormat="1" ht="15" hidden="1" customHeight="1">
      <c r="A59" s="162"/>
      <c r="B59" s="315"/>
      <c r="C59" s="94">
        <v>0</v>
      </c>
      <c r="D59" s="196" t="s">
        <v>173</v>
      </c>
      <c r="F59" s="150" t="s">
        <v>248</v>
      </c>
      <c r="G59" s="150"/>
    </row>
    <row r="60" spans="1:7" s="75" customFormat="1" ht="15" hidden="1" customHeight="1">
      <c r="A60" s="162"/>
      <c r="B60" s="315"/>
      <c r="C60" s="94">
        <v>0</v>
      </c>
      <c r="D60" s="196" t="s">
        <v>173</v>
      </c>
      <c r="F60" s="150" t="s">
        <v>248</v>
      </c>
      <c r="G60" s="150"/>
    </row>
    <row r="61" spans="1:7" s="75" customFormat="1" ht="15" hidden="1" customHeight="1">
      <c r="A61" s="162"/>
      <c r="B61" s="315"/>
      <c r="C61" s="94">
        <v>0</v>
      </c>
      <c r="D61" s="196" t="s">
        <v>173</v>
      </c>
      <c r="F61" s="150" t="s">
        <v>248</v>
      </c>
      <c r="G61" s="150"/>
    </row>
    <row r="62" spans="1:7" s="75" customFormat="1" ht="15" hidden="1" customHeight="1">
      <c r="A62" s="162"/>
      <c r="B62" s="315"/>
      <c r="C62" s="94">
        <v>0</v>
      </c>
      <c r="D62" s="196" t="s">
        <v>173</v>
      </c>
      <c r="F62" s="150" t="s">
        <v>248</v>
      </c>
      <c r="G62" s="150"/>
    </row>
    <row r="63" spans="1:7" s="75" customFormat="1" ht="15" hidden="1" customHeight="1">
      <c r="A63" s="162"/>
      <c r="B63" s="315"/>
      <c r="C63" s="94">
        <v>0</v>
      </c>
      <c r="D63" s="196" t="s">
        <v>173</v>
      </c>
      <c r="F63" s="150" t="s">
        <v>248</v>
      </c>
      <c r="G63" s="150"/>
    </row>
    <row r="64" spans="1:7" s="75" customFormat="1" ht="15" hidden="1" customHeight="1">
      <c r="A64" s="162"/>
      <c r="B64" s="315"/>
      <c r="C64" s="94">
        <v>0</v>
      </c>
      <c r="D64" s="196" t="s">
        <v>173</v>
      </c>
      <c r="F64" s="150" t="s">
        <v>248</v>
      </c>
      <c r="G64" s="150"/>
    </row>
    <row r="65" spans="1:7" s="75" customFormat="1" ht="15" hidden="1" customHeight="1">
      <c r="A65" s="162"/>
      <c r="B65" s="315"/>
      <c r="C65" s="94">
        <v>0</v>
      </c>
      <c r="D65" s="196" t="s">
        <v>173</v>
      </c>
      <c r="F65" s="150" t="s">
        <v>248</v>
      </c>
      <c r="G65" s="150"/>
    </row>
    <row r="66" spans="1:7" s="75" customFormat="1" ht="15" hidden="1" customHeight="1">
      <c r="A66" s="162"/>
      <c r="B66" s="315"/>
      <c r="C66" s="94">
        <v>0</v>
      </c>
      <c r="D66" s="196" t="s">
        <v>173</v>
      </c>
      <c r="F66" s="150" t="s">
        <v>248</v>
      </c>
      <c r="G66" s="150"/>
    </row>
    <row r="67" spans="1:7" s="75" customFormat="1" ht="15" hidden="1" customHeight="1">
      <c r="A67" s="162"/>
      <c r="B67" s="315"/>
      <c r="C67" s="94">
        <v>0</v>
      </c>
      <c r="D67" s="196" t="s">
        <v>173</v>
      </c>
      <c r="F67" s="150" t="s">
        <v>248</v>
      </c>
      <c r="G67" s="150"/>
    </row>
    <row r="68" spans="1:7" s="75" customFormat="1" ht="15" hidden="1" customHeight="1">
      <c r="A68" s="162"/>
      <c r="B68" s="315"/>
      <c r="C68" s="94">
        <v>0</v>
      </c>
      <c r="D68" s="196" t="s">
        <v>173</v>
      </c>
      <c r="F68" s="150" t="s">
        <v>248</v>
      </c>
      <c r="G68" s="150"/>
    </row>
    <row r="69" spans="1:7" s="75" customFormat="1" ht="15" hidden="1" customHeight="1">
      <c r="A69" s="162"/>
      <c r="B69" s="315"/>
      <c r="C69" s="94">
        <v>0</v>
      </c>
      <c r="D69" s="196" t="s">
        <v>173</v>
      </c>
      <c r="F69" s="150" t="s">
        <v>248</v>
      </c>
      <c r="G69" s="150"/>
    </row>
    <row r="70" spans="1:7" s="75" customFormat="1" ht="15" hidden="1" customHeight="1">
      <c r="A70" s="162"/>
      <c r="B70" s="315"/>
      <c r="C70" s="94">
        <v>0</v>
      </c>
      <c r="D70" s="196" t="s">
        <v>173</v>
      </c>
      <c r="F70" s="150" t="s">
        <v>248</v>
      </c>
      <c r="G70" s="150"/>
    </row>
    <row r="71" spans="1:7" s="75" customFormat="1" ht="15" hidden="1" customHeight="1">
      <c r="A71" s="162"/>
      <c r="B71" s="315"/>
      <c r="C71" s="94">
        <v>0</v>
      </c>
      <c r="D71" s="196" t="s">
        <v>173</v>
      </c>
      <c r="F71" s="150" t="s">
        <v>248</v>
      </c>
      <c r="G71" s="150"/>
    </row>
    <row r="72" spans="1:7" s="75" customFormat="1" ht="15" hidden="1" customHeight="1">
      <c r="A72" s="162"/>
      <c r="B72" s="315"/>
      <c r="C72" s="94">
        <v>0</v>
      </c>
      <c r="D72" s="196" t="s">
        <v>173</v>
      </c>
      <c r="F72" s="150" t="s">
        <v>248</v>
      </c>
      <c r="G72" s="150"/>
    </row>
    <row r="73" spans="1:7" s="75" customFormat="1" ht="15" hidden="1" customHeight="1">
      <c r="A73" s="162"/>
      <c r="B73" s="315"/>
      <c r="C73" s="94">
        <v>0</v>
      </c>
      <c r="D73" s="196" t="s">
        <v>173</v>
      </c>
      <c r="F73" s="150" t="s">
        <v>248</v>
      </c>
      <c r="G73" s="150"/>
    </row>
    <row r="74" spans="1:7" s="75" customFormat="1" ht="15" hidden="1" customHeight="1">
      <c r="A74" s="162"/>
      <c r="B74" s="315"/>
      <c r="C74" s="94">
        <v>0</v>
      </c>
      <c r="D74" s="196" t="s">
        <v>173</v>
      </c>
      <c r="F74" s="150" t="s">
        <v>248</v>
      </c>
      <c r="G74" s="150"/>
    </row>
    <row r="75" spans="1:7" s="75" customFormat="1" ht="15" hidden="1" customHeight="1">
      <c r="A75" s="162"/>
      <c r="B75" s="315"/>
      <c r="C75" s="94">
        <v>0</v>
      </c>
      <c r="D75" s="196" t="s">
        <v>173</v>
      </c>
      <c r="F75" s="150" t="s">
        <v>248</v>
      </c>
      <c r="G75" s="150"/>
    </row>
    <row r="76" spans="1:7" s="75" customFormat="1" ht="15" hidden="1" customHeight="1">
      <c r="A76" s="162"/>
      <c r="B76" s="315"/>
      <c r="C76" s="94">
        <v>0</v>
      </c>
      <c r="D76" s="196" t="s">
        <v>173</v>
      </c>
      <c r="F76" s="150" t="s">
        <v>248</v>
      </c>
      <c r="G76" s="150"/>
    </row>
    <row r="77" spans="1:7" s="75" customFormat="1" ht="15" hidden="1" customHeight="1">
      <c r="A77" s="162"/>
      <c r="B77" s="315"/>
      <c r="C77" s="94">
        <v>0</v>
      </c>
      <c r="D77" s="196" t="s">
        <v>173</v>
      </c>
      <c r="F77" s="150" t="s">
        <v>248</v>
      </c>
      <c r="G77" s="150"/>
    </row>
    <row r="78" spans="1:7" s="75" customFormat="1" ht="15" hidden="1" customHeight="1">
      <c r="A78" s="162"/>
      <c r="B78" s="315"/>
      <c r="C78" s="94">
        <v>0</v>
      </c>
      <c r="D78" s="196" t="s">
        <v>173</v>
      </c>
      <c r="F78" s="150" t="s">
        <v>248</v>
      </c>
      <c r="G78" s="150"/>
    </row>
    <row r="79" spans="1:7" s="75" customFormat="1" ht="15" hidden="1" customHeight="1">
      <c r="A79" s="162"/>
      <c r="B79" s="315"/>
      <c r="C79" s="94">
        <v>0</v>
      </c>
      <c r="D79" s="196" t="s">
        <v>173</v>
      </c>
      <c r="F79" s="150" t="s">
        <v>248</v>
      </c>
      <c r="G79" s="150"/>
    </row>
    <row r="80" spans="1:7" s="75" customFormat="1" ht="15" hidden="1" customHeight="1">
      <c r="A80" s="162"/>
      <c r="B80" s="315"/>
      <c r="C80" s="94">
        <v>0</v>
      </c>
      <c r="D80" s="196" t="s">
        <v>173</v>
      </c>
      <c r="F80" s="150" t="s">
        <v>248</v>
      </c>
      <c r="G80" s="150"/>
    </row>
    <row r="81" spans="1:7" s="75" customFormat="1" ht="15" hidden="1" customHeight="1">
      <c r="A81" s="162"/>
      <c r="B81" s="315"/>
      <c r="C81" s="94">
        <v>0</v>
      </c>
      <c r="D81" s="196" t="s">
        <v>173</v>
      </c>
      <c r="F81" s="150" t="s">
        <v>248</v>
      </c>
      <c r="G81" s="150"/>
    </row>
    <row r="82" spans="1:7" s="75" customFormat="1" ht="15" hidden="1" customHeight="1">
      <c r="A82" s="162"/>
      <c r="B82" s="315"/>
      <c r="C82" s="94">
        <v>0</v>
      </c>
      <c r="D82" s="196" t="s">
        <v>173</v>
      </c>
      <c r="F82" s="150" t="s">
        <v>248</v>
      </c>
      <c r="G82" s="150"/>
    </row>
    <row r="83" spans="1:7" s="75" customFormat="1" ht="15" hidden="1" customHeight="1">
      <c r="A83" s="162"/>
      <c r="B83" s="315"/>
      <c r="C83" s="94">
        <v>0</v>
      </c>
      <c r="D83" s="196" t="s">
        <v>173</v>
      </c>
      <c r="F83" s="150" t="s">
        <v>248</v>
      </c>
      <c r="G83" s="150"/>
    </row>
    <row r="84" spans="1:7" s="75" customFormat="1" ht="15" hidden="1" customHeight="1">
      <c r="A84" s="162"/>
      <c r="B84" s="315"/>
      <c r="C84" s="94">
        <v>0</v>
      </c>
      <c r="D84" s="196" t="s">
        <v>173</v>
      </c>
      <c r="F84" s="150" t="s">
        <v>248</v>
      </c>
      <c r="G84" s="150"/>
    </row>
    <row r="85" spans="1:7" s="75" customFormat="1" ht="15" hidden="1" customHeight="1">
      <c r="A85" s="162"/>
      <c r="B85" s="315"/>
      <c r="C85" s="94">
        <v>0</v>
      </c>
      <c r="D85" s="196" t="s">
        <v>173</v>
      </c>
      <c r="F85" s="150" t="s">
        <v>248</v>
      </c>
      <c r="G85" s="150"/>
    </row>
    <row r="86" spans="1:7" s="75" customFormat="1" ht="15" hidden="1" customHeight="1">
      <c r="A86" s="162"/>
      <c r="B86" s="315"/>
      <c r="C86" s="94">
        <v>0</v>
      </c>
      <c r="D86" s="196" t="s">
        <v>173</v>
      </c>
      <c r="F86" s="150" t="s">
        <v>248</v>
      </c>
      <c r="G86" s="150"/>
    </row>
    <row r="87" spans="1:7" s="75" customFormat="1" ht="15" hidden="1" customHeight="1">
      <c r="A87" s="162"/>
      <c r="B87" s="315"/>
      <c r="C87" s="94">
        <v>0</v>
      </c>
      <c r="D87" s="196" t="s">
        <v>173</v>
      </c>
      <c r="F87" s="150" t="s">
        <v>248</v>
      </c>
      <c r="G87" s="150"/>
    </row>
    <row r="88" spans="1:7" s="75" customFormat="1" ht="15" hidden="1" customHeight="1">
      <c r="A88" s="162"/>
      <c r="B88" s="315"/>
      <c r="C88" s="94">
        <v>0</v>
      </c>
      <c r="D88" s="196" t="s">
        <v>173</v>
      </c>
      <c r="F88" s="150" t="s">
        <v>248</v>
      </c>
      <c r="G88" s="150"/>
    </row>
    <row r="89" spans="1:7" s="75" customFormat="1" ht="15" hidden="1" customHeight="1">
      <c r="A89" s="162"/>
      <c r="B89" s="315"/>
      <c r="C89" s="94">
        <v>0</v>
      </c>
      <c r="D89" s="196" t="s">
        <v>173</v>
      </c>
      <c r="F89" s="150" t="s">
        <v>248</v>
      </c>
      <c r="G89" s="150"/>
    </row>
    <row r="90" spans="1:7" s="75" customFormat="1" ht="15" hidden="1" customHeight="1">
      <c r="A90" s="162"/>
      <c r="B90" s="315"/>
      <c r="C90" s="94">
        <v>0</v>
      </c>
      <c r="D90" s="196" t="s">
        <v>173</v>
      </c>
      <c r="F90" s="150" t="s">
        <v>248</v>
      </c>
      <c r="G90" s="150"/>
    </row>
    <row r="91" spans="1:7" s="75" customFormat="1" ht="15" hidden="1" customHeight="1">
      <c r="A91" s="162"/>
      <c r="B91" s="315"/>
      <c r="C91" s="94">
        <v>0</v>
      </c>
      <c r="D91" s="196" t="s">
        <v>173</v>
      </c>
      <c r="F91" s="150" t="s">
        <v>248</v>
      </c>
      <c r="G91" s="150"/>
    </row>
    <row r="92" spans="1:7" s="75" customFormat="1" ht="15" hidden="1" customHeight="1">
      <c r="A92" s="162"/>
      <c r="B92" s="315"/>
      <c r="C92" s="94">
        <v>0</v>
      </c>
      <c r="D92" s="196" t="s">
        <v>173</v>
      </c>
      <c r="F92" s="150" t="s">
        <v>248</v>
      </c>
      <c r="G92" s="150"/>
    </row>
    <row r="93" spans="1:7" s="75" customFormat="1" ht="15" hidden="1" customHeight="1">
      <c r="A93" s="162"/>
      <c r="B93" s="315"/>
      <c r="C93" s="94">
        <v>0</v>
      </c>
      <c r="D93" s="196" t="s">
        <v>173</v>
      </c>
      <c r="F93" s="150" t="s">
        <v>248</v>
      </c>
      <c r="G93" s="150"/>
    </row>
    <row r="94" spans="1:7" s="75" customFormat="1" ht="15" hidden="1" customHeight="1">
      <c r="A94" s="162"/>
      <c r="B94" s="315"/>
      <c r="C94" s="94">
        <v>0</v>
      </c>
      <c r="D94" s="196" t="s">
        <v>173</v>
      </c>
      <c r="F94" s="150" t="s">
        <v>248</v>
      </c>
      <c r="G94" s="150"/>
    </row>
    <row r="95" spans="1:7" s="75" customFormat="1" ht="15" hidden="1" customHeight="1">
      <c r="A95" s="162"/>
      <c r="B95" s="315"/>
      <c r="C95" s="94">
        <v>0</v>
      </c>
      <c r="D95" s="196" t="s">
        <v>173</v>
      </c>
      <c r="F95" s="150" t="s">
        <v>248</v>
      </c>
      <c r="G95" s="150"/>
    </row>
    <row r="96" spans="1:7" s="75" customFormat="1" ht="15" hidden="1" customHeight="1">
      <c r="A96" s="162"/>
      <c r="B96" s="315"/>
      <c r="C96" s="94">
        <v>0</v>
      </c>
      <c r="D96" s="196" t="s">
        <v>173</v>
      </c>
      <c r="F96" s="150" t="s">
        <v>248</v>
      </c>
      <c r="G96" s="150"/>
    </row>
    <row r="97" spans="1:7" s="75" customFormat="1" ht="15" hidden="1" customHeight="1">
      <c r="A97" s="162"/>
      <c r="B97" s="315"/>
      <c r="C97" s="94">
        <v>0</v>
      </c>
      <c r="D97" s="196" t="s">
        <v>173</v>
      </c>
      <c r="F97" s="150" t="s">
        <v>248</v>
      </c>
      <c r="G97" s="150"/>
    </row>
    <row r="98" spans="1:7" s="75" customFormat="1" ht="15" hidden="1" customHeight="1">
      <c r="A98" s="162"/>
      <c r="B98" s="315"/>
      <c r="C98" s="94">
        <v>0</v>
      </c>
      <c r="D98" s="196" t="s">
        <v>173</v>
      </c>
      <c r="F98" s="150" t="s">
        <v>248</v>
      </c>
      <c r="G98" s="150"/>
    </row>
    <row r="99" spans="1:7" s="75" customFormat="1" ht="15" hidden="1" customHeight="1">
      <c r="A99" s="162"/>
      <c r="B99" s="315"/>
      <c r="C99" s="94">
        <v>0</v>
      </c>
      <c r="D99" s="196" t="s">
        <v>173</v>
      </c>
      <c r="F99" s="150" t="s">
        <v>248</v>
      </c>
      <c r="G99" s="150"/>
    </row>
    <row r="100" spans="1:7" s="75" customFormat="1" ht="15" hidden="1" customHeight="1">
      <c r="A100" s="162"/>
      <c r="B100" s="315"/>
      <c r="C100" s="94">
        <v>0</v>
      </c>
      <c r="D100" s="196" t="s">
        <v>173</v>
      </c>
      <c r="F100" s="150" t="s">
        <v>248</v>
      </c>
      <c r="G100" s="150"/>
    </row>
    <row r="101" spans="1:7" s="75" customFormat="1" ht="15" hidden="1" customHeight="1">
      <c r="A101" s="162"/>
      <c r="B101" s="315"/>
      <c r="C101" s="94">
        <v>0</v>
      </c>
      <c r="D101" s="196" t="s">
        <v>173</v>
      </c>
      <c r="F101" s="150" t="s">
        <v>248</v>
      </c>
      <c r="G101" s="150"/>
    </row>
    <row r="102" spans="1:7" s="75" customFormat="1" ht="15" hidden="1" customHeight="1">
      <c r="A102" s="162"/>
      <c r="B102" s="315"/>
      <c r="C102" s="94">
        <v>0</v>
      </c>
      <c r="D102" s="196" t="s">
        <v>173</v>
      </c>
      <c r="F102" s="150" t="s">
        <v>248</v>
      </c>
      <c r="G102" s="150"/>
    </row>
    <row r="103" spans="1:7" s="75" customFormat="1" ht="15" hidden="1" customHeight="1">
      <c r="A103" s="162"/>
      <c r="B103" s="315"/>
      <c r="C103" s="94">
        <v>0</v>
      </c>
      <c r="D103" s="196" t="s">
        <v>173</v>
      </c>
      <c r="F103" s="150" t="s">
        <v>248</v>
      </c>
      <c r="G103" s="150"/>
    </row>
    <row r="104" spans="1:7" s="75" customFormat="1" ht="15" hidden="1" customHeight="1">
      <c r="A104" s="162"/>
      <c r="B104" s="315"/>
      <c r="C104" s="94">
        <v>0</v>
      </c>
      <c r="D104" s="196" t="s">
        <v>173</v>
      </c>
      <c r="F104" s="150" t="s">
        <v>248</v>
      </c>
      <c r="G104" s="150"/>
    </row>
    <row r="105" spans="1:7" s="75" customFormat="1" ht="15" hidden="1" customHeight="1">
      <c r="A105" s="162"/>
      <c r="B105" s="315"/>
      <c r="C105" s="94">
        <v>0</v>
      </c>
      <c r="D105" s="196" t="s">
        <v>173</v>
      </c>
      <c r="F105" s="150" t="s">
        <v>248</v>
      </c>
      <c r="G105" s="150"/>
    </row>
    <row r="106" spans="1:7" s="75" customFormat="1" ht="15" hidden="1" customHeight="1">
      <c r="A106" s="162"/>
      <c r="B106" s="315"/>
      <c r="C106" s="94">
        <v>0</v>
      </c>
      <c r="D106" s="196" t="s">
        <v>173</v>
      </c>
      <c r="F106" s="150" t="s">
        <v>248</v>
      </c>
      <c r="G106" s="150"/>
    </row>
    <row r="107" spans="1:7" s="75" customFormat="1" ht="15" hidden="1" customHeight="1">
      <c r="A107" s="162"/>
      <c r="B107" s="315"/>
      <c r="C107" s="94">
        <v>0</v>
      </c>
      <c r="D107" s="196" t="s">
        <v>173</v>
      </c>
      <c r="F107" s="150" t="s">
        <v>248</v>
      </c>
      <c r="G107" s="150"/>
    </row>
    <row r="108" spans="1:7" s="75" customFormat="1" ht="15" hidden="1" customHeight="1">
      <c r="A108" s="162"/>
      <c r="B108" s="315"/>
      <c r="C108" s="94">
        <v>0</v>
      </c>
      <c r="D108" s="196" t="s">
        <v>173</v>
      </c>
      <c r="F108" s="150" t="s">
        <v>248</v>
      </c>
      <c r="G108" s="150"/>
    </row>
    <row r="109" spans="1:7" s="75" customFormat="1" ht="15" hidden="1" customHeight="1">
      <c r="A109" s="162"/>
      <c r="B109" s="315"/>
      <c r="C109" s="94">
        <v>0</v>
      </c>
      <c r="D109" s="196" t="s">
        <v>173</v>
      </c>
      <c r="F109" s="150" t="s">
        <v>248</v>
      </c>
      <c r="G109" s="150"/>
    </row>
    <row r="110" spans="1:7" s="75" customFormat="1" ht="15" hidden="1" customHeight="1">
      <c r="A110" s="162"/>
      <c r="B110" s="315"/>
      <c r="C110" s="94">
        <v>0</v>
      </c>
      <c r="D110" s="196" t="s">
        <v>173</v>
      </c>
      <c r="F110" s="150" t="s">
        <v>248</v>
      </c>
      <c r="G110" s="150"/>
    </row>
    <row r="111" spans="1:7" s="75" customFormat="1" ht="15" hidden="1" customHeight="1">
      <c r="A111" s="162"/>
      <c r="B111" s="315"/>
      <c r="C111" s="94">
        <v>0</v>
      </c>
      <c r="D111" s="196" t="s">
        <v>173</v>
      </c>
      <c r="F111" s="150" t="s">
        <v>248</v>
      </c>
      <c r="G111" s="150"/>
    </row>
    <row r="112" spans="1:7" s="75" customFormat="1" ht="15" hidden="1" customHeight="1">
      <c r="A112" s="162"/>
      <c r="B112" s="315"/>
      <c r="C112" s="94">
        <v>0</v>
      </c>
      <c r="D112" s="196" t="s">
        <v>173</v>
      </c>
      <c r="F112" s="150" t="s">
        <v>248</v>
      </c>
      <c r="G112" s="150"/>
    </row>
    <row r="113" spans="1:7" s="75" customFormat="1" ht="15" hidden="1" customHeight="1">
      <c r="A113" s="162"/>
      <c r="B113" s="315"/>
      <c r="C113" s="94">
        <v>0</v>
      </c>
      <c r="D113" s="196" t="s">
        <v>173</v>
      </c>
      <c r="F113" s="150" t="s">
        <v>248</v>
      </c>
      <c r="G113" s="150"/>
    </row>
    <row r="114" spans="1:7" s="75" customFormat="1" ht="15" hidden="1" customHeight="1">
      <c r="A114" s="162"/>
      <c r="B114" s="315"/>
      <c r="C114" s="94">
        <v>0</v>
      </c>
      <c r="D114" s="196" t="s">
        <v>173</v>
      </c>
      <c r="F114" s="150" t="s">
        <v>248</v>
      </c>
      <c r="G114" s="150"/>
    </row>
    <row r="115" spans="1:7" s="75" customFormat="1" ht="15" hidden="1" customHeight="1">
      <c r="A115" s="162"/>
      <c r="B115" s="315"/>
      <c r="C115" s="94">
        <v>0</v>
      </c>
      <c r="D115" s="196" t="s">
        <v>173</v>
      </c>
      <c r="F115" s="150" t="s">
        <v>248</v>
      </c>
      <c r="G115" s="150"/>
    </row>
    <row r="116" spans="1:7" s="75" customFormat="1" ht="15" hidden="1" customHeight="1">
      <c r="A116" s="162"/>
      <c r="B116" s="315"/>
      <c r="C116" s="94">
        <v>0</v>
      </c>
      <c r="D116" s="196" t="s">
        <v>173</v>
      </c>
      <c r="F116" s="150" t="s">
        <v>248</v>
      </c>
      <c r="G116" s="150"/>
    </row>
    <row r="117" spans="1:7" s="75" customFormat="1" ht="15" hidden="1" customHeight="1">
      <c r="A117" s="162"/>
      <c r="B117" s="315"/>
      <c r="C117" s="94">
        <v>0</v>
      </c>
      <c r="D117" s="196" t="s">
        <v>173</v>
      </c>
      <c r="F117" s="150" t="s">
        <v>248</v>
      </c>
      <c r="G117" s="150"/>
    </row>
    <row r="118" spans="1:7" s="75" customFormat="1" ht="15" hidden="1" customHeight="1">
      <c r="A118" s="162"/>
      <c r="B118" s="315"/>
      <c r="C118" s="94">
        <v>0</v>
      </c>
      <c r="D118" s="196" t="s">
        <v>173</v>
      </c>
      <c r="F118" s="150" t="s">
        <v>248</v>
      </c>
      <c r="G118" s="150"/>
    </row>
    <row r="119" spans="1:7" s="75" customFormat="1" ht="15" hidden="1" customHeight="1">
      <c r="A119" s="162"/>
      <c r="B119" s="315"/>
      <c r="C119" s="94">
        <v>0</v>
      </c>
      <c r="D119" s="196" t="s">
        <v>173</v>
      </c>
      <c r="F119" s="150" t="s">
        <v>248</v>
      </c>
      <c r="G119" s="150"/>
    </row>
    <row r="120" spans="1:7" s="75" customFormat="1" ht="15" hidden="1" customHeight="1">
      <c r="A120" s="162"/>
      <c r="B120" s="315"/>
      <c r="C120" s="94">
        <v>0</v>
      </c>
      <c r="D120" s="196" t="s">
        <v>173</v>
      </c>
      <c r="F120" s="150" t="s">
        <v>248</v>
      </c>
      <c r="G120" s="150"/>
    </row>
    <row r="121" spans="1:7" s="75" customFormat="1" ht="15" hidden="1" customHeight="1">
      <c r="A121" s="162"/>
      <c r="B121" s="315"/>
      <c r="C121" s="94">
        <v>0</v>
      </c>
      <c r="D121" s="196" t="s">
        <v>173</v>
      </c>
      <c r="F121" s="150" t="s">
        <v>248</v>
      </c>
      <c r="G121" s="150"/>
    </row>
    <row r="122" spans="1:7" s="75" customFormat="1" ht="15" hidden="1" customHeight="1">
      <c r="A122" s="162"/>
      <c r="B122" s="315"/>
      <c r="C122" s="94">
        <v>0</v>
      </c>
      <c r="D122" s="196" t="s">
        <v>173</v>
      </c>
      <c r="F122" s="150" t="s">
        <v>248</v>
      </c>
      <c r="G122" s="150"/>
    </row>
    <row r="123" spans="1:7" s="75" customFormat="1" ht="15" hidden="1" customHeight="1">
      <c r="A123" s="162"/>
      <c r="B123" s="315"/>
      <c r="C123" s="94">
        <v>0</v>
      </c>
      <c r="D123" s="196" t="s">
        <v>173</v>
      </c>
      <c r="F123" s="150" t="s">
        <v>248</v>
      </c>
      <c r="G123" s="150"/>
    </row>
    <row r="124" spans="1:7" s="75" customFormat="1" ht="15" hidden="1" customHeight="1">
      <c r="A124" s="162"/>
      <c r="B124" s="315"/>
      <c r="C124" s="94">
        <v>0</v>
      </c>
      <c r="D124" s="196" t="s">
        <v>173</v>
      </c>
      <c r="F124" s="150" t="s">
        <v>248</v>
      </c>
      <c r="G124" s="150"/>
    </row>
    <row r="125" spans="1:7" s="75" customFormat="1" ht="15" hidden="1" customHeight="1">
      <c r="A125" s="162"/>
      <c r="B125" s="315"/>
      <c r="C125" s="94">
        <v>0</v>
      </c>
      <c r="D125" s="196" t="s">
        <v>173</v>
      </c>
      <c r="F125" s="150" t="s">
        <v>248</v>
      </c>
      <c r="G125" s="150"/>
    </row>
    <row r="126" spans="1:7" s="75" customFormat="1" ht="15" hidden="1" customHeight="1">
      <c r="A126" s="162"/>
      <c r="B126" s="315"/>
      <c r="C126" s="94">
        <v>0</v>
      </c>
      <c r="D126" s="196" t="s">
        <v>173</v>
      </c>
      <c r="F126" s="150" t="s">
        <v>248</v>
      </c>
      <c r="G126" s="150"/>
    </row>
    <row r="127" spans="1:7" s="75" customFormat="1" ht="15" hidden="1" customHeight="1">
      <c r="A127" s="162"/>
      <c r="B127" s="315"/>
      <c r="C127" s="94">
        <v>0</v>
      </c>
      <c r="D127" s="196" t="s">
        <v>173</v>
      </c>
      <c r="F127" s="150" t="s">
        <v>248</v>
      </c>
      <c r="G127" s="150"/>
    </row>
    <row r="128" spans="1:7" s="75" customFormat="1" ht="15" hidden="1" customHeight="1">
      <c r="A128" s="162"/>
      <c r="B128" s="315"/>
      <c r="C128" s="94">
        <v>0</v>
      </c>
      <c r="D128" s="196" t="s">
        <v>173</v>
      </c>
      <c r="F128" s="150" t="s">
        <v>248</v>
      </c>
      <c r="G128" s="150"/>
    </row>
    <row r="129" spans="1:7" s="75" customFormat="1" ht="15" hidden="1" customHeight="1">
      <c r="A129" s="162"/>
      <c r="B129" s="315"/>
      <c r="C129" s="94">
        <v>0</v>
      </c>
      <c r="D129" s="196" t="s">
        <v>173</v>
      </c>
      <c r="F129" s="150" t="s">
        <v>248</v>
      </c>
      <c r="G129" s="150"/>
    </row>
    <row r="130" spans="1:7" s="75" customFormat="1" ht="15" hidden="1" customHeight="1">
      <c r="A130" s="162"/>
      <c r="B130" s="315"/>
      <c r="C130" s="94">
        <v>0</v>
      </c>
      <c r="D130" s="196" t="s">
        <v>173</v>
      </c>
      <c r="F130" s="150" t="s">
        <v>248</v>
      </c>
      <c r="G130" s="150"/>
    </row>
    <row r="131" spans="1:7" s="75" customFormat="1" ht="15" hidden="1" customHeight="1">
      <c r="A131" s="162"/>
      <c r="B131" s="315"/>
      <c r="C131" s="94">
        <v>0</v>
      </c>
      <c r="D131" s="196" t="s">
        <v>173</v>
      </c>
      <c r="F131" s="150" t="s">
        <v>248</v>
      </c>
      <c r="G131" s="150"/>
    </row>
    <row r="132" spans="1:7" s="75" customFormat="1" ht="15" hidden="1" customHeight="1">
      <c r="A132" s="162"/>
      <c r="B132" s="315"/>
      <c r="C132" s="94">
        <v>0</v>
      </c>
      <c r="D132" s="196" t="s">
        <v>173</v>
      </c>
      <c r="F132" s="150" t="s">
        <v>248</v>
      </c>
      <c r="G132" s="150"/>
    </row>
    <row r="133" spans="1:7" s="75" customFormat="1" ht="15" customHeight="1">
      <c r="A133" s="315"/>
      <c r="B133" s="315"/>
      <c r="C133" s="214">
        <v>0</v>
      </c>
      <c r="D133" s="75" t="s">
        <v>173</v>
      </c>
      <c r="F133" s="213" t="s">
        <v>248</v>
      </c>
      <c r="G133" s="162"/>
    </row>
    <row r="134" spans="1:7" s="75" customFormat="1">
      <c r="A134" s="315"/>
      <c r="B134" s="154" t="s">
        <v>174</v>
      </c>
      <c r="C134" s="207">
        <f>ROUND(SUBTOTAL(109,C4:C133),2)</f>
        <v>0</v>
      </c>
      <c r="D134" s="75" t="s">
        <v>173</v>
      </c>
      <c r="F134" s="313" t="s">
        <v>190</v>
      </c>
    </row>
    <row r="135" spans="1:7" s="75" customFormat="1">
      <c r="A135" s="315"/>
      <c r="B135" s="315"/>
      <c r="C135" s="204"/>
      <c r="D135" s="75" t="s">
        <v>176</v>
      </c>
    </row>
    <row r="136" spans="1:7" s="75" customFormat="1">
      <c r="A136" s="315"/>
      <c r="B136" s="315"/>
      <c r="C136" s="94">
        <v>0</v>
      </c>
      <c r="D136" s="75" t="s">
        <v>176</v>
      </c>
    </row>
    <row r="137" spans="1:7" s="75" customFormat="1" ht="15" customHeight="1">
      <c r="A137" s="162"/>
      <c r="B137" s="315"/>
      <c r="C137" s="94">
        <v>0</v>
      </c>
      <c r="D137" s="75" t="s">
        <v>176</v>
      </c>
      <c r="F137" s="150" t="s">
        <v>248</v>
      </c>
      <c r="G137" s="150"/>
    </row>
    <row r="138" spans="1:7" s="75" customFormat="1" ht="15" customHeight="1">
      <c r="A138" s="162"/>
      <c r="B138" s="315"/>
      <c r="C138" s="94">
        <v>0</v>
      </c>
      <c r="D138" s="75" t="s">
        <v>176</v>
      </c>
      <c r="F138" s="150" t="s">
        <v>248</v>
      </c>
      <c r="G138" s="150"/>
    </row>
    <row r="139" spans="1:7" s="75" customFormat="1" ht="15" hidden="1" customHeight="1">
      <c r="A139" s="162"/>
      <c r="B139" s="315"/>
      <c r="C139" s="94">
        <v>0</v>
      </c>
      <c r="D139" s="75" t="s">
        <v>176</v>
      </c>
      <c r="F139" s="150" t="s">
        <v>248</v>
      </c>
      <c r="G139" s="150"/>
    </row>
    <row r="140" spans="1:7" s="75" customFormat="1" ht="15" hidden="1" customHeight="1">
      <c r="A140" s="162"/>
      <c r="B140" s="315"/>
      <c r="C140" s="94">
        <v>0</v>
      </c>
      <c r="D140" s="75" t="s">
        <v>176</v>
      </c>
      <c r="F140" s="150" t="s">
        <v>248</v>
      </c>
      <c r="G140" s="150"/>
    </row>
    <row r="141" spans="1:7" s="75" customFormat="1" ht="15" hidden="1" customHeight="1">
      <c r="A141" s="162"/>
      <c r="B141" s="315"/>
      <c r="C141" s="94">
        <v>0</v>
      </c>
      <c r="D141" s="75" t="s">
        <v>176</v>
      </c>
      <c r="F141" s="150" t="s">
        <v>248</v>
      </c>
      <c r="G141" s="150"/>
    </row>
    <row r="142" spans="1:7" s="75" customFormat="1" ht="15" hidden="1" customHeight="1">
      <c r="A142" s="162"/>
      <c r="B142" s="315"/>
      <c r="C142" s="94">
        <v>0</v>
      </c>
      <c r="D142" s="75" t="s">
        <v>176</v>
      </c>
      <c r="F142" s="150" t="s">
        <v>248</v>
      </c>
      <c r="G142" s="150"/>
    </row>
    <row r="143" spans="1:7" s="75" customFormat="1" ht="15" hidden="1" customHeight="1">
      <c r="A143" s="162"/>
      <c r="B143" s="315"/>
      <c r="C143" s="94">
        <v>0</v>
      </c>
      <c r="D143" s="75" t="s">
        <v>176</v>
      </c>
      <c r="F143" s="150" t="s">
        <v>248</v>
      </c>
      <c r="G143" s="150"/>
    </row>
    <row r="144" spans="1:7" s="75" customFormat="1" ht="15" hidden="1" customHeight="1">
      <c r="A144" s="162"/>
      <c r="B144" s="315"/>
      <c r="C144" s="94">
        <v>0</v>
      </c>
      <c r="D144" s="75" t="s">
        <v>176</v>
      </c>
      <c r="F144" s="150" t="s">
        <v>248</v>
      </c>
      <c r="G144" s="150"/>
    </row>
    <row r="145" spans="1:7" s="75" customFormat="1" ht="15" hidden="1" customHeight="1">
      <c r="A145" s="162"/>
      <c r="B145" s="315"/>
      <c r="C145" s="94">
        <v>0</v>
      </c>
      <c r="D145" s="75" t="s">
        <v>176</v>
      </c>
      <c r="F145" s="150" t="s">
        <v>248</v>
      </c>
      <c r="G145" s="150"/>
    </row>
    <row r="146" spans="1:7" s="75" customFormat="1" ht="15" hidden="1" customHeight="1">
      <c r="A146" s="162"/>
      <c r="B146" s="315"/>
      <c r="C146" s="94">
        <v>0</v>
      </c>
      <c r="D146" s="75" t="s">
        <v>176</v>
      </c>
      <c r="F146" s="150" t="s">
        <v>248</v>
      </c>
      <c r="G146" s="150"/>
    </row>
    <row r="147" spans="1:7" s="75" customFormat="1" ht="15" hidden="1" customHeight="1">
      <c r="A147" s="162"/>
      <c r="B147" s="315"/>
      <c r="C147" s="94">
        <v>0</v>
      </c>
      <c r="D147" s="75" t="s">
        <v>176</v>
      </c>
      <c r="F147" s="150" t="s">
        <v>248</v>
      </c>
      <c r="G147" s="150"/>
    </row>
    <row r="148" spans="1:7" s="75" customFormat="1" ht="15" hidden="1" customHeight="1">
      <c r="A148" s="162"/>
      <c r="B148" s="315"/>
      <c r="C148" s="94">
        <v>0</v>
      </c>
      <c r="D148" s="75" t="s">
        <v>176</v>
      </c>
      <c r="F148" s="150" t="s">
        <v>248</v>
      </c>
      <c r="G148" s="150"/>
    </row>
    <row r="149" spans="1:7" s="75" customFormat="1" ht="15" hidden="1" customHeight="1">
      <c r="A149" s="162"/>
      <c r="B149" s="315"/>
      <c r="C149" s="94">
        <v>0</v>
      </c>
      <c r="D149" s="75" t="s">
        <v>176</v>
      </c>
      <c r="F149" s="150" t="s">
        <v>248</v>
      </c>
      <c r="G149" s="150"/>
    </row>
    <row r="150" spans="1:7" s="75" customFormat="1" ht="15" hidden="1" customHeight="1">
      <c r="A150" s="162"/>
      <c r="B150" s="315"/>
      <c r="C150" s="94">
        <v>0</v>
      </c>
      <c r="D150" s="75" t="s">
        <v>176</v>
      </c>
      <c r="F150" s="150" t="s">
        <v>248</v>
      </c>
      <c r="G150" s="150"/>
    </row>
    <row r="151" spans="1:7" s="75" customFormat="1" ht="15" hidden="1" customHeight="1">
      <c r="A151" s="162"/>
      <c r="B151" s="315"/>
      <c r="C151" s="94">
        <v>0</v>
      </c>
      <c r="D151" s="75" t="s">
        <v>176</v>
      </c>
      <c r="F151" s="150" t="s">
        <v>248</v>
      </c>
      <c r="G151" s="150"/>
    </row>
    <row r="152" spans="1:7" s="75" customFormat="1" ht="15" hidden="1" customHeight="1">
      <c r="A152" s="162"/>
      <c r="B152" s="315"/>
      <c r="C152" s="94">
        <v>0</v>
      </c>
      <c r="D152" s="75" t="s">
        <v>176</v>
      </c>
      <c r="F152" s="150" t="s">
        <v>248</v>
      </c>
      <c r="G152" s="150"/>
    </row>
    <row r="153" spans="1:7" s="75" customFormat="1" ht="15" hidden="1" customHeight="1">
      <c r="A153" s="162"/>
      <c r="B153" s="315"/>
      <c r="C153" s="94">
        <v>0</v>
      </c>
      <c r="D153" s="75" t="s">
        <v>176</v>
      </c>
      <c r="F153" s="150" t="s">
        <v>248</v>
      </c>
      <c r="G153" s="150"/>
    </row>
    <row r="154" spans="1:7" s="75" customFormat="1" ht="15" hidden="1" customHeight="1">
      <c r="A154" s="162"/>
      <c r="B154" s="315"/>
      <c r="C154" s="94">
        <v>0</v>
      </c>
      <c r="D154" s="75" t="s">
        <v>176</v>
      </c>
      <c r="F154" s="150" t="s">
        <v>248</v>
      </c>
      <c r="G154" s="150"/>
    </row>
    <row r="155" spans="1:7" s="75" customFormat="1" ht="15" hidden="1" customHeight="1">
      <c r="A155" s="162"/>
      <c r="B155" s="315"/>
      <c r="C155" s="94">
        <v>0</v>
      </c>
      <c r="D155" s="75" t="s">
        <v>176</v>
      </c>
      <c r="F155" s="150" t="s">
        <v>248</v>
      </c>
      <c r="G155" s="150"/>
    </row>
    <row r="156" spans="1:7" s="75" customFormat="1" ht="15" hidden="1" customHeight="1">
      <c r="A156" s="162"/>
      <c r="B156" s="315"/>
      <c r="C156" s="94">
        <v>0</v>
      </c>
      <c r="D156" s="75" t="s">
        <v>176</v>
      </c>
      <c r="F156" s="150" t="s">
        <v>248</v>
      </c>
      <c r="G156" s="150"/>
    </row>
    <row r="157" spans="1:7" s="75" customFormat="1" ht="15" hidden="1" customHeight="1">
      <c r="A157" s="162"/>
      <c r="B157" s="315"/>
      <c r="C157" s="94">
        <v>0</v>
      </c>
      <c r="D157" s="75" t="s">
        <v>176</v>
      </c>
      <c r="F157" s="150" t="s">
        <v>248</v>
      </c>
      <c r="G157" s="150"/>
    </row>
    <row r="158" spans="1:7" s="75" customFormat="1" ht="15" hidden="1" customHeight="1">
      <c r="A158" s="162"/>
      <c r="B158" s="315"/>
      <c r="C158" s="94">
        <v>0</v>
      </c>
      <c r="D158" s="75" t="s">
        <v>176</v>
      </c>
      <c r="F158" s="150" t="s">
        <v>248</v>
      </c>
      <c r="G158" s="150"/>
    </row>
    <row r="159" spans="1:7" s="75" customFormat="1" ht="15" hidden="1" customHeight="1">
      <c r="A159" s="162"/>
      <c r="B159" s="315"/>
      <c r="C159" s="94">
        <v>0</v>
      </c>
      <c r="D159" s="75" t="s">
        <v>176</v>
      </c>
      <c r="F159" s="150" t="s">
        <v>248</v>
      </c>
      <c r="G159" s="150"/>
    </row>
    <row r="160" spans="1:7" s="75" customFormat="1" ht="15" hidden="1" customHeight="1">
      <c r="A160" s="162"/>
      <c r="B160" s="315"/>
      <c r="C160" s="94">
        <v>0</v>
      </c>
      <c r="D160" s="75" t="s">
        <v>176</v>
      </c>
      <c r="F160" s="150" t="s">
        <v>248</v>
      </c>
      <c r="G160" s="150"/>
    </row>
    <row r="161" spans="1:7" s="75" customFormat="1" ht="15" hidden="1" customHeight="1">
      <c r="A161" s="162"/>
      <c r="B161" s="315"/>
      <c r="C161" s="94">
        <v>0</v>
      </c>
      <c r="D161" s="75" t="s">
        <v>176</v>
      </c>
      <c r="F161" s="150" t="s">
        <v>248</v>
      </c>
      <c r="G161" s="150"/>
    </row>
    <row r="162" spans="1:7" s="75" customFormat="1" ht="15" hidden="1" customHeight="1">
      <c r="A162" s="162"/>
      <c r="B162" s="315"/>
      <c r="C162" s="94">
        <v>0</v>
      </c>
      <c r="D162" s="75" t="s">
        <v>176</v>
      </c>
      <c r="F162" s="150" t="s">
        <v>248</v>
      </c>
      <c r="G162" s="150"/>
    </row>
    <row r="163" spans="1:7" s="75" customFormat="1" ht="15" hidden="1" customHeight="1">
      <c r="A163" s="162"/>
      <c r="B163" s="315"/>
      <c r="C163" s="94">
        <v>0</v>
      </c>
      <c r="D163" s="75" t="s">
        <v>176</v>
      </c>
      <c r="F163" s="150" t="s">
        <v>248</v>
      </c>
      <c r="G163" s="150"/>
    </row>
    <row r="164" spans="1:7" s="75" customFormat="1" ht="15" hidden="1" customHeight="1">
      <c r="A164" s="162"/>
      <c r="B164" s="315"/>
      <c r="C164" s="94">
        <v>0</v>
      </c>
      <c r="D164" s="75" t="s">
        <v>176</v>
      </c>
      <c r="F164" s="150" t="s">
        <v>248</v>
      </c>
      <c r="G164" s="150"/>
    </row>
    <row r="165" spans="1:7" s="75" customFormat="1" ht="15" hidden="1" customHeight="1">
      <c r="A165" s="162"/>
      <c r="B165" s="315"/>
      <c r="C165" s="94">
        <v>0</v>
      </c>
      <c r="D165" s="75" t="s">
        <v>176</v>
      </c>
      <c r="F165" s="150" t="s">
        <v>248</v>
      </c>
      <c r="G165" s="150"/>
    </row>
    <row r="166" spans="1:7" s="75" customFormat="1" ht="15" hidden="1" customHeight="1">
      <c r="A166" s="162"/>
      <c r="B166" s="315"/>
      <c r="C166" s="94">
        <v>0</v>
      </c>
      <c r="D166" s="75" t="s">
        <v>176</v>
      </c>
      <c r="F166" s="150" t="s">
        <v>248</v>
      </c>
      <c r="G166" s="150"/>
    </row>
    <row r="167" spans="1:7" s="75" customFormat="1" ht="15" hidden="1" customHeight="1">
      <c r="A167" s="162"/>
      <c r="B167" s="315"/>
      <c r="C167" s="94">
        <v>0</v>
      </c>
      <c r="D167" s="75" t="s">
        <v>176</v>
      </c>
      <c r="F167" s="150" t="s">
        <v>248</v>
      </c>
      <c r="G167" s="150"/>
    </row>
    <row r="168" spans="1:7" s="75" customFormat="1" ht="15" hidden="1" customHeight="1">
      <c r="A168" s="162"/>
      <c r="B168" s="315"/>
      <c r="C168" s="94">
        <v>0</v>
      </c>
      <c r="D168" s="75" t="s">
        <v>176</v>
      </c>
      <c r="F168" s="150" t="s">
        <v>248</v>
      </c>
      <c r="G168" s="150"/>
    </row>
    <row r="169" spans="1:7" s="75" customFormat="1" ht="15" hidden="1" customHeight="1">
      <c r="A169" s="162"/>
      <c r="B169" s="315"/>
      <c r="C169" s="94">
        <v>0</v>
      </c>
      <c r="D169" s="75" t="s">
        <v>176</v>
      </c>
      <c r="F169" s="150" t="s">
        <v>248</v>
      </c>
      <c r="G169" s="150"/>
    </row>
    <row r="170" spans="1:7" s="75" customFormat="1" ht="15" hidden="1" customHeight="1">
      <c r="A170" s="162"/>
      <c r="B170" s="315"/>
      <c r="C170" s="94">
        <v>0</v>
      </c>
      <c r="D170" s="75" t="s">
        <v>176</v>
      </c>
      <c r="F170" s="150" t="s">
        <v>248</v>
      </c>
      <c r="G170" s="150"/>
    </row>
    <row r="171" spans="1:7" s="75" customFormat="1" ht="15" hidden="1" customHeight="1">
      <c r="A171" s="162"/>
      <c r="B171" s="315"/>
      <c r="C171" s="94">
        <v>0</v>
      </c>
      <c r="D171" s="75" t="s">
        <v>176</v>
      </c>
      <c r="F171" s="150" t="s">
        <v>248</v>
      </c>
      <c r="G171" s="150"/>
    </row>
    <row r="172" spans="1:7" s="75" customFormat="1" ht="15" hidden="1" customHeight="1">
      <c r="A172" s="162"/>
      <c r="B172" s="315"/>
      <c r="C172" s="94">
        <v>0</v>
      </c>
      <c r="D172" s="75" t="s">
        <v>176</v>
      </c>
      <c r="F172" s="150" t="s">
        <v>248</v>
      </c>
      <c r="G172" s="150"/>
    </row>
    <row r="173" spans="1:7" s="75" customFormat="1" ht="15" hidden="1" customHeight="1">
      <c r="A173" s="162"/>
      <c r="B173" s="315"/>
      <c r="C173" s="94">
        <v>0</v>
      </c>
      <c r="D173" s="75" t="s">
        <v>176</v>
      </c>
      <c r="F173" s="150" t="s">
        <v>248</v>
      </c>
      <c r="G173" s="150"/>
    </row>
    <row r="174" spans="1:7" s="75" customFormat="1" ht="15" hidden="1" customHeight="1">
      <c r="A174" s="162"/>
      <c r="B174" s="315"/>
      <c r="C174" s="94">
        <v>0</v>
      </c>
      <c r="D174" s="75" t="s">
        <v>176</v>
      </c>
      <c r="F174" s="150" t="s">
        <v>248</v>
      </c>
      <c r="G174" s="150"/>
    </row>
    <row r="175" spans="1:7" s="75" customFormat="1" ht="15" hidden="1" customHeight="1">
      <c r="A175" s="162"/>
      <c r="B175" s="315"/>
      <c r="C175" s="94">
        <v>0</v>
      </c>
      <c r="D175" s="75" t="s">
        <v>176</v>
      </c>
      <c r="F175" s="150" t="s">
        <v>248</v>
      </c>
      <c r="G175" s="150"/>
    </row>
    <row r="176" spans="1:7" s="75" customFormat="1" ht="15" hidden="1" customHeight="1">
      <c r="A176" s="162"/>
      <c r="B176" s="315"/>
      <c r="C176" s="94">
        <v>0</v>
      </c>
      <c r="D176" s="75" t="s">
        <v>176</v>
      </c>
      <c r="F176" s="150" t="s">
        <v>248</v>
      </c>
      <c r="G176" s="150"/>
    </row>
    <row r="177" spans="1:7" s="75" customFormat="1" ht="15" hidden="1" customHeight="1">
      <c r="A177" s="162"/>
      <c r="B177" s="315"/>
      <c r="C177" s="94">
        <v>0</v>
      </c>
      <c r="D177" s="75" t="s">
        <v>176</v>
      </c>
      <c r="F177" s="150" t="s">
        <v>248</v>
      </c>
      <c r="G177" s="150"/>
    </row>
    <row r="178" spans="1:7" s="75" customFormat="1" ht="15" hidden="1" customHeight="1">
      <c r="A178" s="162"/>
      <c r="B178" s="315"/>
      <c r="C178" s="94">
        <v>0</v>
      </c>
      <c r="D178" s="75" t="s">
        <v>176</v>
      </c>
      <c r="F178" s="150" t="s">
        <v>248</v>
      </c>
      <c r="G178" s="150"/>
    </row>
    <row r="179" spans="1:7" s="75" customFormat="1" ht="15" hidden="1" customHeight="1">
      <c r="A179" s="162"/>
      <c r="B179" s="315"/>
      <c r="C179" s="94">
        <v>0</v>
      </c>
      <c r="D179" s="75" t="s">
        <v>176</v>
      </c>
      <c r="F179" s="150" t="s">
        <v>248</v>
      </c>
      <c r="G179" s="150"/>
    </row>
    <row r="180" spans="1:7" s="75" customFormat="1" ht="15" hidden="1" customHeight="1">
      <c r="A180" s="162"/>
      <c r="B180" s="315"/>
      <c r="C180" s="94">
        <v>0</v>
      </c>
      <c r="D180" s="75" t="s">
        <v>176</v>
      </c>
      <c r="F180" s="150" t="s">
        <v>248</v>
      </c>
      <c r="G180" s="150"/>
    </row>
    <row r="181" spans="1:7" s="75" customFormat="1" ht="15" hidden="1" customHeight="1">
      <c r="A181" s="162"/>
      <c r="B181" s="315"/>
      <c r="C181" s="94">
        <v>0</v>
      </c>
      <c r="D181" s="75" t="s">
        <v>176</v>
      </c>
      <c r="F181" s="150" t="s">
        <v>248</v>
      </c>
      <c r="G181" s="150"/>
    </row>
    <row r="182" spans="1:7" s="75" customFormat="1" ht="15" hidden="1" customHeight="1">
      <c r="A182" s="162"/>
      <c r="B182" s="315"/>
      <c r="C182" s="94">
        <v>0</v>
      </c>
      <c r="D182" s="75" t="s">
        <v>176</v>
      </c>
      <c r="F182" s="150" t="s">
        <v>248</v>
      </c>
      <c r="G182" s="150"/>
    </row>
    <row r="183" spans="1:7" s="75" customFormat="1" ht="15" hidden="1" customHeight="1">
      <c r="A183" s="162"/>
      <c r="B183" s="315"/>
      <c r="C183" s="94">
        <v>0</v>
      </c>
      <c r="D183" s="75" t="s">
        <v>176</v>
      </c>
      <c r="F183" s="150" t="s">
        <v>248</v>
      </c>
      <c r="G183" s="150"/>
    </row>
    <row r="184" spans="1:7" s="75" customFormat="1" ht="15" hidden="1" customHeight="1">
      <c r="A184" s="162"/>
      <c r="B184" s="315"/>
      <c r="C184" s="94">
        <v>0</v>
      </c>
      <c r="D184" s="75" t="s">
        <v>176</v>
      </c>
      <c r="F184" s="150" t="s">
        <v>248</v>
      </c>
      <c r="G184" s="150"/>
    </row>
    <row r="185" spans="1:7" s="75" customFormat="1" ht="15" hidden="1" customHeight="1">
      <c r="A185" s="162"/>
      <c r="B185" s="315"/>
      <c r="C185" s="94">
        <v>0</v>
      </c>
      <c r="D185" s="75" t="s">
        <v>176</v>
      </c>
      <c r="F185" s="150" t="s">
        <v>248</v>
      </c>
      <c r="G185" s="150"/>
    </row>
    <row r="186" spans="1:7" s="75" customFormat="1" ht="15" hidden="1" customHeight="1">
      <c r="A186" s="162"/>
      <c r="B186" s="315"/>
      <c r="C186" s="94">
        <v>0</v>
      </c>
      <c r="D186" s="75" t="s">
        <v>176</v>
      </c>
      <c r="F186" s="150" t="s">
        <v>248</v>
      </c>
      <c r="G186" s="150"/>
    </row>
    <row r="187" spans="1:7" s="75" customFormat="1" ht="15" hidden="1" customHeight="1">
      <c r="A187" s="162"/>
      <c r="B187" s="315"/>
      <c r="C187" s="94">
        <v>0</v>
      </c>
      <c r="D187" s="75" t="s">
        <v>176</v>
      </c>
      <c r="F187" s="150" t="s">
        <v>248</v>
      </c>
      <c r="G187" s="150"/>
    </row>
    <row r="188" spans="1:7" s="75" customFormat="1" ht="15" hidden="1" customHeight="1">
      <c r="A188" s="162"/>
      <c r="B188" s="315"/>
      <c r="C188" s="94">
        <v>0</v>
      </c>
      <c r="D188" s="75" t="s">
        <v>176</v>
      </c>
      <c r="F188" s="150" t="s">
        <v>248</v>
      </c>
      <c r="G188" s="150"/>
    </row>
    <row r="189" spans="1:7" s="75" customFormat="1" ht="15" hidden="1" customHeight="1">
      <c r="A189" s="162"/>
      <c r="B189" s="315"/>
      <c r="C189" s="94">
        <v>0</v>
      </c>
      <c r="D189" s="75" t="s">
        <v>176</v>
      </c>
      <c r="F189" s="150" t="s">
        <v>248</v>
      </c>
      <c r="G189" s="150"/>
    </row>
    <row r="190" spans="1:7" s="75" customFormat="1" ht="15" hidden="1" customHeight="1">
      <c r="A190" s="162"/>
      <c r="B190" s="315"/>
      <c r="C190" s="94">
        <v>0</v>
      </c>
      <c r="D190" s="75" t="s">
        <v>176</v>
      </c>
      <c r="F190" s="150" t="s">
        <v>248</v>
      </c>
      <c r="G190" s="150"/>
    </row>
    <row r="191" spans="1:7" s="75" customFormat="1" ht="15" hidden="1" customHeight="1">
      <c r="A191" s="162"/>
      <c r="B191" s="315"/>
      <c r="C191" s="94">
        <v>0</v>
      </c>
      <c r="D191" s="75" t="s">
        <v>176</v>
      </c>
      <c r="F191" s="150" t="s">
        <v>248</v>
      </c>
      <c r="G191" s="150"/>
    </row>
    <row r="192" spans="1:7" s="75" customFormat="1" ht="15" hidden="1" customHeight="1">
      <c r="A192" s="162"/>
      <c r="B192" s="315"/>
      <c r="C192" s="94">
        <v>0</v>
      </c>
      <c r="D192" s="75" t="s">
        <v>176</v>
      </c>
      <c r="F192" s="150" t="s">
        <v>248</v>
      </c>
      <c r="G192" s="150"/>
    </row>
    <row r="193" spans="1:7" s="75" customFormat="1" ht="15" hidden="1" customHeight="1">
      <c r="A193" s="162"/>
      <c r="B193" s="315"/>
      <c r="C193" s="94">
        <v>0</v>
      </c>
      <c r="D193" s="75" t="s">
        <v>176</v>
      </c>
      <c r="F193" s="150" t="s">
        <v>248</v>
      </c>
      <c r="G193" s="150"/>
    </row>
    <row r="194" spans="1:7" s="75" customFormat="1" ht="15" hidden="1" customHeight="1">
      <c r="A194" s="162"/>
      <c r="B194" s="315"/>
      <c r="C194" s="94">
        <v>0</v>
      </c>
      <c r="D194" s="75" t="s">
        <v>176</v>
      </c>
      <c r="F194" s="150" t="s">
        <v>248</v>
      </c>
      <c r="G194" s="150"/>
    </row>
    <row r="195" spans="1:7" s="75" customFormat="1" ht="15" hidden="1" customHeight="1">
      <c r="A195" s="162"/>
      <c r="B195" s="315"/>
      <c r="C195" s="94">
        <v>0</v>
      </c>
      <c r="D195" s="75" t="s">
        <v>176</v>
      </c>
      <c r="F195" s="150" t="s">
        <v>248</v>
      </c>
      <c r="G195" s="150"/>
    </row>
    <row r="196" spans="1:7" s="75" customFormat="1" ht="15" hidden="1" customHeight="1">
      <c r="A196" s="162"/>
      <c r="B196" s="315"/>
      <c r="C196" s="94">
        <v>0</v>
      </c>
      <c r="D196" s="75" t="s">
        <v>176</v>
      </c>
      <c r="F196" s="150" t="s">
        <v>248</v>
      </c>
      <c r="G196" s="150"/>
    </row>
    <row r="197" spans="1:7" s="75" customFormat="1" ht="15" hidden="1" customHeight="1">
      <c r="A197" s="162"/>
      <c r="B197" s="315"/>
      <c r="C197" s="94">
        <v>0</v>
      </c>
      <c r="D197" s="75" t="s">
        <v>176</v>
      </c>
      <c r="F197" s="150" t="s">
        <v>248</v>
      </c>
      <c r="G197" s="150"/>
    </row>
    <row r="198" spans="1:7" s="75" customFormat="1" ht="15" hidden="1" customHeight="1">
      <c r="A198" s="162"/>
      <c r="B198" s="315"/>
      <c r="C198" s="94">
        <v>0</v>
      </c>
      <c r="D198" s="75" t="s">
        <v>176</v>
      </c>
      <c r="F198" s="150" t="s">
        <v>248</v>
      </c>
      <c r="G198" s="150"/>
    </row>
    <row r="199" spans="1:7" s="75" customFormat="1" ht="15" hidden="1" customHeight="1">
      <c r="A199" s="162"/>
      <c r="B199" s="315"/>
      <c r="C199" s="94">
        <v>0</v>
      </c>
      <c r="D199" s="75" t="s">
        <v>176</v>
      </c>
      <c r="F199" s="150" t="s">
        <v>248</v>
      </c>
      <c r="G199" s="150"/>
    </row>
    <row r="200" spans="1:7" s="75" customFormat="1" ht="15" hidden="1" customHeight="1">
      <c r="A200" s="162"/>
      <c r="B200" s="315"/>
      <c r="C200" s="94">
        <v>0</v>
      </c>
      <c r="D200" s="75" t="s">
        <v>176</v>
      </c>
      <c r="F200" s="150" t="s">
        <v>248</v>
      </c>
      <c r="G200" s="150"/>
    </row>
    <row r="201" spans="1:7" s="75" customFormat="1" ht="15" hidden="1" customHeight="1">
      <c r="A201" s="162"/>
      <c r="B201" s="315"/>
      <c r="C201" s="94">
        <v>0</v>
      </c>
      <c r="D201" s="75" t="s">
        <v>176</v>
      </c>
      <c r="F201" s="150" t="s">
        <v>248</v>
      </c>
      <c r="G201" s="150"/>
    </row>
    <row r="202" spans="1:7" s="75" customFormat="1" ht="15" hidden="1" customHeight="1">
      <c r="A202" s="162"/>
      <c r="B202" s="315"/>
      <c r="C202" s="94">
        <v>0</v>
      </c>
      <c r="D202" s="75" t="s">
        <v>176</v>
      </c>
      <c r="F202" s="150" t="s">
        <v>248</v>
      </c>
      <c r="G202" s="150"/>
    </row>
    <row r="203" spans="1:7" s="75" customFormat="1" ht="15" hidden="1" customHeight="1">
      <c r="A203" s="162"/>
      <c r="B203" s="315"/>
      <c r="C203" s="94">
        <v>0</v>
      </c>
      <c r="D203" s="75" t="s">
        <v>176</v>
      </c>
      <c r="F203" s="150" t="s">
        <v>248</v>
      </c>
      <c r="G203" s="150"/>
    </row>
    <row r="204" spans="1:7" s="75" customFormat="1" ht="15" hidden="1" customHeight="1">
      <c r="A204" s="162"/>
      <c r="B204" s="315"/>
      <c r="C204" s="94">
        <v>0</v>
      </c>
      <c r="D204" s="75" t="s">
        <v>176</v>
      </c>
      <c r="F204" s="150" t="s">
        <v>248</v>
      </c>
      <c r="G204" s="150"/>
    </row>
    <row r="205" spans="1:7" s="75" customFormat="1" ht="15" hidden="1" customHeight="1">
      <c r="A205" s="162"/>
      <c r="B205" s="315"/>
      <c r="C205" s="94">
        <v>0</v>
      </c>
      <c r="D205" s="75" t="s">
        <v>176</v>
      </c>
      <c r="F205" s="150" t="s">
        <v>248</v>
      </c>
      <c r="G205" s="150"/>
    </row>
    <row r="206" spans="1:7" s="75" customFormat="1" ht="15" hidden="1" customHeight="1">
      <c r="A206" s="162"/>
      <c r="B206" s="315"/>
      <c r="C206" s="94">
        <v>0</v>
      </c>
      <c r="D206" s="75" t="s">
        <v>176</v>
      </c>
      <c r="F206" s="150" t="s">
        <v>248</v>
      </c>
      <c r="G206" s="150"/>
    </row>
    <row r="207" spans="1:7" s="75" customFormat="1" ht="15" hidden="1" customHeight="1">
      <c r="A207" s="162"/>
      <c r="B207" s="315"/>
      <c r="C207" s="94">
        <v>0</v>
      </c>
      <c r="D207" s="75" t="s">
        <v>176</v>
      </c>
      <c r="F207" s="150" t="s">
        <v>248</v>
      </c>
      <c r="G207" s="150"/>
    </row>
    <row r="208" spans="1:7" s="75" customFormat="1" ht="15" hidden="1" customHeight="1">
      <c r="A208" s="162"/>
      <c r="B208" s="315"/>
      <c r="C208" s="94">
        <v>0</v>
      </c>
      <c r="D208" s="75" t="s">
        <v>176</v>
      </c>
      <c r="F208" s="150" t="s">
        <v>248</v>
      </c>
      <c r="G208" s="150"/>
    </row>
    <row r="209" spans="1:7" s="75" customFormat="1" ht="15" hidden="1" customHeight="1">
      <c r="A209" s="162"/>
      <c r="B209" s="315"/>
      <c r="C209" s="94">
        <v>0</v>
      </c>
      <c r="D209" s="75" t="s">
        <v>176</v>
      </c>
      <c r="F209" s="150" t="s">
        <v>248</v>
      </c>
      <c r="G209" s="150"/>
    </row>
    <row r="210" spans="1:7" s="75" customFormat="1" ht="15" hidden="1" customHeight="1">
      <c r="A210" s="162"/>
      <c r="B210" s="315"/>
      <c r="C210" s="94">
        <v>0</v>
      </c>
      <c r="D210" s="75" t="s">
        <v>176</v>
      </c>
      <c r="F210" s="150" t="s">
        <v>248</v>
      </c>
      <c r="G210" s="150"/>
    </row>
    <row r="211" spans="1:7" s="75" customFormat="1" ht="15" hidden="1" customHeight="1">
      <c r="A211" s="162"/>
      <c r="B211" s="315"/>
      <c r="C211" s="94">
        <v>0</v>
      </c>
      <c r="D211" s="75" t="s">
        <v>176</v>
      </c>
      <c r="F211" s="150" t="s">
        <v>248</v>
      </c>
      <c r="G211" s="150"/>
    </row>
    <row r="212" spans="1:7" s="75" customFormat="1" ht="15" hidden="1" customHeight="1">
      <c r="A212" s="162"/>
      <c r="B212" s="315"/>
      <c r="C212" s="94">
        <v>0</v>
      </c>
      <c r="D212" s="75" t="s">
        <v>176</v>
      </c>
      <c r="F212" s="150" t="s">
        <v>248</v>
      </c>
      <c r="G212" s="150"/>
    </row>
    <row r="213" spans="1:7" s="75" customFormat="1" ht="15" hidden="1" customHeight="1">
      <c r="A213" s="162"/>
      <c r="B213" s="315"/>
      <c r="C213" s="94">
        <v>0</v>
      </c>
      <c r="D213" s="75" t="s">
        <v>176</v>
      </c>
      <c r="F213" s="150" t="s">
        <v>248</v>
      </c>
      <c r="G213" s="150"/>
    </row>
    <row r="214" spans="1:7" s="75" customFormat="1" ht="15" hidden="1" customHeight="1">
      <c r="A214" s="162"/>
      <c r="B214" s="315"/>
      <c r="C214" s="94">
        <v>0</v>
      </c>
      <c r="D214" s="75" t="s">
        <v>176</v>
      </c>
      <c r="F214" s="150" t="s">
        <v>248</v>
      </c>
      <c r="G214" s="150"/>
    </row>
    <row r="215" spans="1:7" s="75" customFormat="1" ht="15" hidden="1" customHeight="1">
      <c r="A215" s="162"/>
      <c r="B215" s="315"/>
      <c r="C215" s="94">
        <v>0</v>
      </c>
      <c r="D215" s="75" t="s">
        <v>176</v>
      </c>
      <c r="F215" s="150" t="s">
        <v>248</v>
      </c>
      <c r="G215" s="150"/>
    </row>
    <row r="216" spans="1:7" s="75" customFormat="1" ht="15" hidden="1" customHeight="1">
      <c r="A216" s="162"/>
      <c r="B216" s="315"/>
      <c r="C216" s="94">
        <v>0</v>
      </c>
      <c r="D216" s="75" t="s">
        <v>176</v>
      </c>
      <c r="F216" s="150" t="s">
        <v>248</v>
      </c>
      <c r="G216" s="150"/>
    </row>
    <row r="217" spans="1:7" s="75" customFormat="1" ht="15" hidden="1" customHeight="1">
      <c r="A217" s="162"/>
      <c r="B217" s="315"/>
      <c r="C217" s="94">
        <v>0</v>
      </c>
      <c r="D217" s="75" t="s">
        <v>176</v>
      </c>
      <c r="F217" s="150" t="s">
        <v>248</v>
      </c>
      <c r="G217" s="150"/>
    </row>
    <row r="218" spans="1:7" s="75" customFormat="1" ht="15" hidden="1" customHeight="1">
      <c r="A218" s="162"/>
      <c r="B218" s="315"/>
      <c r="C218" s="94">
        <v>0</v>
      </c>
      <c r="D218" s="75" t="s">
        <v>176</v>
      </c>
      <c r="F218" s="150" t="s">
        <v>248</v>
      </c>
      <c r="G218" s="150"/>
    </row>
    <row r="219" spans="1:7" s="75" customFormat="1" ht="15" hidden="1" customHeight="1">
      <c r="A219" s="162"/>
      <c r="B219" s="315"/>
      <c r="C219" s="94">
        <v>0</v>
      </c>
      <c r="D219" s="75" t="s">
        <v>176</v>
      </c>
      <c r="F219" s="150" t="s">
        <v>248</v>
      </c>
      <c r="G219" s="150"/>
    </row>
    <row r="220" spans="1:7" s="75" customFormat="1" ht="15" hidden="1" customHeight="1">
      <c r="A220" s="162"/>
      <c r="B220" s="315"/>
      <c r="C220" s="94">
        <v>0</v>
      </c>
      <c r="D220" s="75" t="s">
        <v>176</v>
      </c>
      <c r="F220" s="150" t="s">
        <v>248</v>
      </c>
      <c r="G220" s="150"/>
    </row>
    <row r="221" spans="1:7" s="75" customFormat="1" ht="15" hidden="1" customHeight="1">
      <c r="A221" s="162"/>
      <c r="B221" s="315"/>
      <c r="C221" s="94">
        <v>0</v>
      </c>
      <c r="D221" s="75" t="s">
        <v>176</v>
      </c>
      <c r="F221" s="150" t="s">
        <v>248</v>
      </c>
      <c r="G221" s="150"/>
    </row>
    <row r="222" spans="1:7" s="75" customFormat="1" ht="15" hidden="1" customHeight="1">
      <c r="A222" s="162"/>
      <c r="B222" s="315"/>
      <c r="C222" s="94">
        <v>0</v>
      </c>
      <c r="D222" s="75" t="s">
        <v>176</v>
      </c>
      <c r="F222" s="150" t="s">
        <v>248</v>
      </c>
      <c r="G222" s="150"/>
    </row>
    <row r="223" spans="1:7" s="75" customFormat="1" ht="15" hidden="1" customHeight="1">
      <c r="A223" s="162"/>
      <c r="B223" s="315"/>
      <c r="C223" s="94">
        <v>0</v>
      </c>
      <c r="D223" s="75" t="s">
        <v>176</v>
      </c>
      <c r="F223" s="150" t="s">
        <v>248</v>
      </c>
      <c r="G223" s="150"/>
    </row>
    <row r="224" spans="1:7" s="75" customFormat="1" ht="15" hidden="1" customHeight="1">
      <c r="A224" s="162"/>
      <c r="B224" s="315"/>
      <c r="C224" s="94">
        <v>0</v>
      </c>
      <c r="D224" s="75" t="s">
        <v>176</v>
      </c>
      <c r="F224" s="150" t="s">
        <v>248</v>
      </c>
      <c r="G224" s="150"/>
    </row>
    <row r="225" spans="1:7" s="75" customFormat="1" ht="15" hidden="1" customHeight="1">
      <c r="A225" s="162"/>
      <c r="B225" s="315"/>
      <c r="C225" s="94">
        <v>0</v>
      </c>
      <c r="D225" s="75" t="s">
        <v>176</v>
      </c>
      <c r="F225" s="150" t="s">
        <v>248</v>
      </c>
      <c r="G225" s="150"/>
    </row>
    <row r="226" spans="1:7" s="75" customFormat="1" ht="15" hidden="1" customHeight="1">
      <c r="A226" s="162"/>
      <c r="B226" s="315"/>
      <c r="C226" s="94">
        <v>0</v>
      </c>
      <c r="D226" s="75" t="s">
        <v>176</v>
      </c>
      <c r="F226" s="150" t="s">
        <v>248</v>
      </c>
      <c r="G226" s="150"/>
    </row>
    <row r="227" spans="1:7" s="75" customFormat="1" ht="15" hidden="1" customHeight="1">
      <c r="A227" s="162"/>
      <c r="B227" s="315"/>
      <c r="C227" s="94">
        <v>0</v>
      </c>
      <c r="D227" s="75" t="s">
        <v>176</v>
      </c>
      <c r="F227" s="150" t="s">
        <v>248</v>
      </c>
      <c r="G227" s="150"/>
    </row>
    <row r="228" spans="1:7" s="75" customFormat="1" ht="15" hidden="1" customHeight="1">
      <c r="A228" s="162"/>
      <c r="B228" s="315"/>
      <c r="C228" s="94">
        <v>0</v>
      </c>
      <c r="D228" s="75" t="s">
        <v>176</v>
      </c>
      <c r="F228" s="150" t="s">
        <v>248</v>
      </c>
      <c r="G228" s="150"/>
    </row>
    <row r="229" spans="1:7" s="75" customFormat="1" ht="15" hidden="1" customHeight="1">
      <c r="A229" s="162"/>
      <c r="B229" s="315"/>
      <c r="C229" s="94">
        <v>0</v>
      </c>
      <c r="D229" s="75" t="s">
        <v>176</v>
      </c>
      <c r="F229" s="150" t="s">
        <v>248</v>
      </c>
      <c r="G229" s="150"/>
    </row>
    <row r="230" spans="1:7" s="75" customFormat="1" ht="15" hidden="1" customHeight="1">
      <c r="A230" s="162"/>
      <c r="B230" s="315"/>
      <c r="C230" s="94">
        <v>0</v>
      </c>
      <c r="D230" s="75" t="s">
        <v>176</v>
      </c>
      <c r="F230" s="150" t="s">
        <v>248</v>
      </c>
      <c r="G230" s="150"/>
    </row>
    <row r="231" spans="1:7" s="75" customFormat="1" ht="15" hidden="1" customHeight="1">
      <c r="A231" s="162"/>
      <c r="B231" s="315"/>
      <c r="C231" s="94">
        <v>0</v>
      </c>
      <c r="D231" s="75" t="s">
        <v>176</v>
      </c>
      <c r="F231" s="150" t="s">
        <v>248</v>
      </c>
      <c r="G231" s="150"/>
    </row>
    <row r="232" spans="1:7" s="75" customFormat="1" ht="15" hidden="1" customHeight="1">
      <c r="A232" s="162"/>
      <c r="B232" s="315"/>
      <c r="C232" s="94">
        <v>0</v>
      </c>
      <c r="D232" s="75" t="s">
        <v>176</v>
      </c>
      <c r="F232" s="150" t="s">
        <v>248</v>
      </c>
      <c r="G232" s="150"/>
    </row>
    <row r="233" spans="1:7" s="75" customFormat="1" ht="15" hidden="1" customHeight="1">
      <c r="A233" s="162"/>
      <c r="B233" s="315"/>
      <c r="C233" s="94">
        <v>0</v>
      </c>
      <c r="D233" s="75" t="s">
        <v>176</v>
      </c>
      <c r="F233" s="150" t="s">
        <v>248</v>
      </c>
      <c r="G233" s="150"/>
    </row>
    <row r="234" spans="1:7" s="75" customFormat="1" ht="15" hidden="1" customHeight="1">
      <c r="A234" s="162"/>
      <c r="B234" s="315"/>
      <c r="C234" s="94">
        <v>0</v>
      </c>
      <c r="D234" s="75" t="s">
        <v>176</v>
      </c>
      <c r="F234" s="150" t="s">
        <v>248</v>
      </c>
      <c r="G234" s="150"/>
    </row>
    <row r="235" spans="1:7" s="75" customFormat="1" ht="15" hidden="1" customHeight="1">
      <c r="A235" s="162"/>
      <c r="B235" s="315"/>
      <c r="C235" s="94">
        <v>0</v>
      </c>
      <c r="D235" s="75" t="s">
        <v>176</v>
      </c>
      <c r="F235" s="150" t="s">
        <v>248</v>
      </c>
      <c r="G235" s="150"/>
    </row>
    <row r="236" spans="1:7" s="75" customFormat="1" ht="15" hidden="1" customHeight="1">
      <c r="A236" s="162"/>
      <c r="B236" s="315"/>
      <c r="C236" s="94">
        <v>0</v>
      </c>
      <c r="D236" s="75" t="s">
        <v>176</v>
      </c>
      <c r="F236" s="150" t="s">
        <v>248</v>
      </c>
      <c r="G236" s="150"/>
    </row>
    <row r="237" spans="1:7" s="75" customFormat="1" ht="15" hidden="1" customHeight="1">
      <c r="A237" s="162"/>
      <c r="B237" s="315"/>
      <c r="C237" s="94">
        <v>0</v>
      </c>
      <c r="D237" s="75" t="s">
        <v>176</v>
      </c>
      <c r="F237" s="150" t="s">
        <v>248</v>
      </c>
      <c r="G237" s="150"/>
    </row>
    <row r="238" spans="1:7" s="75" customFormat="1" ht="15" hidden="1" customHeight="1">
      <c r="A238" s="162"/>
      <c r="B238" s="315"/>
      <c r="C238" s="94">
        <v>0</v>
      </c>
      <c r="D238" s="75" t="s">
        <v>176</v>
      </c>
      <c r="F238" s="150" t="s">
        <v>248</v>
      </c>
      <c r="G238" s="150"/>
    </row>
    <row r="239" spans="1:7" s="75" customFormat="1" ht="15" hidden="1" customHeight="1">
      <c r="A239" s="162"/>
      <c r="B239" s="315"/>
      <c r="C239" s="94">
        <v>0</v>
      </c>
      <c r="D239" s="75" t="s">
        <v>176</v>
      </c>
      <c r="F239" s="150" t="s">
        <v>248</v>
      </c>
      <c r="G239" s="150"/>
    </row>
    <row r="240" spans="1:7" s="75" customFormat="1" ht="15" hidden="1" customHeight="1">
      <c r="A240" s="162"/>
      <c r="B240" s="315"/>
      <c r="C240" s="94">
        <v>0</v>
      </c>
      <c r="D240" s="75" t="s">
        <v>176</v>
      </c>
      <c r="F240" s="150" t="s">
        <v>248</v>
      </c>
      <c r="G240" s="150"/>
    </row>
    <row r="241" spans="1:7" s="75" customFormat="1" ht="15" hidden="1" customHeight="1">
      <c r="A241" s="162"/>
      <c r="B241" s="315"/>
      <c r="C241" s="94">
        <v>0</v>
      </c>
      <c r="D241" s="75" t="s">
        <v>176</v>
      </c>
      <c r="F241" s="150" t="s">
        <v>248</v>
      </c>
      <c r="G241" s="150"/>
    </row>
    <row r="242" spans="1:7" s="75" customFormat="1" ht="15" hidden="1" customHeight="1">
      <c r="A242" s="162"/>
      <c r="B242" s="315"/>
      <c r="C242" s="94">
        <v>0</v>
      </c>
      <c r="D242" s="75" t="s">
        <v>176</v>
      </c>
      <c r="F242" s="150" t="s">
        <v>248</v>
      </c>
      <c r="G242" s="150"/>
    </row>
    <row r="243" spans="1:7" s="75" customFormat="1" ht="15" hidden="1" customHeight="1">
      <c r="A243" s="162"/>
      <c r="B243" s="315"/>
      <c r="C243" s="94">
        <v>0</v>
      </c>
      <c r="D243" s="75" t="s">
        <v>176</v>
      </c>
      <c r="F243" s="150" t="s">
        <v>248</v>
      </c>
      <c r="G243" s="150"/>
    </row>
    <row r="244" spans="1:7" s="75" customFormat="1" ht="15" hidden="1" customHeight="1">
      <c r="A244" s="162"/>
      <c r="B244" s="315"/>
      <c r="C244" s="94">
        <v>0</v>
      </c>
      <c r="D244" s="75" t="s">
        <v>176</v>
      </c>
      <c r="F244" s="150" t="s">
        <v>248</v>
      </c>
      <c r="G244" s="150"/>
    </row>
    <row r="245" spans="1:7" s="75" customFormat="1" ht="15" hidden="1" customHeight="1">
      <c r="A245" s="162"/>
      <c r="B245" s="315"/>
      <c r="C245" s="94">
        <v>0</v>
      </c>
      <c r="D245" s="75" t="s">
        <v>176</v>
      </c>
      <c r="F245" s="150" t="s">
        <v>248</v>
      </c>
      <c r="G245" s="150"/>
    </row>
    <row r="246" spans="1:7" s="75" customFormat="1" ht="15" hidden="1" customHeight="1">
      <c r="A246" s="162"/>
      <c r="B246" s="315"/>
      <c r="C246" s="94">
        <v>0</v>
      </c>
      <c r="D246" s="75" t="s">
        <v>176</v>
      </c>
      <c r="F246" s="150" t="s">
        <v>248</v>
      </c>
      <c r="G246" s="150"/>
    </row>
    <row r="247" spans="1:7" s="75" customFormat="1" ht="15" hidden="1" customHeight="1">
      <c r="A247" s="162"/>
      <c r="B247" s="315"/>
      <c r="C247" s="94">
        <v>0</v>
      </c>
      <c r="D247" s="75" t="s">
        <v>176</v>
      </c>
      <c r="F247" s="150" t="s">
        <v>248</v>
      </c>
      <c r="G247" s="150"/>
    </row>
    <row r="248" spans="1:7" s="75" customFormat="1" ht="15" hidden="1" customHeight="1">
      <c r="A248" s="162"/>
      <c r="B248" s="315"/>
      <c r="C248" s="94">
        <v>0</v>
      </c>
      <c r="D248" s="75" t="s">
        <v>176</v>
      </c>
      <c r="F248" s="150" t="s">
        <v>248</v>
      </c>
      <c r="G248" s="150"/>
    </row>
    <row r="249" spans="1:7" s="75" customFormat="1" ht="15" hidden="1" customHeight="1">
      <c r="A249" s="162"/>
      <c r="B249" s="315"/>
      <c r="C249" s="94">
        <v>0</v>
      </c>
      <c r="D249" s="75" t="s">
        <v>176</v>
      </c>
      <c r="F249" s="150" t="s">
        <v>248</v>
      </c>
      <c r="G249" s="150"/>
    </row>
    <row r="250" spans="1:7" s="75" customFormat="1" ht="15" hidden="1" customHeight="1">
      <c r="A250" s="162"/>
      <c r="B250" s="315"/>
      <c r="C250" s="94">
        <v>0</v>
      </c>
      <c r="D250" s="75" t="s">
        <v>176</v>
      </c>
      <c r="F250" s="150" t="s">
        <v>248</v>
      </c>
      <c r="G250" s="150"/>
    </row>
    <row r="251" spans="1:7" s="75" customFormat="1" ht="15" hidden="1" customHeight="1">
      <c r="A251" s="162"/>
      <c r="B251" s="315"/>
      <c r="C251" s="94">
        <v>0</v>
      </c>
      <c r="D251" s="75" t="s">
        <v>176</v>
      </c>
      <c r="F251" s="150" t="s">
        <v>248</v>
      </c>
      <c r="G251" s="150"/>
    </row>
    <row r="252" spans="1:7" s="75" customFormat="1" ht="15" hidden="1" customHeight="1">
      <c r="A252" s="162"/>
      <c r="B252" s="315"/>
      <c r="C252" s="94">
        <v>0</v>
      </c>
      <c r="D252" s="75" t="s">
        <v>176</v>
      </c>
      <c r="F252" s="150" t="s">
        <v>248</v>
      </c>
      <c r="G252" s="150"/>
    </row>
    <row r="253" spans="1:7" s="75" customFormat="1" ht="15" hidden="1" customHeight="1">
      <c r="A253" s="162"/>
      <c r="B253" s="315"/>
      <c r="C253" s="94">
        <v>0</v>
      </c>
      <c r="D253" s="75" t="s">
        <v>176</v>
      </c>
      <c r="F253" s="150" t="s">
        <v>248</v>
      </c>
      <c r="G253" s="150"/>
    </row>
    <row r="254" spans="1:7" s="75" customFormat="1" ht="15" hidden="1" customHeight="1">
      <c r="A254" s="162"/>
      <c r="B254" s="315"/>
      <c r="C254" s="94">
        <v>0</v>
      </c>
      <c r="D254" s="75" t="s">
        <v>176</v>
      </c>
      <c r="F254" s="150" t="s">
        <v>248</v>
      </c>
      <c r="G254" s="150"/>
    </row>
    <row r="255" spans="1:7" s="75" customFormat="1" ht="15" hidden="1" customHeight="1">
      <c r="A255" s="162"/>
      <c r="B255" s="315"/>
      <c r="C255" s="94">
        <v>0</v>
      </c>
      <c r="D255" s="75" t="s">
        <v>176</v>
      </c>
      <c r="F255" s="150" t="s">
        <v>248</v>
      </c>
      <c r="G255" s="150"/>
    </row>
    <row r="256" spans="1:7" s="75" customFormat="1" ht="15" hidden="1" customHeight="1">
      <c r="A256" s="162"/>
      <c r="B256" s="315"/>
      <c r="C256" s="94">
        <v>0</v>
      </c>
      <c r="D256" s="75" t="s">
        <v>176</v>
      </c>
      <c r="F256" s="150" t="s">
        <v>248</v>
      </c>
      <c r="G256" s="150"/>
    </row>
    <row r="257" spans="1:14" s="75" customFormat="1" ht="15" hidden="1" customHeight="1">
      <c r="A257" s="162"/>
      <c r="B257" s="315"/>
      <c r="C257" s="94">
        <v>0</v>
      </c>
      <c r="D257" s="75" t="s">
        <v>176</v>
      </c>
      <c r="F257" s="150" t="s">
        <v>248</v>
      </c>
      <c r="G257" s="150"/>
    </row>
    <row r="258" spans="1:14" s="75" customFormat="1" ht="15" hidden="1" customHeight="1">
      <c r="A258" s="162"/>
      <c r="B258" s="315"/>
      <c r="C258" s="94">
        <v>0</v>
      </c>
      <c r="D258" s="75" t="s">
        <v>176</v>
      </c>
      <c r="F258" s="150" t="s">
        <v>248</v>
      </c>
      <c r="G258" s="150"/>
    </row>
    <row r="259" spans="1:14" s="75" customFormat="1" ht="15" hidden="1" customHeight="1">
      <c r="A259" s="162"/>
      <c r="B259" s="315"/>
      <c r="C259" s="94">
        <v>0</v>
      </c>
      <c r="D259" s="75" t="s">
        <v>176</v>
      </c>
      <c r="F259" s="150" t="s">
        <v>248</v>
      </c>
      <c r="G259" s="150"/>
    </row>
    <row r="260" spans="1:14" s="75" customFormat="1" ht="15" hidden="1" customHeight="1">
      <c r="A260" s="162"/>
      <c r="B260" s="315"/>
      <c r="C260" s="94">
        <v>0</v>
      </c>
      <c r="D260" s="75" t="s">
        <v>176</v>
      </c>
      <c r="F260" s="150" t="s">
        <v>248</v>
      </c>
      <c r="G260" s="150"/>
    </row>
    <row r="261" spans="1:14" s="75" customFormat="1" ht="15" hidden="1" customHeight="1">
      <c r="A261" s="162"/>
      <c r="B261" s="315"/>
      <c r="C261" s="94">
        <v>0</v>
      </c>
      <c r="D261" s="75" t="s">
        <v>176</v>
      </c>
      <c r="F261" s="150" t="s">
        <v>248</v>
      </c>
      <c r="G261" s="150"/>
    </row>
    <row r="262" spans="1:14" s="75" customFormat="1" ht="15" hidden="1" customHeight="1">
      <c r="A262" s="162"/>
      <c r="B262" s="315"/>
      <c r="C262" s="94">
        <v>0</v>
      </c>
      <c r="D262" s="75" t="s">
        <v>176</v>
      </c>
      <c r="F262" s="150" t="s">
        <v>248</v>
      </c>
      <c r="G262" s="150"/>
    </row>
    <row r="263" spans="1:14" s="75" customFormat="1" ht="15" hidden="1" customHeight="1">
      <c r="A263" s="162"/>
      <c r="B263" s="315"/>
      <c r="C263" s="94">
        <v>0</v>
      </c>
      <c r="D263" s="75" t="s">
        <v>176</v>
      </c>
      <c r="F263" s="150" t="s">
        <v>248</v>
      </c>
      <c r="G263" s="150"/>
    </row>
    <row r="264" spans="1:14" s="75" customFormat="1" ht="15" hidden="1" customHeight="1">
      <c r="A264" s="162"/>
      <c r="B264" s="315"/>
      <c r="C264" s="94">
        <v>0</v>
      </c>
      <c r="D264" s="75" t="s">
        <v>176</v>
      </c>
      <c r="F264" s="150" t="s">
        <v>248</v>
      </c>
      <c r="G264" s="150"/>
    </row>
    <row r="265" spans="1:14" s="75" customFormat="1">
      <c r="A265" s="315"/>
      <c r="B265" s="315"/>
      <c r="C265" s="214">
        <v>0</v>
      </c>
      <c r="D265" s="75" t="s">
        <v>176</v>
      </c>
    </row>
    <row r="266" spans="1:14" s="75" customFormat="1">
      <c r="A266" s="317"/>
      <c r="B266" s="151" t="s">
        <v>177</v>
      </c>
      <c r="C266" s="207">
        <f>ROUND(SUBTOTAL(109,C135:C265),2)</f>
        <v>0</v>
      </c>
      <c r="D266" s="75" t="s">
        <v>176</v>
      </c>
      <c r="F266" s="313" t="s">
        <v>190</v>
      </c>
    </row>
    <row r="267" spans="1:14">
      <c r="C267" s="200"/>
      <c r="D267" s="75" t="s">
        <v>178</v>
      </c>
    </row>
    <row r="268" spans="1:14">
      <c r="B268" s="314" t="s">
        <v>249</v>
      </c>
      <c r="C268" s="58">
        <f>+C266+C134</f>
        <v>0</v>
      </c>
      <c r="D268" s="75" t="s">
        <v>178</v>
      </c>
      <c r="F268" s="105" t="s">
        <v>180</v>
      </c>
    </row>
    <row r="269" spans="1:14" s="75" customFormat="1">
      <c r="C269" s="79"/>
      <c r="D269" s="75" t="s">
        <v>178</v>
      </c>
    </row>
    <row r="270" spans="1:14" s="75" customFormat="1">
      <c r="A270" s="171" t="s">
        <v>250</v>
      </c>
      <c r="B270" s="80"/>
      <c r="C270" s="81"/>
      <c r="D270" s="75" t="s">
        <v>173</v>
      </c>
      <c r="F270" s="106" t="s">
        <v>182</v>
      </c>
    </row>
    <row r="271" spans="1:14" s="75" customFormat="1" ht="45" customHeight="1">
      <c r="A271" s="423"/>
      <c r="B271" s="424"/>
      <c r="C271" s="425"/>
      <c r="D271" s="75" t="s">
        <v>173</v>
      </c>
      <c r="F271" s="420" t="s">
        <v>183</v>
      </c>
      <c r="G271" s="420"/>
      <c r="H271" s="420"/>
      <c r="I271" s="420"/>
      <c r="J271" s="420"/>
      <c r="K271" s="420"/>
      <c r="L271" s="420"/>
      <c r="M271" s="420"/>
      <c r="N271" s="420"/>
    </row>
    <row r="272" spans="1:14">
      <c r="D272" s="75" t="s">
        <v>176</v>
      </c>
      <c r="F272" s="106"/>
    </row>
    <row r="273" spans="1:14" s="75" customFormat="1">
      <c r="A273" s="171" t="s">
        <v>251</v>
      </c>
      <c r="B273" s="84"/>
      <c r="C273" s="85"/>
      <c r="D273" s="75" t="s">
        <v>176</v>
      </c>
      <c r="F273" s="106" t="s">
        <v>182</v>
      </c>
    </row>
    <row r="274" spans="1:14" s="75" customFormat="1" ht="45" customHeight="1">
      <c r="A274" s="423"/>
      <c r="B274" s="424"/>
      <c r="C274" s="425"/>
      <c r="D274" s="75" t="s">
        <v>176</v>
      </c>
      <c r="F274" s="420" t="s">
        <v>183</v>
      </c>
      <c r="G274" s="420"/>
      <c r="H274" s="420"/>
      <c r="I274" s="420"/>
      <c r="J274" s="420"/>
      <c r="K274" s="420"/>
      <c r="L274" s="420"/>
      <c r="M274" s="420"/>
      <c r="N274" s="420"/>
    </row>
    <row r="275" spans="1:14">
      <c r="D275" s="75"/>
    </row>
  </sheetData>
  <sheetProtection algorithmName="SHA-512" hashValue="r0htym8tgdQ9iX6wTx4T1lrDrS6OF/DcKBSe7xovqAckUztdK0EDbiQx0umt95rxQJ0lHLA3k4kTHP0O4WSgjQ==" saltValue="lwHbwYtnjNPRFjzglN4qXw==" spinCount="100000" sheet="1" formatCells="0" formatRows="0" sort="0"/>
  <autoFilter ref="D1:D275" xr:uid="{00000000-0001-0000-0E00-000000000000}"/>
  <mergeCells count="6">
    <mergeCell ref="A1:B1"/>
    <mergeCell ref="A2:C2"/>
    <mergeCell ref="A271:C271"/>
    <mergeCell ref="F271:N271"/>
    <mergeCell ref="A274:C274"/>
    <mergeCell ref="F274:N274"/>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CED00C1-C5D5-49C3-81E3-61383A850ED6}">
            <xm:f>Categories!$A$9=FALSE</xm:f>
            <x14:dxf>
              <fill>
                <patternFill>
                  <bgColor theme="0" tint="-0.34998626667073579"/>
                </patternFill>
              </fill>
            </x14:dxf>
          </x14:cfRule>
          <xm:sqref>A1:C274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view="pageBreakPreview" zoomScaleNormal="100" zoomScaleSheetLayoutView="100" workbookViewId="0">
      <selection activeCell="A2" sqref="A2:F2"/>
    </sheetView>
  </sheetViews>
  <sheetFormatPr defaultColWidth="9.140625" defaultRowHeight="14.45"/>
  <cols>
    <col min="1" max="1" width="37.140625" style="5" customWidth="1"/>
    <col min="2" max="5" width="16.85546875" style="5" customWidth="1"/>
    <col min="6" max="6" width="18.42578125" style="5" customWidth="1"/>
    <col min="7" max="7" width="11" hidden="1" customWidth="1"/>
    <col min="8" max="8" width="2.7109375" style="5" customWidth="1"/>
    <col min="9" max="16384" width="9.140625" style="5"/>
  </cols>
  <sheetData>
    <row r="1" spans="1:9" ht="25.5" customHeight="1">
      <c r="A1" s="419" t="s">
        <v>162</v>
      </c>
      <c r="B1" s="419"/>
      <c r="C1" s="419"/>
      <c r="D1" s="419"/>
      <c r="E1" s="419"/>
      <c r="F1">
        <f>+'Section A'!$B$2</f>
        <v>0</v>
      </c>
      <c r="G1" s="38" t="s">
        <v>171</v>
      </c>
    </row>
    <row r="2" spans="1:9" ht="67.5" customHeight="1">
      <c r="A2" s="408" t="s">
        <v>252</v>
      </c>
      <c r="B2" s="408"/>
      <c r="C2" s="408"/>
      <c r="D2" s="408"/>
      <c r="E2" s="408"/>
      <c r="F2" s="408"/>
      <c r="G2" t="s">
        <v>178</v>
      </c>
    </row>
    <row r="3" spans="1:9">
      <c r="G3" t="s">
        <v>178</v>
      </c>
    </row>
    <row r="4" spans="1:9" ht="13.15">
      <c r="A4" s="168" t="s">
        <v>253</v>
      </c>
      <c r="B4" s="168" t="s">
        <v>200</v>
      </c>
      <c r="C4" s="168" t="s">
        <v>199</v>
      </c>
      <c r="D4" s="168" t="s">
        <v>216</v>
      </c>
      <c r="E4" s="168" t="s">
        <v>169</v>
      </c>
      <c r="F4" s="168" t="s">
        <v>254</v>
      </c>
      <c r="G4" s="190" t="s">
        <v>178</v>
      </c>
      <c r="I4" s="106" t="s">
        <v>172</v>
      </c>
    </row>
    <row r="5" spans="1:9" s="65" customFormat="1">
      <c r="A5" s="164"/>
      <c r="B5" s="73"/>
      <c r="C5" s="73"/>
      <c r="D5" s="187"/>
      <c r="E5" s="73"/>
      <c r="F5" s="58">
        <f t="shared" ref="F5:F133" si="0">ROUND(+B5*D5*E5,2)</f>
        <v>0</v>
      </c>
      <c r="G5" s="75" t="s">
        <v>173</v>
      </c>
      <c r="I5" s="75"/>
    </row>
    <row r="6" spans="1:9" s="65" customFormat="1">
      <c r="A6" s="315"/>
      <c r="B6" s="73"/>
      <c r="C6" s="73"/>
      <c r="D6" s="187"/>
      <c r="E6" s="73"/>
      <c r="F6" s="58">
        <f t="shared" ref="F6:F69" si="1">ROUND(+B6*D6*E6,2)</f>
        <v>0</v>
      </c>
      <c r="G6" s="75" t="s">
        <v>173</v>
      </c>
      <c r="I6" s="75"/>
    </row>
    <row r="7" spans="1:9" s="65" customFormat="1">
      <c r="A7" s="315"/>
      <c r="B7" s="73"/>
      <c r="C7" s="73"/>
      <c r="D7" s="187"/>
      <c r="E7" s="73"/>
      <c r="F7" s="58">
        <f t="shared" si="1"/>
        <v>0</v>
      </c>
      <c r="G7" s="75" t="s">
        <v>173</v>
      </c>
      <c r="I7" s="75"/>
    </row>
    <row r="8" spans="1:9" s="65" customFormat="1" hidden="1">
      <c r="A8" s="315"/>
      <c r="B8" s="73"/>
      <c r="C8" s="73"/>
      <c r="D8" s="187"/>
      <c r="E8" s="73"/>
      <c r="F8" s="58">
        <f t="shared" si="1"/>
        <v>0</v>
      </c>
      <c r="G8" s="75" t="s">
        <v>173</v>
      </c>
      <c r="I8" s="75"/>
    </row>
    <row r="9" spans="1:9" s="65" customFormat="1" hidden="1">
      <c r="A9" s="315"/>
      <c r="B9" s="73"/>
      <c r="C9" s="73"/>
      <c r="D9" s="187"/>
      <c r="E9" s="73"/>
      <c r="F9" s="58">
        <f t="shared" si="1"/>
        <v>0</v>
      </c>
      <c r="G9" s="75" t="s">
        <v>173</v>
      </c>
      <c r="I9" s="75"/>
    </row>
    <row r="10" spans="1:9" s="65" customFormat="1" hidden="1">
      <c r="A10" s="315"/>
      <c r="B10" s="73"/>
      <c r="C10" s="73"/>
      <c r="D10" s="187"/>
      <c r="E10" s="73"/>
      <c r="F10" s="58">
        <f t="shared" si="1"/>
        <v>0</v>
      </c>
      <c r="G10" s="75" t="s">
        <v>173</v>
      </c>
      <c r="I10" s="75"/>
    </row>
    <row r="11" spans="1:9" s="65" customFormat="1" hidden="1">
      <c r="A11" s="315"/>
      <c r="B11" s="73"/>
      <c r="C11" s="73"/>
      <c r="D11" s="187"/>
      <c r="E11" s="73"/>
      <c r="F11" s="58">
        <f t="shared" si="1"/>
        <v>0</v>
      </c>
      <c r="G11" s="75" t="s">
        <v>173</v>
      </c>
      <c r="I11" s="75"/>
    </row>
    <row r="12" spans="1:9" s="65" customFormat="1" hidden="1">
      <c r="A12" s="315"/>
      <c r="B12" s="73"/>
      <c r="C12" s="73"/>
      <c r="D12" s="187"/>
      <c r="E12" s="73"/>
      <c r="F12" s="58">
        <f t="shared" si="1"/>
        <v>0</v>
      </c>
      <c r="G12" s="75" t="s">
        <v>173</v>
      </c>
      <c r="I12" s="75"/>
    </row>
    <row r="13" spans="1:9" s="65" customFormat="1" hidden="1">
      <c r="A13" s="315"/>
      <c r="B13" s="73"/>
      <c r="C13" s="73"/>
      <c r="D13" s="187"/>
      <c r="E13" s="73"/>
      <c r="F13" s="58">
        <f t="shared" si="1"/>
        <v>0</v>
      </c>
      <c r="G13" s="75" t="s">
        <v>173</v>
      </c>
      <c r="I13" s="75"/>
    </row>
    <row r="14" spans="1:9" s="65" customFormat="1" hidden="1">
      <c r="A14" s="315"/>
      <c r="B14" s="73"/>
      <c r="C14" s="73"/>
      <c r="D14" s="187"/>
      <c r="E14" s="73"/>
      <c r="F14" s="58">
        <f t="shared" si="1"/>
        <v>0</v>
      </c>
      <c r="G14" s="75" t="s">
        <v>173</v>
      </c>
      <c r="I14" s="75"/>
    </row>
    <row r="15" spans="1:9" s="65" customFormat="1" hidden="1">
      <c r="A15" s="315"/>
      <c r="B15" s="73"/>
      <c r="C15" s="73"/>
      <c r="D15" s="187"/>
      <c r="E15" s="73"/>
      <c r="F15" s="58">
        <f t="shared" si="1"/>
        <v>0</v>
      </c>
      <c r="G15" s="75" t="s">
        <v>173</v>
      </c>
      <c r="I15" s="75"/>
    </row>
    <row r="16" spans="1:9" s="65" customFormat="1" hidden="1">
      <c r="A16" s="315"/>
      <c r="B16" s="73"/>
      <c r="C16" s="73"/>
      <c r="D16" s="187"/>
      <c r="E16" s="73"/>
      <c r="F16" s="58">
        <f t="shared" si="1"/>
        <v>0</v>
      </c>
      <c r="G16" s="75" t="s">
        <v>173</v>
      </c>
      <c r="I16" s="75"/>
    </row>
    <row r="17" spans="1:9" s="65" customFormat="1" hidden="1">
      <c r="A17" s="315"/>
      <c r="B17" s="73"/>
      <c r="C17" s="73"/>
      <c r="D17" s="187"/>
      <c r="E17" s="73"/>
      <c r="F17" s="58">
        <f t="shared" si="1"/>
        <v>0</v>
      </c>
      <c r="G17" s="75" t="s">
        <v>173</v>
      </c>
      <c r="I17" s="75"/>
    </row>
    <row r="18" spans="1:9" s="65" customFormat="1" hidden="1">
      <c r="A18" s="315"/>
      <c r="B18" s="73"/>
      <c r="C18" s="73"/>
      <c r="D18" s="187"/>
      <c r="E18" s="73"/>
      <c r="F18" s="58">
        <f t="shared" si="1"/>
        <v>0</v>
      </c>
      <c r="G18" s="75" t="s">
        <v>173</v>
      </c>
      <c r="I18" s="75"/>
    </row>
    <row r="19" spans="1:9" s="65" customFormat="1" hidden="1">
      <c r="A19" s="315"/>
      <c r="B19" s="73"/>
      <c r="C19" s="73"/>
      <c r="D19" s="187"/>
      <c r="E19" s="73"/>
      <c r="F19" s="58">
        <f t="shared" si="1"/>
        <v>0</v>
      </c>
      <c r="G19" s="75" t="s">
        <v>173</v>
      </c>
      <c r="I19" s="75"/>
    </row>
    <row r="20" spans="1:9" s="65" customFormat="1" hidden="1">
      <c r="A20" s="315"/>
      <c r="B20" s="73"/>
      <c r="C20" s="73"/>
      <c r="D20" s="187"/>
      <c r="E20" s="73"/>
      <c r="F20" s="58">
        <f t="shared" si="1"/>
        <v>0</v>
      </c>
      <c r="G20" s="75" t="s">
        <v>173</v>
      </c>
      <c r="I20" s="75"/>
    </row>
    <row r="21" spans="1:9" s="65" customFormat="1" hidden="1">
      <c r="A21" s="315"/>
      <c r="B21" s="73"/>
      <c r="C21" s="73"/>
      <c r="D21" s="187"/>
      <c r="E21" s="73"/>
      <c r="F21" s="58">
        <f t="shared" si="1"/>
        <v>0</v>
      </c>
      <c r="G21" s="75" t="s">
        <v>173</v>
      </c>
      <c r="I21" s="75"/>
    </row>
    <row r="22" spans="1:9" s="65" customFormat="1" hidden="1">
      <c r="A22" s="315"/>
      <c r="B22" s="73"/>
      <c r="C22" s="73"/>
      <c r="D22" s="187"/>
      <c r="E22" s="73"/>
      <c r="F22" s="58">
        <f t="shared" si="1"/>
        <v>0</v>
      </c>
      <c r="G22" s="75" t="s">
        <v>173</v>
      </c>
      <c r="I22" s="75"/>
    </row>
    <row r="23" spans="1:9" s="65" customFormat="1" hidden="1">
      <c r="A23" s="315"/>
      <c r="B23" s="73"/>
      <c r="C23" s="73"/>
      <c r="D23" s="187"/>
      <c r="E23" s="73"/>
      <c r="F23" s="58">
        <f t="shared" si="1"/>
        <v>0</v>
      </c>
      <c r="G23" s="75" t="s">
        <v>173</v>
      </c>
      <c r="I23" s="75"/>
    </row>
    <row r="24" spans="1:9" s="65" customFormat="1" hidden="1">
      <c r="A24" s="315"/>
      <c r="B24" s="73"/>
      <c r="C24" s="73"/>
      <c r="D24" s="187"/>
      <c r="E24" s="73"/>
      <c r="F24" s="58">
        <f t="shared" si="1"/>
        <v>0</v>
      </c>
      <c r="G24" s="75" t="s">
        <v>173</v>
      </c>
      <c r="I24" s="75"/>
    </row>
    <row r="25" spans="1:9" s="65" customFormat="1" hidden="1">
      <c r="A25" s="315"/>
      <c r="B25" s="73"/>
      <c r="C25" s="73"/>
      <c r="D25" s="187"/>
      <c r="E25" s="73"/>
      <c r="F25" s="58">
        <f t="shared" si="1"/>
        <v>0</v>
      </c>
      <c r="G25" s="75" t="s">
        <v>173</v>
      </c>
      <c r="I25" s="75"/>
    </row>
    <row r="26" spans="1:9" s="65" customFormat="1" hidden="1">
      <c r="A26" s="315"/>
      <c r="B26" s="73"/>
      <c r="C26" s="73"/>
      <c r="D26" s="187"/>
      <c r="E26" s="73"/>
      <c r="F26" s="58">
        <f t="shared" si="1"/>
        <v>0</v>
      </c>
      <c r="G26" s="75" t="s">
        <v>173</v>
      </c>
      <c r="I26" s="75"/>
    </row>
    <row r="27" spans="1:9" s="65" customFormat="1" hidden="1">
      <c r="A27" s="315"/>
      <c r="B27" s="73"/>
      <c r="C27" s="73"/>
      <c r="D27" s="187"/>
      <c r="E27" s="73"/>
      <c r="F27" s="58">
        <f t="shared" si="1"/>
        <v>0</v>
      </c>
      <c r="G27" s="75" t="s">
        <v>173</v>
      </c>
      <c r="I27" s="75"/>
    </row>
    <row r="28" spans="1:9" s="65" customFormat="1" hidden="1">
      <c r="A28" s="315"/>
      <c r="B28" s="73"/>
      <c r="C28" s="73"/>
      <c r="D28" s="187"/>
      <c r="E28" s="73"/>
      <c r="F28" s="58">
        <f t="shared" si="1"/>
        <v>0</v>
      </c>
      <c r="G28" s="75" t="s">
        <v>173</v>
      </c>
      <c r="I28" s="75"/>
    </row>
    <row r="29" spans="1:9" s="65" customFormat="1" hidden="1">
      <c r="A29" s="315"/>
      <c r="B29" s="73"/>
      <c r="C29" s="73"/>
      <c r="D29" s="187"/>
      <c r="E29" s="73"/>
      <c r="F29" s="58">
        <f t="shared" si="1"/>
        <v>0</v>
      </c>
      <c r="G29" s="75" t="s">
        <v>173</v>
      </c>
      <c r="I29" s="75"/>
    </row>
    <row r="30" spans="1:9" s="65" customFormat="1" hidden="1">
      <c r="A30" s="315"/>
      <c r="B30" s="73"/>
      <c r="C30" s="73"/>
      <c r="D30" s="187"/>
      <c r="E30" s="73"/>
      <c r="F30" s="58">
        <f t="shared" si="1"/>
        <v>0</v>
      </c>
      <c r="G30" s="75" t="s">
        <v>173</v>
      </c>
      <c r="I30" s="75"/>
    </row>
    <row r="31" spans="1:9" s="65" customFormat="1" hidden="1">
      <c r="A31" s="315"/>
      <c r="B31" s="73"/>
      <c r="C31" s="73"/>
      <c r="D31" s="187"/>
      <c r="E31" s="73"/>
      <c r="F31" s="58">
        <f t="shared" si="1"/>
        <v>0</v>
      </c>
      <c r="G31" s="75" t="s">
        <v>173</v>
      </c>
      <c r="I31" s="75"/>
    </row>
    <row r="32" spans="1:9" s="65" customFormat="1" hidden="1">
      <c r="A32" s="315"/>
      <c r="B32" s="73"/>
      <c r="C32" s="73"/>
      <c r="D32" s="187"/>
      <c r="E32" s="73"/>
      <c r="F32" s="58">
        <f t="shared" si="1"/>
        <v>0</v>
      </c>
      <c r="G32" s="75" t="s">
        <v>173</v>
      </c>
      <c r="I32" s="75"/>
    </row>
    <row r="33" spans="1:9" s="65" customFormat="1" hidden="1">
      <c r="A33" s="315"/>
      <c r="B33" s="73"/>
      <c r="C33" s="73"/>
      <c r="D33" s="187"/>
      <c r="E33" s="73"/>
      <c r="F33" s="58">
        <f t="shared" si="1"/>
        <v>0</v>
      </c>
      <c r="G33" s="75" t="s">
        <v>173</v>
      </c>
      <c r="I33" s="75"/>
    </row>
    <row r="34" spans="1:9" s="65" customFormat="1" hidden="1">
      <c r="A34" s="315"/>
      <c r="B34" s="73"/>
      <c r="C34" s="73"/>
      <c r="D34" s="187"/>
      <c r="E34" s="73"/>
      <c r="F34" s="58">
        <f t="shared" si="1"/>
        <v>0</v>
      </c>
      <c r="G34" s="75" t="s">
        <v>173</v>
      </c>
      <c r="I34" s="75"/>
    </row>
    <row r="35" spans="1:9" s="65" customFormat="1" hidden="1">
      <c r="A35" s="315"/>
      <c r="B35" s="73"/>
      <c r="C35" s="73"/>
      <c r="D35" s="187"/>
      <c r="E35" s="73"/>
      <c r="F35" s="58">
        <f t="shared" si="1"/>
        <v>0</v>
      </c>
      <c r="G35" s="75" t="s">
        <v>173</v>
      </c>
      <c r="I35" s="75"/>
    </row>
    <row r="36" spans="1:9" s="65" customFormat="1" hidden="1">
      <c r="A36" s="315"/>
      <c r="B36" s="73"/>
      <c r="C36" s="73"/>
      <c r="D36" s="187"/>
      <c r="E36" s="73"/>
      <c r="F36" s="58">
        <f t="shared" si="1"/>
        <v>0</v>
      </c>
      <c r="G36" s="75" t="s">
        <v>173</v>
      </c>
      <c r="I36" s="75"/>
    </row>
    <row r="37" spans="1:9" s="65" customFormat="1" hidden="1">
      <c r="A37" s="315"/>
      <c r="B37" s="73"/>
      <c r="C37" s="73"/>
      <c r="D37" s="187"/>
      <c r="E37" s="73"/>
      <c r="F37" s="58">
        <f t="shared" si="1"/>
        <v>0</v>
      </c>
      <c r="G37" s="75" t="s">
        <v>173</v>
      </c>
      <c r="I37" s="75"/>
    </row>
    <row r="38" spans="1:9" s="65" customFormat="1" hidden="1">
      <c r="A38" s="315"/>
      <c r="B38" s="73"/>
      <c r="C38" s="73"/>
      <c r="D38" s="187"/>
      <c r="E38" s="73"/>
      <c r="F38" s="58">
        <f t="shared" si="1"/>
        <v>0</v>
      </c>
      <c r="G38" s="75" t="s">
        <v>173</v>
      </c>
      <c r="I38" s="75"/>
    </row>
    <row r="39" spans="1:9" s="65" customFormat="1" hidden="1">
      <c r="A39" s="315"/>
      <c r="B39" s="73"/>
      <c r="C39" s="73"/>
      <c r="D39" s="187"/>
      <c r="E39" s="73"/>
      <c r="F39" s="58">
        <f t="shared" si="1"/>
        <v>0</v>
      </c>
      <c r="G39" s="75" t="s">
        <v>173</v>
      </c>
      <c r="I39" s="75"/>
    </row>
    <row r="40" spans="1:9" s="65" customFormat="1" hidden="1">
      <c r="A40" s="315"/>
      <c r="B40" s="73"/>
      <c r="C40" s="73"/>
      <c r="D40" s="187"/>
      <c r="E40" s="73"/>
      <c r="F40" s="58">
        <f t="shared" si="1"/>
        <v>0</v>
      </c>
      <c r="G40" s="75" t="s">
        <v>173</v>
      </c>
      <c r="I40" s="75"/>
    </row>
    <row r="41" spans="1:9" s="65" customFormat="1" hidden="1">
      <c r="A41" s="315"/>
      <c r="B41" s="73"/>
      <c r="C41" s="73"/>
      <c r="D41" s="187"/>
      <c r="E41" s="73"/>
      <c r="F41" s="58">
        <f t="shared" si="1"/>
        <v>0</v>
      </c>
      <c r="G41" s="75" t="s">
        <v>173</v>
      </c>
      <c r="I41" s="75"/>
    </row>
    <row r="42" spans="1:9" s="65" customFormat="1" hidden="1">
      <c r="A42" s="315"/>
      <c r="B42" s="73"/>
      <c r="C42" s="73"/>
      <c r="D42" s="187"/>
      <c r="E42" s="73"/>
      <c r="F42" s="58">
        <f t="shared" si="1"/>
        <v>0</v>
      </c>
      <c r="G42" s="75" t="s">
        <v>173</v>
      </c>
      <c r="I42" s="75"/>
    </row>
    <row r="43" spans="1:9" s="65" customFormat="1" hidden="1">
      <c r="A43" s="315"/>
      <c r="B43" s="73"/>
      <c r="C43" s="73"/>
      <c r="D43" s="187"/>
      <c r="E43" s="73"/>
      <c r="F43" s="58">
        <f t="shared" si="1"/>
        <v>0</v>
      </c>
      <c r="G43" s="75" t="s">
        <v>173</v>
      </c>
      <c r="I43" s="75"/>
    </row>
    <row r="44" spans="1:9" s="65" customFormat="1" hidden="1">
      <c r="A44" s="315"/>
      <c r="B44" s="73"/>
      <c r="C44" s="73"/>
      <c r="D44" s="187"/>
      <c r="E44" s="73"/>
      <c r="F44" s="58">
        <f t="shared" si="1"/>
        <v>0</v>
      </c>
      <c r="G44" s="75" t="s">
        <v>173</v>
      </c>
      <c r="I44" s="75"/>
    </row>
    <row r="45" spans="1:9" s="65" customFormat="1" hidden="1">
      <c r="A45" s="315"/>
      <c r="B45" s="73"/>
      <c r="C45" s="73"/>
      <c r="D45" s="187"/>
      <c r="E45" s="73"/>
      <c r="F45" s="58">
        <f t="shared" si="1"/>
        <v>0</v>
      </c>
      <c r="G45" s="75" t="s">
        <v>173</v>
      </c>
      <c r="I45" s="75"/>
    </row>
    <row r="46" spans="1:9" s="65" customFormat="1" hidden="1">
      <c r="A46" s="315"/>
      <c r="B46" s="73"/>
      <c r="C46" s="73"/>
      <c r="D46" s="187"/>
      <c r="E46" s="73"/>
      <c r="F46" s="58">
        <f t="shared" si="1"/>
        <v>0</v>
      </c>
      <c r="G46" s="75" t="s">
        <v>173</v>
      </c>
      <c r="I46" s="75"/>
    </row>
    <row r="47" spans="1:9" s="65" customFormat="1" hidden="1">
      <c r="A47" s="315"/>
      <c r="B47" s="73"/>
      <c r="C47" s="73"/>
      <c r="D47" s="187"/>
      <c r="E47" s="73"/>
      <c r="F47" s="58">
        <f t="shared" si="1"/>
        <v>0</v>
      </c>
      <c r="G47" s="75" t="s">
        <v>173</v>
      </c>
      <c r="I47" s="75"/>
    </row>
    <row r="48" spans="1:9" s="65" customFormat="1" hidden="1">
      <c r="A48" s="315"/>
      <c r="B48" s="73"/>
      <c r="C48" s="73"/>
      <c r="D48" s="187"/>
      <c r="E48" s="73"/>
      <c r="F48" s="58">
        <f t="shared" si="1"/>
        <v>0</v>
      </c>
      <c r="G48" s="75" t="s">
        <v>173</v>
      </c>
      <c r="I48" s="75"/>
    </row>
    <row r="49" spans="1:9" s="65" customFormat="1" hidden="1">
      <c r="A49" s="315"/>
      <c r="B49" s="73"/>
      <c r="C49" s="73"/>
      <c r="D49" s="187"/>
      <c r="E49" s="73"/>
      <c r="F49" s="58">
        <f t="shared" si="1"/>
        <v>0</v>
      </c>
      <c r="G49" s="75" t="s">
        <v>173</v>
      </c>
      <c r="I49" s="75"/>
    </row>
    <row r="50" spans="1:9" s="65" customFormat="1" hidden="1">
      <c r="A50" s="315"/>
      <c r="B50" s="73"/>
      <c r="C50" s="73"/>
      <c r="D50" s="187"/>
      <c r="E50" s="73"/>
      <c r="F50" s="58">
        <f t="shared" si="1"/>
        <v>0</v>
      </c>
      <c r="G50" s="75" t="s">
        <v>173</v>
      </c>
      <c r="I50" s="75"/>
    </row>
    <row r="51" spans="1:9" s="65" customFormat="1" hidden="1">
      <c r="A51" s="315"/>
      <c r="B51" s="73"/>
      <c r="C51" s="73"/>
      <c r="D51" s="187"/>
      <c r="E51" s="73"/>
      <c r="F51" s="58">
        <f t="shared" si="1"/>
        <v>0</v>
      </c>
      <c r="G51" s="75" t="s">
        <v>173</v>
      </c>
      <c r="I51" s="75"/>
    </row>
    <row r="52" spans="1:9" s="65" customFormat="1" hidden="1">
      <c r="A52" s="315"/>
      <c r="B52" s="73"/>
      <c r="C52" s="73"/>
      <c r="D52" s="187"/>
      <c r="E52" s="73"/>
      <c r="F52" s="58">
        <f t="shared" si="1"/>
        <v>0</v>
      </c>
      <c r="G52" s="75" t="s">
        <v>173</v>
      </c>
      <c r="I52" s="75"/>
    </row>
    <row r="53" spans="1:9" s="65" customFormat="1" hidden="1">
      <c r="A53" s="315"/>
      <c r="B53" s="73"/>
      <c r="C53" s="73"/>
      <c r="D53" s="187"/>
      <c r="E53" s="73"/>
      <c r="F53" s="58">
        <f t="shared" si="1"/>
        <v>0</v>
      </c>
      <c r="G53" s="75" t="s">
        <v>173</v>
      </c>
      <c r="I53" s="75"/>
    </row>
    <row r="54" spans="1:9" s="65" customFormat="1" hidden="1">
      <c r="A54" s="315"/>
      <c r="B54" s="73"/>
      <c r="C54" s="73"/>
      <c r="D54" s="187"/>
      <c r="E54" s="73"/>
      <c r="F54" s="58">
        <f t="shared" si="1"/>
        <v>0</v>
      </c>
      <c r="G54" s="75" t="s">
        <v>173</v>
      </c>
      <c r="I54" s="75"/>
    </row>
    <row r="55" spans="1:9" s="65" customFormat="1" hidden="1">
      <c r="A55" s="315"/>
      <c r="B55" s="73"/>
      <c r="C55" s="73"/>
      <c r="D55" s="187"/>
      <c r="E55" s="73"/>
      <c r="F55" s="58">
        <f t="shared" si="1"/>
        <v>0</v>
      </c>
      <c r="G55" s="75" t="s">
        <v>173</v>
      </c>
      <c r="I55" s="75"/>
    </row>
    <row r="56" spans="1:9" s="65" customFormat="1" hidden="1">
      <c r="A56" s="315"/>
      <c r="B56" s="73"/>
      <c r="C56" s="73"/>
      <c r="D56" s="187"/>
      <c r="E56" s="73"/>
      <c r="F56" s="58">
        <f t="shared" si="1"/>
        <v>0</v>
      </c>
      <c r="G56" s="75" t="s">
        <v>173</v>
      </c>
      <c r="I56" s="75"/>
    </row>
    <row r="57" spans="1:9" s="65" customFormat="1" hidden="1">
      <c r="A57" s="315"/>
      <c r="B57" s="73"/>
      <c r="C57" s="73"/>
      <c r="D57" s="187"/>
      <c r="E57" s="73"/>
      <c r="F57" s="58">
        <f t="shared" si="1"/>
        <v>0</v>
      </c>
      <c r="G57" s="75" t="s">
        <v>173</v>
      </c>
      <c r="I57" s="75"/>
    </row>
    <row r="58" spans="1:9" s="65" customFormat="1" hidden="1">
      <c r="A58" s="315"/>
      <c r="B58" s="73"/>
      <c r="C58" s="73"/>
      <c r="D58" s="187"/>
      <c r="E58" s="73"/>
      <c r="F58" s="58">
        <f t="shared" si="1"/>
        <v>0</v>
      </c>
      <c r="G58" s="75" t="s">
        <v>173</v>
      </c>
      <c r="I58" s="75"/>
    </row>
    <row r="59" spans="1:9" s="65" customFormat="1" hidden="1">
      <c r="A59" s="315"/>
      <c r="B59" s="73"/>
      <c r="C59" s="73"/>
      <c r="D59" s="187"/>
      <c r="E59" s="73"/>
      <c r="F59" s="58">
        <f t="shared" si="1"/>
        <v>0</v>
      </c>
      <c r="G59" s="75" t="s">
        <v>173</v>
      </c>
      <c r="I59" s="75"/>
    </row>
    <row r="60" spans="1:9" s="65" customFormat="1" hidden="1">
      <c r="A60" s="315"/>
      <c r="B60" s="73"/>
      <c r="C60" s="73"/>
      <c r="D60" s="187"/>
      <c r="E60" s="73"/>
      <c r="F60" s="58">
        <f t="shared" si="1"/>
        <v>0</v>
      </c>
      <c r="G60" s="75" t="s">
        <v>173</v>
      </c>
      <c r="I60" s="75"/>
    </row>
    <row r="61" spans="1:9" s="65" customFormat="1" hidden="1">
      <c r="A61" s="315"/>
      <c r="B61" s="73"/>
      <c r="C61" s="73"/>
      <c r="D61" s="187"/>
      <c r="E61" s="73"/>
      <c r="F61" s="58">
        <f t="shared" si="1"/>
        <v>0</v>
      </c>
      <c r="G61" s="75" t="s">
        <v>173</v>
      </c>
      <c r="I61" s="75"/>
    </row>
    <row r="62" spans="1:9" s="65" customFormat="1" hidden="1">
      <c r="A62" s="315"/>
      <c r="B62" s="73"/>
      <c r="C62" s="73"/>
      <c r="D62" s="187"/>
      <c r="E62" s="73"/>
      <c r="F62" s="58">
        <f t="shared" si="1"/>
        <v>0</v>
      </c>
      <c r="G62" s="75" t="s">
        <v>173</v>
      </c>
      <c r="I62" s="75"/>
    </row>
    <row r="63" spans="1:9" s="65" customFormat="1" hidden="1">
      <c r="A63" s="315"/>
      <c r="B63" s="73"/>
      <c r="C63" s="73"/>
      <c r="D63" s="187"/>
      <c r="E63" s="73"/>
      <c r="F63" s="58">
        <f t="shared" si="1"/>
        <v>0</v>
      </c>
      <c r="G63" s="75" t="s">
        <v>173</v>
      </c>
      <c r="I63" s="75"/>
    </row>
    <row r="64" spans="1:9" s="65" customFormat="1" hidden="1">
      <c r="A64" s="315"/>
      <c r="B64" s="73"/>
      <c r="C64" s="73"/>
      <c r="D64" s="187"/>
      <c r="E64" s="73"/>
      <c r="F64" s="58">
        <f t="shared" si="1"/>
        <v>0</v>
      </c>
      <c r="G64" s="75" t="s">
        <v>173</v>
      </c>
      <c r="I64" s="75"/>
    </row>
    <row r="65" spans="1:9" s="65" customFormat="1" hidden="1">
      <c r="A65" s="315"/>
      <c r="B65" s="73"/>
      <c r="C65" s="73"/>
      <c r="D65" s="187"/>
      <c r="E65" s="73"/>
      <c r="F65" s="58">
        <f t="shared" si="1"/>
        <v>0</v>
      </c>
      <c r="G65" s="75" t="s">
        <v>173</v>
      </c>
      <c r="I65" s="75"/>
    </row>
    <row r="66" spans="1:9" s="65" customFormat="1" hidden="1">
      <c r="A66" s="315"/>
      <c r="B66" s="73"/>
      <c r="C66" s="73"/>
      <c r="D66" s="187"/>
      <c r="E66" s="73"/>
      <c r="F66" s="58">
        <f t="shared" si="1"/>
        <v>0</v>
      </c>
      <c r="G66" s="75" t="s">
        <v>173</v>
      </c>
      <c r="I66" s="75"/>
    </row>
    <row r="67" spans="1:9" s="65" customFormat="1" hidden="1">
      <c r="A67" s="315"/>
      <c r="B67" s="73"/>
      <c r="C67" s="73"/>
      <c r="D67" s="187"/>
      <c r="E67" s="73"/>
      <c r="F67" s="58">
        <f t="shared" si="1"/>
        <v>0</v>
      </c>
      <c r="G67" s="75" t="s">
        <v>173</v>
      </c>
      <c r="I67" s="75"/>
    </row>
    <row r="68" spans="1:9" s="65" customFormat="1" hidden="1">
      <c r="A68" s="315"/>
      <c r="B68" s="73"/>
      <c r="C68" s="73"/>
      <c r="D68" s="187"/>
      <c r="E68" s="73"/>
      <c r="F68" s="58">
        <f t="shared" si="1"/>
        <v>0</v>
      </c>
      <c r="G68" s="75" t="s">
        <v>173</v>
      </c>
      <c r="I68" s="75"/>
    </row>
    <row r="69" spans="1:9" s="65" customFormat="1" hidden="1">
      <c r="A69" s="315"/>
      <c r="B69" s="73"/>
      <c r="C69" s="73"/>
      <c r="D69" s="187"/>
      <c r="E69" s="73"/>
      <c r="F69" s="58">
        <f t="shared" si="1"/>
        <v>0</v>
      </c>
      <c r="G69" s="75" t="s">
        <v>173</v>
      </c>
      <c r="I69" s="75"/>
    </row>
    <row r="70" spans="1:9" s="65" customFormat="1" hidden="1">
      <c r="A70" s="315"/>
      <c r="B70" s="73"/>
      <c r="C70" s="73"/>
      <c r="D70" s="187"/>
      <c r="E70" s="73"/>
      <c r="F70" s="58">
        <f t="shared" si="0"/>
        <v>0</v>
      </c>
      <c r="G70" s="75" t="s">
        <v>173</v>
      </c>
      <c r="I70" s="75"/>
    </row>
    <row r="71" spans="1:9" s="65" customFormat="1" hidden="1">
      <c r="A71" s="315"/>
      <c r="B71" s="73"/>
      <c r="C71" s="73"/>
      <c r="D71" s="187"/>
      <c r="E71" s="73"/>
      <c r="F71" s="58">
        <f t="shared" si="0"/>
        <v>0</v>
      </c>
      <c r="G71" s="75" t="s">
        <v>173</v>
      </c>
      <c r="I71" s="75"/>
    </row>
    <row r="72" spans="1:9" s="65" customFormat="1" hidden="1">
      <c r="A72" s="315"/>
      <c r="B72" s="73"/>
      <c r="C72" s="73"/>
      <c r="D72" s="187"/>
      <c r="E72" s="73"/>
      <c r="F72" s="58">
        <f t="shared" si="0"/>
        <v>0</v>
      </c>
      <c r="G72" s="75" t="s">
        <v>173</v>
      </c>
      <c r="I72" s="75"/>
    </row>
    <row r="73" spans="1:9" s="65" customFormat="1" hidden="1">
      <c r="A73" s="315"/>
      <c r="B73" s="73"/>
      <c r="C73" s="73"/>
      <c r="D73" s="187"/>
      <c r="E73" s="73"/>
      <c r="F73" s="58">
        <f t="shared" si="0"/>
        <v>0</v>
      </c>
      <c r="G73" s="75" t="s">
        <v>173</v>
      </c>
      <c r="I73" s="75"/>
    </row>
    <row r="74" spans="1:9" s="65" customFormat="1" hidden="1">
      <c r="A74" s="315"/>
      <c r="B74" s="73"/>
      <c r="C74" s="73"/>
      <c r="D74" s="187"/>
      <c r="E74" s="73"/>
      <c r="F74" s="58">
        <f t="shared" si="0"/>
        <v>0</v>
      </c>
      <c r="G74" s="75" t="s">
        <v>173</v>
      </c>
      <c r="I74" s="75"/>
    </row>
    <row r="75" spans="1:9" s="65" customFormat="1" hidden="1">
      <c r="A75" s="315"/>
      <c r="B75" s="73"/>
      <c r="C75" s="73"/>
      <c r="D75" s="187"/>
      <c r="E75" s="73"/>
      <c r="F75" s="58">
        <f t="shared" si="0"/>
        <v>0</v>
      </c>
      <c r="G75" s="75" t="s">
        <v>173</v>
      </c>
      <c r="I75" s="75"/>
    </row>
    <row r="76" spans="1:9" s="65" customFormat="1" hidden="1">
      <c r="A76" s="315"/>
      <c r="B76" s="73"/>
      <c r="C76" s="73"/>
      <c r="D76" s="187"/>
      <c r="E76" s="73"/>
      <c r="F76" s="58">
        <f t="shared" si="0"/>
        <v>0</v>
      </c>
      <c r="G76" s="75" t="s">
        <v>173</v>
      </c>
      <c r="I76" s="75"/>
    </row>
    <row r="77" spans="1:9" s="65" customFormat="1" hidden="1">
      <c r="A77" s="315"/>
      <c r="B77" s="73"/>
      <c r="C77" s="73"/>
      <c r="D77" s="187"/>
      <c r="E77" s="73"/>
      <c r="F77" s="58">
        <f t="shared" si="0"/>
        <v>0</v>
      </c>
      <c r="G77" s="75" t="s">
        <v>173</v>
      </c>
      <c r="I77" s="75"/>
    </row>
    <row r="78" spans="1:9" s="65" customFormat="1" hidden="1">
      <c r="A78" s="315"/>
      <c r="B78" s="73"/>
      <c r="C78" s="73"/>
      <c r="D78" s="187"/>
      <c r="E78" s="73"/>
      <c r="F78" s="58">
        <f t="shared" si="0"/>
        <v>0</v>
      </c>
      <c r="G78" s="75" t="s">
        <v>173</v>
      </c>
      <c r="I78" s="75"/>
    </row>
    <row r="79" spans="1:9" s="65" customFormat="1" hidden="1">
      <c r="A79" s="315"/>
      <c r="B79" s="73"/>
      <c r="C79" s="73"/>
      <c r="D79" s="187"/>
      <c r="E79" s="73"/>
      <c r="F79" s="58">
        <f t="shared" si="0"/>
        <v>0</v>
      </c>
      <c r="G79" s="75" t="s">
        <v>173</v>
      </c>
      <c r="I79" s="75"/>
    </row>
    <row r="80" spans="1:9" s="65" customFormat="1" hidden="1">
      <c r="A80" s="315"/>
      <c r="B80" s="73"/>
      <c r="C80" s="73"/>
      <c r="D80" s="187"/>
      <c r="E80" s="73"/>
      <c r="F80" s="58">
        <f t="shared" si="0"/>
        <v>0</v>
      </c>
      <c r="G80" s="75" t="s">
        <v>173</v>
      </c>
      <c r="I80" s="75"/>
    </row>
    <row r="81" spans="1:9" s="65" customFormat="1" hidden="1">
      <c r="A81" s="315"/>
      <c r="B81" s="73"/>
      <c r="C81" s="73"/>
      <c r="D81" s="187"/>
      <c r="E81" s="73"/>
      <c r="F81" s="58">
        <f t="shared" si="0"/>
        <v>0</v>
      </c>
      <c r="G81" s="75" t="s">
        <v>173</v>
      </c>
      <c r="I81" s="75"/>
    </row>
    <row r="82" spans="1:9" s="65" customFormat="1" hidden="1">
      <c r="A82" s="315"/>
      <c r="B82" s="73"/>
      <c r="C82" s="73"/>
      <c r="D82" s="187"/>
      <c r="E82" s="73"/>
      <c r="F82" s="58">
        <f t="shared" si="0"/>
        <v>0</v>
      </c>
      <c r="G82" s="75" t="s">
        <v>173</v>
      </c>
      <c r="I82" s="75"/>
    </row>
    <row r="83" spans="1:9" s="65" customFormat="1" hidden="1">
      <c r="A83" s="315"/>
      <c r="B83" s="73"/>
      <c r="C83" s="73"/>
      <c r="D83" s="187"/>
      <c r="E83" s="73"/>
      <c r="F83" s="58">
        <f t="shared" si="0"/>
        <v>0</v>
      </c>
      <c r="G83" s="75" t="s">
        <v>173</v>
      </c>
      <c r="I83" s="75"/>
    </row>
    <row r="84" spans="1:9" s="65" customFormat="1" hidden="1">
      <c r="A84" s="315"/>
      <c r="B84" s="73"/>
      <c r="C84" s="73"/>
      <c r="D84" s="187"/>
      <c r="E84" s="73"/>
      <c r="F84" s="58">
        <f t="shared" si="0"/>
        <v>0</v>
      </c>
      <c r="G84" s="75" t="s">
        <v>173</v>
      </c>
      <c r="I84" s="75"/>
    </row>
    <row r="85" spans="1:9" s="65" customFormat="1" hidden="1">
      <c r="A85" s="315"/>
      <c r="B85" s="73"/>
      <c r="C85" s="73"/>
      <c r="D85" s="187"/>
      <c r="E85" s="73"/>
      <c r="F85" s="58">
        <f t="shared" si="0"/>
        <v>0</v>
      </c>
      <c r="G85" s="75" t="s">
        <v>173</v>
      </c>
      <c r="I85" s="75"/>
    </row>
    <row r="86" spans="1:9" s="65" customFormat="1" hidden="1">
      <c r="A86" s="315"/>
      <c r="B86" s="73"/>
      <c r="C86" s="73"/>
      <c r="D86" s="187"/>
      <c r="E86" s="73"/>
      <c r="F86" s="58">
        <f t="shared" ref="F86:F101" si="2">ROUND(+B86*D86*E86,2)</f>
        <v>0</v>
      </c>
      <c r="G86" s="75" t="s">
        <v>173</v>
      </c>
      <c r="I86" s="75"/>
    </row>
    <row r="87" spans="1:9" s="65" customFormat="1" hidden="1">
      <c r="A87" s="315"/>
      <c r="B87" s="73"/>
      <c r="C87" s="73"/>
      <c r="D87" s="187"/>
      <c r="E87" s="73"/>
      <c r="F87" s="58">
        <f t="shared" si="2"/>
        <v>0</v>
      </c>
      <c r="G87" s="75" t="s">
        <v>173</v>
      </c>
      <c r="I87" s="75"/>
    </row>
    <row r="88" spans="1:9" s="65" customFormat="1" hidden="1">
      <c r="A88" s="315"/>
      <c r="B88" s="73"/>
      <c r="C88" s="73"/>
      <c r="D88" s="187"/>
      <c r="E88" s="73"/>
      <c r="F88" s="58">
        <f t="shared" si="2"/>
        <v>0</v>
      </c>
      <c r="G88" s="75" t="s">
        <v>173</v>
      </c>
      <c r="I88" s="75"/>
    </row>
    <row r="89" spans="1:9" s="65" customFormat="1" hidden="1">
      <c r="A89" s="315"/>
      <c r="B89" s="73"/>
      <c r="C89" s="73"/>
      <c r="D89" s="187"/>
      <c r="E89" s="73"/>
      <c r="F89" s="58">
        <f t="shared" si="2"/>
        <v>0</v>
      </c>
      <c r="G89" s="75" t="s">
        <v>173</v>
      </c>
      <c r="I89" s="75"/>
    </row>
    <row r="90" spans="1:9" s="65" customFormat="1" hidden="1">
      <c r="A90" s="315"/>
      <c r="B90" s="73"/>
      <c r="C90" s="73"/>
      <c r="D90" s="187"/>
      <c r="E90" s="73"/>
      <c r="F90" s="58">
        <f t="shared" si="2"/>
        <v>0</v>
      </c>
      <c r="G90" s="75" t="s">
        <v>173</v>
      </c>
      <c r="I90" s="75"/>
    </row>
    <row r="91" spans="1:9" s="65" customFormat="1" hidden="1">
      <c r="A91" s="315"/>
      <c r="B91" s="73"/>
      <c r="C91" s="73"/>
      <c r="D91" s="187"/>
      <c r="E91" s="73"/>
      <c r="F91" s="58">
        <f t="shared" si="2"/>
        <v>0</v>
      </c>
      <c r="G91" s="75" t="s">
        <v>173</v>
      </c>
      <c r="I91" s="75"/>
    </row>
    <row r="92" spans="1:9" s="65" customFormat="1" hidden="1">
      <c r="A92" s="315"/>
      <c r="B92" s="73"/>
      <c r="C92" s="73"/>
      <c r="D92" s="187"/>
      <c r="E92" s="73"/>
      <c r="F92" s="58">
        <f t="shared" si="2"/>
        <v>0</v>
      </c>
      <c r="G92" s="75" t="s">
        <v>173</v>
      </c>
      <c r="I92" s="75"/>
    </row>
    <row r="93" spans="1:9" s="65" customFormat="1" hidden="1">
      <c r="A93" s="315"/>
      <c r="B93" s="73"/>
      <c r="C93" s="73"/>
      <c r="D93" s="187"/>
      <c r="E93" s="73"/>
      <c r="F93" s="58">
        <f t="shared" si="2"/>
        <v>0</v>
      </c>
      <c r="G93" s="75" t="s">
        <v>173</v>
      </c>
      <c r="I93" s="75"/>
    </row>
    <row r="94" spans="1:9" s="65" customFormat="1" hidden="1">
      <c r="A94" s="315"/>
      <c r="B94" s="73"/>
      <c r="C94" s="73"/>
      <c r="D94" s="187"/>
      <c r="E94" s="73"/>
      <c r="F94" s="58">
        <f t="shared" si="2"/>
        <v>0</v>
      </c>
      <c r="G94" s="75" t="s">
        <v>173</v>
      </c>
      <c r="I94" s="75"/>
    </row>
    <row r="95" spans="1:9" s="65" customFormat="1" hidden="1">
      <c r="A95" s="315"/>
      <c r="B95" s="73"/>
      <c r="C95" s="73"/>
      <c r="D95" s="187"/>
      <c r="E95" s="73"/>
      <c r="F95" s="58">
        <f t="shared" si="2"/>
        <v>0</v>
      </c>
      <c r="G95" s="75" t="s">
        <v>173</v>
      </c>
      <c r="I95" s="75"/>
    </row>
    <row r="96" spans="1:9" s="65" customFormat="1" hidden="1">
      <c r="A96" s="315"/>
      <c r="B96" s="73"/>
      <c r="C96" s="73"/>
      <c r="D96" s="187"/>
      <c r="E96" s="73"/>
      <c r="F96" s="58">
        <f t="shared" si="2"/>
        <v>0</v>
      </c>
      <c r="G96" s="75" t="s">
        <v>173</v>
      </c>
      <c r="I96" s="75"/>
    </row>
    <row r="97" spans="1:9" s="65" customFormat="1" hidden="1">
      <c r="A97" s="315"/>
      <c r="B97" s="73"/>
      <c r="C97" s="73"/>
      <c r="D97" s="187"/>
      <c r="E97" s="73"/>
      <c r="F97" s="58">
        <f t="shared" si="2"/>
        <v>0</v>
      </c>
      <c r="G97" s="75" t="s">
        <v>173</v>
      </c>
      <c r="I97" s="75"/>
    </row>
    <row r="98" spans="1:9" s="65" customFormat="1" hidden="1">
      <c r="A98" s="315"/>
      <c r="B98" s="73"/>
      <c r="C98" s="73"/>
      <c r="D98" s="187"/>
      <c r="E98" s="73"/>
      <c r="F98" s="58">
        <f t="shared" si="2"/>
        <v>0</v>
      </c>
      <c r="G98" s="75" t="s">
        <v>173</v>
      </c>
      <c r="I98" s="75"/>
    </row>
    <row r="99" spans="1:9" s="65" customFormat="1" hidden="1">
      <c r="A99" s="315"/>
      <c r="B99" s="73"/>
      <c r="C99" s="73"/>
      <c r="D99" s="187"/>
      <c r="E99" s="73"/>
      <c r="F99" s="58">
        <f t="shared" si="2"/>
        <v>0</v>
      </c>
      <c r="G99" s="75" t="s">
        <v>173</v>
      </c>
      <c r="I99" s="75"/>
    </row>
    <row r="100" spans="1:9" s="65" customFormat="1" hidden="1">
      <c r="A100" s="315"/>
      <c r="B100" s="73"/>
      <c r="C100" s="73"/>
      <c r="D100" s="187"/>
      <c r="E100" s="73"/>
      <c r="F100" s="58">
        <f t="shared" si="2"/>
        <v>0</v>
      </c>
      <c r="G100" s="75" t="s">
        <v>173</v>
      </c>
      <c r="I100" s="75"/>
    </row>
    <row r="101" spans="1:9" s="65" customFormat="1" hidden="1">
      <c r="A101" s="315"/>
      <c r="B101" s="73"/>
      <c r="C101" s="73"/>
      <c r="D101" s="187"/>
      <c r="E101" s="73"/>
      <c r="F101" s="58">
        <f t="shared" si="2"/>
        <v>0</v>
      </c>
      <c r="G101" s="75" t="s">
        <v>173</v>
      </c>
      <c r="I101" s="75"/>
    </row>
    <row r="102" spans="1:9" s="65" customFormat="1" hidden="1">
      <c r="A102" s="315"/>
      <c r="B102" s="73"/>
      <c r="C102" s="73"/>
      <c r="D102" s="187"/>
      <c r="E102" s="73"/>
      <c r="F102" s="58">
        <f t="shared" ref="F102:F117" si="3">ROUND(+B102*D102*E102,2)</f>
        <v>0</v>
      </c>
      <c r="G102" s="75" t="s">
        <v>173</v>
      </c>
      <c r="I102" s="75"/>
    </row>
    <row r="103" spans="1:9" s="65" customFormat="1" hidden="1">
      <c r="A103" s="315"/>
      <c r="B103" s="73"/>
      <c r="C103" s="73"/>
      <c r="D103" s="187"/>
      <c r="E103" s="73"/>
      <c r="F103" s="58">
        <f t="shared" si="3"/>
        <v>0</v>
      </c>
      <c r="G103" s="75" t="s">
        <v>173</v>
      </c>
      <c r="I103" s="75"/>
    </row>
    <row r="104" spans="1:9" s="65" customFormat="1" hidden="1">
      <c r="A104" s="315"/>
      <c r="B104" s="73"/>
      <c r="C104" s="73"/>
      <c r="D104" s="187"/>
      <c r="E104" s="73"/>
      <c r="F104" s="58">
        <f t="shared" si="3"/>
        <v>0</v>
      </c>
      <c r="G104" s="75" t="s">
        <v>173</v>
      </c>
      <c r="I104" s="75"/>
    </row>
    <row r="105" spans="1:9" s="65" customFormat="1" hidden="1">
      <c r="A105" s="315"/>
      <c r="B105" s="73"/>
      <c r="C105" s="73"/>
      <c r="D105" s="187"/>
      <c r="E105" s="73"/>
      <c r="F105" s="58">
        <f t="shared" si="3"/>
        <v>0</v>
      </c>
      <c r="G105" s="75" t="s">
        <v>173</v>
      </c>
      <c r="I105" s="75"/>
    </row>
    <row r="106" spans="1:9" s="65" customFormat="1" hidden="1">
      <c r="A106" s="315"/>
      <c r="B106" s="73"/>
      <c r="C106" s="73"/>
      <c r="D106" s="187"/>
      <c r="E106" s="73"/>
      <c r="F106" s="58">
        <f t="shared" si="3"/>
        <v>0</v>
      </c>
      <c r="G106" s="75" t="s">
        <v>173</v>
      </c>
      <c r="I106" s="75"/>
    </row>
    <row r="107" spans="1:9" s="65" customFormat="1" hidden="1">
      <c r="A107" s="315"/>
      <c r="B107" s="73"/>
      <c r="C107" s="73"/>
      <c r="D107" s="187"/>
      <c r="E107" s="73"/>
      <c r="F107" s="58">
        <f t="shared" si="3"/>
        <v>0</v>
      </c>
      <c r="G107" s="75" t="s">
        <v>173</v>
      </c>
      <c r="I107" s="75"/>
    </row>
    <row r="108" spans="1:9" s="65" customFormat="1" hidden="1">
      <c r="A108" s="315"/>
      <c r="B108" s="73"/>
      <c r="C108" s="73"/>
      <c r="D108" s="187"/>
      <c r="E108" s="73"/>
      <c r="F108" s="58">
        <f t="shared" si="3"/>
        <v>0</v>
      </c>
      <c r="G108" s="75" t="s">
        <v>173</v>
      </c>
      <c r="I108" s="75"/>
    </row>
    <row r="109" spans="1:9" s="65" customFormat="1" hidden="1">
      <c r="A109" s="315"/>
      <c r="B109" s="73"/>
      <c r="C109" s="73"/>
      <c r="D109" s="187"/>
      <c r="E109" s="73"/>
      <c r="F109" s="58">
        <f t="shared" si="3"/>
        <v>0</v>
      </c>
      <c r="G109" s="75" t="s">
        <v>173</v>
      </c>
      <c r="I109" s="75"/>
    </row>
    <row r="110" spans="1:9" s="65" customFormat="1" hidden="1">
      <c r="A110" s="315"/>
      <c r="B110" s="73"/>
      <c r="C110" s="73"/>
      <c r="D110" s="187"/>
      <c r="E110" s="73"/>
      <c r="F110" s="58">
        <f t="shared" si="3"/>
        <v>0</v>
      </c>
      <c r="G110" s="75" t="s">
        <v>173</v>
      </c>
      <c r="I110" s="75"/>
    </row>
    <row r="111" spans="1:9" s="65" customFormat="1" hidden="1">
      <c r="A111" s="315"/>
      <c r="B111" s="73"/>
      <c r="C111" s="73"/>
      <c r="D111" s="187"/>
      <c r="E111" s="73"/>
      <c r="F111" s="58">
        <f t="shared" si="3"/>
        <v>0</v>
      </c>
      <c r="G111" s="75" t="s">
        <v>173</v>
      </c>
      <c r="I111" s="75"/>
    </row>
    <row r="112" spans="1:9" s="65" customFormat="1" hidden="1">
      <c r="A112" s="315"/>
      <c r="B112" s="73"/>
      <c r="C112" s="73"/>
      <c r="D112" s="187"/>
      <c r="E112" s="73"/>
      <c r="F112" s="58">
        <f t="shared" si="3"/>
        <v>0</v>
      </c>
      <c r="G112" s="75" t="s">
        <v>173</v>
      </c>
      <c r="I112" s="75"/>
    </row>
    <row r="113" spans="1:9" s="65" customFormat="1" hidden="1">
      <c r="A113" s="315"/>
      <c r="B113" s="73"/>
      <c r="C113" s="73"/>
      <c r="D113" s="187"/>
      <c r="E113" s="73"/>
      <c r="F113" s="58">
        <f t="shared" si="3"/>
        <v>0</v>
      </c>
      <c r="G113" s="75" t="s">
        <v>173</v>
      </c>
      <c r="I113" s="75"/>
    </row>
    <row r="114" spans="1:9" s="65" customFormat="1" hidden="1">
      <c r="A114" s="315"/>
      <c r="B114" s="73"/>
      <c r="C114" s="73"/>
      <c r="D114" s="187"/>
      <c r="E114" s="73"/>
      <c r="F114" s="58">
        <f t="shared" si="3"/>
        <v>0</v>
      </c>
      <c r="G114" s="75" t="s">
        <v>173</v>
      </c>
      <c r="I114" s="75"/>
    </row>
    <row r="115" spans="1:9" s="65" customFormat="1" hidden="1">
      <c r="A115" s="315"/>
      <c r="B115" s="73"/>
      <c r="C115" s="73"/>
      <c r="D115" s="187"/>
      <c r="E115" s="73"/>
      <c r="F115" s="58">
        <f t="shared" si="3"/>
        <v>0</v>
      </c>
      <c r="G115" s="75" t="s">
        <v>173</v>
      </c>
      <c r="I115" s="75"/>
    </row>
    <row r="116" spans="1:9" s="65" customFormat="1" hidden="1">
      <c r="A116" s="315"/>
      <c r="B116" s="73"/>
      <c r="C116" s="73"/>
      <c r="D116" s="187"/>
      <c r="E116" s="73"/>
      <c r="F116" s="58">
        <f t="shared" si="3"/>
        <v>0</v>
      </c>
      <c r="G116" s="75" t="s">
        <v>173</v>
      </c>
      <c r="I116" s="75"/>
    </row>
    <row r="117" spans="1:9" s="65" customFormat="1" hidden="1">
      <c r="A117" s="315"/>
      <c r="B117" s="73"/>
      <c r="C117" s="73"/>
      <c r="D117" s="187"/>
      <c r="E117" s="73"/>
      <c r="F117" s="58">
        <f t="shared" si="3"/>
        <v>0</v>
      </c>
      <c r="G117" s="75" t="s">
        <v>173</v>
      </c>
      <c r="I117" s="75"/>
    </row>
    <row r="118" spans="1:9" s="65" customFormat="1" hidden="1">
      <c r="A118" s="315"/>
      <c r="B118" s="73"/>
      <c r="C118" s="73"/>
      <c r="D118" s="187"/>
      <c r="E118" s="73"/>
      <c r="F118" s="58">
        <f t="shared" si="0"/>
        <v>0</v>
      </c>
      <c r="G118" s="75" t="s">
        <v>173</v>
      </c>
      <c r="I118" s="75"/>
    </row>
    <row r="119" spans="1:9" s="65" customFormat="1" hidden="1">
      <c r="A119" s="315"/>
      <c r="B119" s="73"/>
      <c r="C119" s="73"/>
      <c r="D119" s="187"/>
      <c r="E119" s="73"/>
      <c r="F119" s="58">
        <f t="shared" si="0"/>
        <v>0</v>
      </c>
      <c r="G119" s="75" t="s">
        <v>173</v>
      </c>
      <c r="I119" s="75"/>
    </row>
    <row r="120" spans="1:9" s="65" customFormat="1" hidden="1">
      <c r="A120" s="315"/>
      <c r="B120" s="73"/>
      <c r="C120" s="73"/>
      <c r="D120" s="187"/>
      <c r="E120" s="73"/>
      <c r="F120" s="58">
        <f t="shared" si="0"/>
        <v>0</v>
      </c>
      <c r="G120" s="75" t="s">
        <v>173</v>
      </c>
      <c r="I120" s="75"/>
    </row>
    <row r="121" spans="1:9" s="65" customFormat="1" hidden="1">
      <c r="A121" s="315"/>
      <c r="B121" s="73"/>
      <c r="C121" s="73"/>
      <c r="D121" s="187"/>
      <c r="E121" s="73"/>
      <c r="F121" s="58">
        <f t="shared" si="0"/>
        <v>0</v>
      </c>
      <c r="G121" s="75" t="s">
        <v>173</v>
      </c>
      <c r="I121" s="75"/>
    </row>
    <row r="122" spans="1:9" s="65" customFormat="1" hidden="1">
      <c r="A122" s="315"/>
      <c r="B122" s="73"/>
      <c r="C122" s="73"/>
      <c r="D122" s="187"/>
      <c r="E122" s="73"/>
      <c r="F122" s="58">
        <f t="shared" ref="F122:F125" si="4">ROUND(+B122*D122*E122,2)</f>
        <v>0</v>
      </c>
      <c r="G122" s="75" t="s">
        <v>173</v>
      </c>
      <c r="I122" s="75"/>
    </row>
    <row r="123" spans="1:9" s="65" customFormat="1" hidden="1">
      <c r="A123" s="315"/>
      <c r="B123" s="73"/>
      <c r="C123" s="73"/>
      <c r="D123" s="187"/>
      <c r="E123" s="73"/>
      <c r="F123" s="58">
        <f t="shared" si="4"/>
        <v>0</v>
      </c>
      <c r="G123" s="75" t="s">
        <v>173</v>
      </c>
      <c r="I123" s="75"/>
    </row>
    <row r="124" spans="1:9" s="65" customFormat="1" hidden="1">
      <c r="A124" s="315"/>
      <c r="B124" s="73"/>
      <c r="C124" s="73"/>
      <c r="D124" s="187"/>
      <c r="E124" s="73"/>
      <c r="F124" s="58">
        <f t="shared" si="4"/>
        <v>0</v>
      </c>
      <c r="G124" s="75" t="s">
        <v>173</v>
      </c>
      <c r="I124" s="75"/>
    </row>
    <row r="125" spans="1:9" s="65" customFormat="1" hidden="1">
      <c r="A125" s="315"/>
      <c r="B125" s="73"/>
      <c r="C125" s="73"/>
      <c r="D125" s="187"/>
      <c r="E125" s="73"/>
      <c r="F125" s="58">
        <f t="shared" si="4"/>
        <v>0</v>
      </c>
      <c r="G125" s="75" t="s">
        <v>173</v>
      </c>
      <c r="I125" s="75"/>
    </row>
    <row r="126" spans="1:9" s="65" customFormat="1" hidden="1">
      <c r="A126" s="315"/>
      <c r="B126" s="73"/>
      <c r="C126" s="73"/>
      <c r="D126" s="187"/>
      <c r="E126" s="73"/>
      <c r="F126" s="58">
        <f t="shared" ref="F126:F129" si="5">ROUND(+B126*D126*E126,2)</f>
        <v>0</v>
      </c>
      <c r="G126" s="75" t="s">
        <v>173</v>
      </c>
      <c r="I126" s="75"/>
    </row>
    <row r="127" spans="1:9" s="65" customFormat="1" hidden="1">
      <c r="A127" s="315"/>
      <c r="B127" s="73"/>
      <c r="C127" s="73"/>
      <c r="D127" s="187"/>
      <c r="E127" s="73"/>
      <c r="F127" s="58">
        <f t="shared" si="5"/>
        <v>0</v>
      </c>
      <c r="G127" s="75" t="s">
        <v>173</v>
      </c>
      <c r="I127" s="75"/>
    </row>
    <row r="128" spans="1:9" s="65" customFormat="1" hidden="1">
      <c r="A128" s="315"/>
      <c r="B128" s="73"/>
      <c r="C128" s="73"/>
      <c r="D128" s="187"/>
      <c r="E128" s="73"/>
      <c r="F128" s="58">
        <f t="shared" si="5"/>
        <v>0</v>
      </c>
      <c r="G128" s="75" t="s">
        <v>173</v>
      </c>
      <c r="I128" s="75"/>
    </row>
    <row r="129" spans="1:9" s="65" customFormat="1" hidden="1">
      <c r="A129" s="315"/>
      <c r="B129" s="73"/>
      <c r="C129" s="73"/>
      <c r="D129" s="187"/>
      <c r="E129" s="73"/>
      <c r="F129" s="58">
        <f t="shared" si="5"/>
        <v>0</v>
      </c>
      <c r="G129" s="75" t="s">
        <v>173</v>
      </c>
      <c r="I129" s="75"/>
    </row>
    <row r="130" spans="1:9" s="65" customFormat="1" hidden="1">
      <c r="A130" s="315"/>
      <c r="B130" s="73"/>
      <c r="C130" s="73"/>
      <c r="D130" s="187"/>
      <c r="E130" s="73"/>
      <c r="F130" s="58">
        <f t="shared" si="0"/>
        <v>0</v>
      </c>
      <c r="G130" s="75" t="s">
        <v>173</v>
      </c>
      <c r="I130" s="75"/>
    </row>
    <row r="131" spans="1:9" s="65" customFormat="1" hidden="1">
      <c r="A131" s="315"/>
      <c r="B131" s="73"/>
      <c r="C131" s="73"/>
      <c r="D131" s="187"/>
      <c r="E131" s="73"/>
      <c r="F131" s="58">
        <f t="shared" ref="F131" si="6">ROUND(+B131*D131*E131,2)</f>
        <v>0</v>
      </c>
      <c r="G131" s="75" t="s">
        <v>173</v>
      </c>
      <c r="I131" s="75"/>
    </row>
    <row r="132" spans="1:9" s="65" customFormat="1" hidden="1">
      <c r="A132" s="315"/>
      <c r="B132" s="73"/>
      <c r="C132" s="73"/>
      <c r="D132" s="187"/>
      <c r="E132" s="73"/>
      <c r="F132" s="58">
        <f t="shared" ref="F132" si="7">ROUND(+B132*D132*E132,2)</f>
        <v>0</v>
      </c>
      <c r="G132" s="75" t="s">
        <v>173</v>
      </c>
      <c r="I132" s="75"/>
    </row>
    <row r="133" spans="1:9" s="65" customFormat="1" hidden="1">
      <c r="A133" s="315"/>
      <c r="B133" s="73"/>
      <c r="C133" s="73"/>
      <c r="D133" s="187"/>
      <c r="E133" s="73"/>
      <c r="F133" s="58">
        <f t="shared" si="0"/>
        <v>0</v>
      </c>
      <c r="G133" s="75" t="s">
        <v>173</v>
      </c>
      <c r="I133" s="75"/>
    </row>
    <row r="134" spans="1:9" s="65" customFormat="1">
      <c r="A134" s="315"/>
      <c r="B134" s="73"/>
      <c r="C134" s="73"/>
      <c r="D134" s="187"/>
      <c r="E134" s="73"/>
      <c r="F134" s="198">
        <f>ROUND(+B134*D134*E134,2)</f>
        <v>0</v>
      </c>
      <c r="G134" s="75" t="s">
        <v>173</v>
      </c>
      <c r="I134" s="75"/>
    </row>
    <row r="135" spans="1:9" s="65" customFormat="1">
      <c r="A135" s="315"/>
      <c r="D135" s="144"/>
      <c r="E135" s="154" t="s">
        <v>174</v>
      </c>
      <c r="F135" s="207">
        <f>ROUND(SUBTOTAL(109,F5:F134),2)</f>
        <v>0</v>
      </c>
      <c r="G135" s="75" t="s">
        <v>173</v>
      </c>
      <c r="I135" s="313" t="s">
        <v>190</v>
      </c>
    </row>
    <row r="136" spans="1:9" s="65" customFormat="1">
      <c r="A136" s="315"/>
      <c r="D136" s="100"/>
      <c r="F136" s="203"/>
      <c r="G136" s="75" t="s">
        <v>176</v>
      </c>
    </row>
    <row r="137" spans="1:9" s="65" customFormat="1">
      <c r="A137" s="315"/>
      <c r="B137" s="73"/>
      <c r="C137" s="73"/>
      <c r="D137" s="187"/>
      <c r="E137" s="73"/>
      <c r="F137" s="58">
        <f>ROUND(+B137*D137*E137,2)</f>
        <v>0</v>
      </c>
      <c r="G137" s="75" t="s">
        <v>176</v>
      </c>
    </row>
    <row r="138" spans="1:9" s="65" customFormat="1">
      <c r="A138" s="315"/>
      <c r="B138" s="73"/>
      <c r="C138" s="73"/>
      <c r="D138" s="187"/>
      <c r="E138" s="73"/>
      <c r="F138" s="58">
        <f t="shared" ref="F138:F201" si="8">ROUND(+B138*D138*E138,2)</f>
        <v>0</v>
      </c>
      <c r="G138" s="75" t="s">
        <v>176</v>
      </c>
      <c r="I138" s="75"/>
    </row>
    <row r="139" spans="1:9" s="65" customFormat="1">
      <c r="A139" s="315"/>
      <c r="B139" s="73"/>
      <c r="C139" s="73"/>
      <c r="D139" s="187"/>
      <c r="E139" s="73"/>
      <c r="F139" s="58">
        <f t="shared" si="8"/>
        <v>0</v>
      </c>
      <c r="G139" s="75" t="s">
        <v>176</v>
      </c>
      <c r="I139" s="75"/>
    </row>
    <row r="140" spans="1:9" s="65" customFormat="1" hidden="1">
      <c r="A140" s="315"/>
      <c r="B140" s="73"/>
      <c r="C140" s="73"/>
      <c r="D140" s="187"/>
      <c r="E140" s="73"/>
      <c r="F140" s="58">
        <f t="shared" si="8"/>
        <v>0</v>
      </c>
      <c r="G140" s="75" t="s">
        <v>176</v>
      </c>
      <c r="I140" s="75"/>
    </row>
    <row r="141" spans="1:9" s="65" customFormat="1" hidden="1">
      <c r="A141" s="315"/>
      <c r="B141" s="73"/>
      <c r="C141" s="73"/>
      <c r="D141" s="187"/>
      <c r="E141" s="73"/>
      <c r="F141" s="58">
        <f t="shared" si="8"/>
        <v>0</v>
      </c>
      <c r="G141" s="75" t="s">
        <v>176</v>
      </c>
      <c r="I141" s="75"/>
    </row>
    <row r="142" spans="1:9" s="65" customFormat="1" hidden="1">
      <c r="A142" s="315"/>
      <c r="B142" s="73"/>
      <c r="C142" s="73"/>
      <c r="D142" s="187"/>
      <c r="E142" s="73"/>
      <c r="F142" s="58">
        <f t="shared" si="8"/>
        <v>0</v>
      </c>
      <c r="G142" s="75" t="s">
        <v>176</v>
      </c>
      <c r="I142" s="75"/>
    </row>
    <row r="143" spans="1:9" s="65" customFormat="1" hidden="1">
      <c r="A143" s="315"/>
      <c r="B143" s="73"/>
      <c r="C143" s="73"/>
      <c r="D143" s="187"/>
      <c r="E143" s="73"/>
      <c r="F143" s="58">
        <f t="shared" si="8"/>
        <v>0</v>
      </c>
      <c r="G143" s="75" t="s">
        <v>176</v>
      </c>
      <c r="I143" s="75"/>
    </row>
    <row r="144" spans="1:9" s="65" customFormat="1" hidden="1">
      <c r="A144" s="315"/>
      <c r="B144" s="73"/>
      <c r="C144" s="73"/>
      <c r="D144" s="187"/>
      <c r="E144" s="73"/>
      <c r="F144" s="58">
        <f t="shared" si="8"/>
        <v>0</v>
      </c>
      <c r="G144" s="75" t="s">
        <v>176</v>
      </c>
      <c r="I144" s="75"/>
    </row>
    <row r="145" spans="1:9" s="65" customFormat="1" hidden="1">
      <c r="A145" s="315"/>
      <c r="B145" s="73"/>
      <c r="C145" s="73"/>
      <c r="D145" s="187"/>
      <c r="E145" s="73"/>
      <c r="F145" s="58">
        <f t="shared" si="8"/>
        <v>0</v>
      </c>
      <c r="G145" s="75" t="s">
        <v>176</v>
      </c>
      <c r="I145" s="75"/>
    </row>
    <row r="146" spans="1:9" s="65" customFormat="1" hidden="1">
      <c r="A146" s="315"/>
      <c r="B146" s="73"/>
      <c r="C146" s="73"/>
      <c r="D146" s="187"/>
      <c r="E146" s="73"/>
      <c r="F146" s="58">
        <f t="shared" si="8"/>
        <v>0</v>
      </c>
      <c r="G146" s="75" t="s">
        <v>176</v>
      </c>
      <c r="I146" s="75"/>
    </row>
    <row r="147" spans="1:9" s="65" customFormat="1" hidden="1">
      <c r="A147" s="315"/>
      <c r="B147" s="73"/>
      <c r="C147" s="73"/>
      <c r="D147" s="187"/>
      <c r="E147" s="73"/>
      <c r="F147" s="58">
        <f t="shared" si="8"/>
        <v>0</v>
      </c>
      <c r="G147" s="75" t="s">
        <v>176</v>
      </c>
      <c r="I147" s="75"/>
    </row>
    <row r="148" spans="1:9" s="65" customFormat="1" hidden="1">
      <c r="A148" s="315"/>
      <c r="B148" s="73"/>
      <c r="C148" s="73"/>
      <c r="D148" s="187"/>
      <c r="E148" s="73"/>
      <c r="F148" s="58">
        <f t="shared" si="8"/>
        <v>0</v>
      </c>
      <c r="G148" s="75" t="s">
        <v>176</v>
      </c>
      <c r="I148" s="75"/>
    </row>
    <row r="149" spans="1:9" s="65" customFormat="1" hidden="1">
      <c r="A149" s="315"/>
      <c r="B149" s="73"/>
      <c r="C149" s="73"/>
      <c r="D149" s="187"/>
      <c r="E149" s="73"/>
      <c r="F149" s="58">
        <f t="shared" si="8"/>
        <v>0</v>
      </c>
      <c r="G149" s="75" t="s">
        <v>176</v>
      </c>
      <c r="I149" s="75"/>
    </row>
    <row r="150" spans="1:9" s="65" customFormat="1" hidden="1">
      <c r="A150" s="315"/>
      <c r="B150" s="73"/>
      <c r="C150" s="73"/>
      <c r="D150" s="187"/>
      <c r="E150" s="73"/>
      <c r="F150" s="58">
        <f t="shared" si="8"/>
        <v>0</v>
      </c>
      <c r="G150" s="75" t="s">
        <v>176</v>
      </c>
      <c r="I150" s="75"/>
    </row>
    <row r="151" spans="1:9" s="65" customFormat="1" hidden="1">
      <c r="A151" s="315"/>
      <c r="B151" s="73"/>
      <c r="C151" s="73"/>
      <c r="D151" s="187"/>
      <c r="E151" s="73"/>
      <c r="F151" s="58">
        <f t="shared" si="8"/>
        <v>0</v>
      </c>
      <c r="G151" s="75" t="s">
        <v>176</v>
      </c>
      <c r="I151" s="75"/>
    </row>
    <row r="152" spans="1:9" s="65" customFormat="1" hidden="1">
      <c r="A152" s="315"/>
      <c r="B152" s="73"/>
      <c r="C152" s="73"/>
      <c r="D152" s="187"/>
      <c r="E152" s="73"/>
      <c r="F152" s="58">
        <f t="shared" si="8"/>
        <v>0</v>
      </c>
      <c r="G152" s="75" t="s">
        <v>176</v>
      </c>
      <c r="I152" s="75"/>
    </row>
    <row r="153" spans="1:9" s="65" customFormat="1" hidden="1">
      <c r="A153" s="315"/>
      <c r="B153" s="73"/>
      <c r="C153" s="73"/>
      <c r="D153" s="187"/>
      <c r="E153" s="73"/>
      <c r="F153" s="58">
        <f t="shared" si="8"/>
        <v>0</v>
      </c>
      <c r="G153" s="75" t="s">
        <v>176</v>
      </c>
      <c r="I153" s="75"/>
    </row>
    <row r="154" spans="1:9" s="65" customFormat="1" hidden="1">
      <c r="A154" s="315"/>
      <c r="B154" s="73"/>
      <c r="C154" s="73"/>
      <c r="D154" s="187"/>
      <c r="E154" s="73"/>
      <c r="F154" s="58">
        <f t="shared" si="8"/>
        <v>0</v>
      </c>
      <c r="G154" s="75" t="s">
        <v>176</v>
      </c>
      <c r="I154" s="75"/>
    </row>
    <row r="155" spans="1:9" s="65" customFormat="1" hidden="1">
      <c r="A155" s="315"/>
      <c r="B155" s="73"/>
      <c r="C155" s="73"/>
      <c r="D155" s="187"/>
      <c r="E155" s="73"/>
      <c r="F155" s="58">
        <f t="shared" si="8"/>
        <v>0</v>
      </c>
      <c r="G155" s="75" t="s">
        <v>176</v>
      </c>
      <c r="I155" s="75"/>
    </row>
    <row r="156" spans="1:9" s="65" customFormat="1" hidden="1">
      <c r="A156" s="315"/>
      <c r="B156" s="73"/>
      <c r="C156" s="73"/>
      <c r="D156" s="187"/>
      <c r="E156" s="73"/>
      <c r="F156" s="58">
        <f t="shared" si="8"/>
        <v>0</v>
      </c>
      <c r="G156" s="75" t="s">
        <v>176</v>
      </c>
      <c r="I156" s="75"/>
    </row>
    <row r="157" spans="1:9" s="65" customFormat="1" hidden="1">
      <c r="A157" s="315"/>
      <c r="B157" s="73"/>
      <c r="C157" s="73"/>
      <c r="D157" s="187"/>
      <c r="E157" s="73"/>
      <c r="F157" s="58">
        <f t="shared" si="8"/>
        <v>0</v>
      </c>
      <c r="G157" s="75" t="s">
        <v>176</v>
      </c>
      <c r="I157" s="75"/>
    </row>
    <row r="158" spans="1:9" s="65" customFormat="1" hidden="1">
      <c r="A158" s="315"/>
      <c r="B158" s="73"/>
      <c r="C158" s="73"/>
      <c r="D158" s="187"/>
      <c r="E158" s="73"/>
      <c r="F158" s="58">
        <f t="shared" si="8"/>
        <v>0</v>
      </c>
      <c r="G158" s="75" t="s">
        <v>176</v>
      </c>
      <c r="I158" s="75"/>
    </row>
    <row r="159" spans="1:9" s="65" customFormat="1" hidden="1">
      <c r="A159" s="315"/>
      <c r="B159" s="73"/>
      <c r="C159" s="73"/>
      <c r="D159" s="187"/>
      <c r="E159" s="73"/>
      <c r="F159" s="58">
        <f t="shared" si="8"/>
        <v>0</v>
      </c>
      <c r="G159" s="75" t="s">
        <v>176</v>
      </c>
      <c r="I159" s="75"/>
    </row>
    <row r="160" spans="1:9" s="65" customFormat="1" hidden="1">
      <c r="A160" s="315"/>
      <c r="B160" s="73"/>
      <c r="C160" s="73"/>
      <c r="D160" s="187"/>
      <c r="E160" s="73"/>
      <c r="F160" s="58">
        <f t="shared" si="8"/>
        <v>0</v>
      </c>
      <c r="G160" s="75" t="s">
        <v>176</v>
      </c>
      <c r="I160" s="75"/>
    </row>
    <row r="161" spans="1:9" s="65" customFormat="1" hidden="1">
      <c r="A161" s="315"/>
      <c r="B161" s="73"/>
      <c r="C161" s="73"/>
      <c r="D161" s="187"/>
      <c r="E161" s="73"/>
      <c r="F161" s="58">
        <f t="shared" si="8"/>
        <v>0</v>
      </c>
      <c r="G161" s="75" t="s">
        <v>176</v>
      </c>
      <c r="I161" s="75"/>
    </row>
    <row r="162" spans="1:9" s="65" customFormat="1" hidden="1">
      <c r="A162" s="315"/>
      <c r="B162" s="73"/>
      <c r="C162" s="73"/>
      <c r="D162" s="187"/>
      <c r="E162" s="73"/>
      <c r="F162" s="58">
        <f t="shared" si="8"/>
        <v>0</v>
      </c>
      <c r="G162" s="75" t="s">
        <v>176</v>
      </c>
      <c r="I162" s="75"/>
    </row>
    <row r="163" spans="1:9" s="65" customFormat="1" hidden="1">
      <c r="A163" s="315"/>
      <c r="B163" s="73"/>
      <c r="C163" s="73"/>
      <c r="D163" s="187"/>
      <c r="E163" s="73"/>
      <c r="F163" s="58">
        <f t="shared" si="8"/>
        <v>0</v>
      </c>
      <c r="G163" s="75" t="s">
        <v>176</v>
      </c>
      <c r="I163" s="75"/>
    </row>
    <row r="164" spans="1:9" s="65" customFormat="1" hidden="1">
      <c r="A164" s="315"/>
      <c r="B164" s="73"/>
      <c r="C164" s="73"/>
      <c r="D164" s="187"/>
      <c r="E164" s="73"/>
      <c r="F164" s="58">
        <f t="shared" si="8"/>
        <v>0</v>
      </c>
      <c r="G164" s="75" t="s">
        <v>176</v>
      </c>
      <c r="I164" s="75"/>
    </row>
    <row r="165" spans="1:9" s="65" customFormat="1" hidden="1">
      <c r="A165" s="315"/>
      <c r="B165" s="73"/>
      <c r="C165" s="73"/>
      <c r="D165" s="187"/>
      <c r="E165" s="73"/>
      <c r="F165" s="58">
        <f t="shared" si="8"/>
        <v>0</v>
      </c>
      <c r="G165" s="75" t="s">
        <v>176</v>
      </c>
      <c r="I165" s="75"/>
    </row>
    <row r="166" spans="1:9" s="65" customFormat="1" hidden="1">
      <c r="A166" s="315"/>
      <c r="B166" s="73"/>
      <c r="C166" s="73"/>
      <c r="D166" s="187"/>
      <c r="E166" s="73"/>
      <c r="F166" s="58">
        <f t="shared" si="8"/>
        <v>0</v>
      </c>
      <c r="G166" s="75" t="s">
        <v>176</v>
      </c>
      <c r="I166" s="75"/>
    </row>
    <row r="167" spans="1:9" s="65" customFormat="1" hidden="1">
      <c r="A167" s="315"/>
      <c r="B167" s="73"/>
      <c r="C167" s="73"/>
      <c r="D167" s="187"/>
      <c r="E167" s="73"/>
      <c r="F167" s="58">
        <f t="shared" si="8"/>
        <v>0</v>
      </c>
      <c r="G167" s="75" t="s">
        <v>176</v>
      </c>
      <c r="I167" s="75"/>
    </row>
    <row r="168" spans="1:9" s="65" customFormat="1" hidden="1">
      <c r="A168" s="315"/>
      <c r="B168" s="73"/>
      <c r="C168" s="73"/>
      <c r="D168" s="187"/>
      <c r="E168" s="73"/>
      <c r="F168" s="58">
        <f t="shared" si="8"/>
        <v>0</v>
      </c>
      <c r="G168" s="75" t="s">
        <v>176</v>
      </c>
      <c r="I168" s="75"/>
    </row>
    <row r="169" spans="1:9" s="65" customFormat="1" hidden="1">
      <c r="A169" s="315"/>
      <c r="B169" s="73"/>
      <c r="C169" s="73"/>
      <c r="D169" s="187"/>
      <c r="E169" s="73"/>
      <c r="F169" s="58">
        <f t="shared" si="8"/>
        <v>0</v>
      </c>
      <c r="G169" s="75" t="s">
        <v>176</v>
      </c>
      <c r="I169" s="75"/>
    </row>
    <row r="170" spans="1:9" s="65" customFormat="1" hidden="1">
      <c r="A170" s="315"/>
      <c r="B170" s="73"/>
      <c r="C170" s="73"/>
      <c r="D170" s="187"/>
      <c r="E170" s="73"/>
      <c r="F170" s="58">
        <f t="shared" si="8"/>
        <v>0</v>
      </c>
      <c r="G170" s="75" t="s">
        <v>176</v>
      </c>
      <c r="I170" s="75"/>
    </row>
    <row r="171" spans="1:9" s="65" customFormat="1" hidden="1">
      <c r="A171" s="315"/>
      <c r="B171" s="73"/>
      <c r="C171" s="73"/>
      <c r="D171" s="187"/>
      <c r="E171" s="73"/>
      <c r="F171" s="58">
        <f t="shared" si="8"/>
        <v>0</v>
      </c>
      <c r="G171" s="75" t="s">
        <v>176</v>
      </c>
      <c r="I171" s="75"/>
    </row>
    <row r="172" spans="1:9" s="65" customFormat="1" hidden="1">
      <c r="A172" s="315"/>
      <c r="B172" s="73"/>
      <c r="C172" s="73"/>
      <c r="D172" s="187"/>
      <c r="E172" s="73"/>
      <c r="F172" s="58">
        <f t="shared" si="8"/>
        <v>0</v>
      </c>
      <c r="G172" s="75" t="s">
        <v>176</v>
      </c>
      <c r="I172" s="75"/>
    </row>
    <row r="173" spans="1:9" s="65" customFormat="1" hidden="1">
      <c r="A173" s="315"/>
      <c r="B173" s="73"/>
      <c r="C173" s="73"/>
      <c r="D173" s="187"/>
      <c r="E173" s="73"/>
      <c r="F173" s="58">
        <f t="shared" si="8"/>
        <v>0</v>
      </c>
      <c r="G173" s="75" t="s">
        <v>176</v>
      </c>
      <c r="I173" s="75"/>
    </row>
    <row r="174" spans="1:9" s="65" customFormat="1" hidden="1">
      <c r="A174" s="315"/>
      <c r="B174" s="73"/>
      <c r="C174" s="73"/>
      <c r="D174" s="187"/>
      <c r="E174" s="73"/>
      <c r="F174" s="58">
        <f t="shared" si="8"/>
        <v>0</v>
      </c>
      <c r="G174" s="75" t="s">
        <v>176</v>
      </c>
      <c r="I174" s="75"/>
    </row>
    <row r="175" spans="1:9" s="65" customFormat="1" hidden="1">
      <c r="A175" s="315"/>
      <c r="B175" s="73"/>
      <c r="C175" s="73"/>
      <c r="D175" s="187"/>
      <c r="E175" s="73"/>
      <c r="F175" s="58">
        <f t="shared" si="8"/>
        <v>0</v>
      </c>
      <c r="G175" s="75" t="s">
        <v>176</v>
      </c>
      <c r="I175" s="75"/>
    </row>
    <row r="176" spans="1:9" s="65" customFormat="1" hidden="1">
      <c r="A176" s="315"/>
      <c r="B176" s="73"/>
      <c r="C176" s="73"/>
      <c r="D176" s="187"/>
      <c r="E176" s="73"/>
      <c r="F176" s="58">
        <f t="shared" si="8"/>
        <v>0</v>
      </c>
      <c r="G176" s="75" t="s">
        <v>176</v>
      </c>
      <c r="I176" s="75"/>
    </row>
    <row r="177" spans="1:9" s="65" customFormat="1" hidden="1">
      <c r="A177" s="315"/>
      <c r="B177" s="73"/>
      <c r="C177" s="73"/>
      <c r="D177" s="187"/>
      <c r="E177" s="73"/>
      <c r="F177" s="58">
        <f t="shared" si="8"/>
        <v>0</v>
      </c>
      <c r="G177" s="75" t="s">
        <v>176</v>
      </c>
      <c r="I177" s="75"/>
    </row>
    <row r="178" spans="1:9" s="65" customFormat="1" hidden="1">
      <c r="A178" s="315"/>
      <c r="B178" s="73"/>
      <c r="C178" s="73"/>
      <c r="D178" s="187"/>
      <c r="E178" s="73"/>
      <c r="F178" s="58">
        <f t="shared" si="8"/>
        <v>0</v>
      </c>
      <c r="G178" s="75" t="s">
        <v>176</v>
      </c>
      <c r="I178" s="75"/>
    </row>
    <row r="179" spans="1:9" s="65" customFormat="1" hidden="1">
      <c r="A179" s="315"/>
      <c r="B179" s="73"/>
      <c r="C179" s="73"/>
      <c r="D179" s="187"/>
      <c r="E179" s="73"/>
      <c r="F179" s="58">
        <f t="shared" si="8"/>
        <v>0</v>
      </c>
      <c r="G179" s="75" t="s">
        <v>176</v>
      </c>
      <c r="I179" s="75"/>
    </row>
    <row r="180" spans="1:9" s="65" customFormat="1" hidden="1">
      <c r="A180" s="315"/>
      <c r="B180" s="73"/>
      <c r="C180" s="73"/>
      <c r="D180" s="187"/>
      <c r="E180" s="73"/>
      <c r="F180" s="58">
        <f t="shared" si="8"/>
        <v>0</v>
      </c>
      <c r="G180" s="75" t="s">
        <v>176</v>
      </c>
      <c r="I180" s="75"/>
    </row>
    <row r="181" spans="1:9" s="65" customFormat="1" hidden="1">
      <c r="A181" s="315"/>
      <c r="B181" s="73"/>
      <c r="C181" s="73"/>
      <c r="D181" s="187"/>
      <c r="E181" s="73"/>
      <c r="F181" s="58">
        <f t="shared" si="8"/>
        <v>0</v>
      </c>
      <c r="G181" s="75" t="s">
        <v>176</v>
      </c>
      <c r="I181" s="75"/>
    </row>
    <row r="182" spans="1:9" s="65" customFormat="1" hidden="1">
      <c r="A182" s="315"/>
      <c r="B182" s="73"/>
      <c r="C182" s="73"/>
      <c r="D182" s="187"/>
      <c r="E182" s="73"/>
      <c r="F182" s="58">
        <f t="shared" si="8"/>
        <v>0</v>
      </c>
      <c r="G182" s="75" t="s">
        <v>176</v>
      </c>
      <c r="I182" s="75"/>
    </row>
    <row r="183" spans="1:9" s="65" customFormat="1" hidden="1">
      <c r="A183" s="315"/>
      <c r="B183" s="73"/>
      <c r="C183" s="73"/>
      <c r="D183" s="187"/>
      <c r="E183" s="73"/>
      <c r="F183" s="58">
        <f t="shared" si="8"/>
        <v>0</v>
      </c>
      <c r="G183" s="75" t="s">
        <v>176</v>
      </c>
      <c r="I183" s="75"/>
    </row>
    <row r="184" spans="1:9" s="65" customFormat="1" hidden="1">
      <c r="A184" s="315"/>
      <c r="B184" s="73"/>
      <c r="C184" s="73"/>
      <c r="D184" s="187"/>
      <c r="E184" s="73"/>
      <c r="F184" s="58">
        <f t="shared" si="8"/>
        <v>0</v>
      </c>
      <c r="G184" s="75" t="s">
        <v>176</v>
      </c>
      <c r="I184" s="75"/>
    </row>
    <row r="185" spans="1:9" s="65" customFormat="1" hidden="1">
      <c r="A185" s="315"/>
      <c r="B185" s="73"/>
      <c r="C185" s="73"/>
      <c r="D185" s="187"/>
      <c r="E185" s="73"/>
      <c r="F185" s="58">
        <f t="shared" si="8"/>
        <v>0</v>
      </c>
      <c r="G185" s="75" t="s">
        <v>176</v>
      </c>
      <c r="I185" s="75"/>
    </row>
    <row r="186" spans="1:9" s="65" customFormat="1" hidden="1">
      <c r="A186" s="315"/>
      <c r="B186" s="73"/>
      <c r="C186" s="73"/>
      <c r="D186" s="187"/>
      <c r="E186" s="73"/>
      <c r="F186" s="58">
        <f t="shared" si="8"/>
        <v>0</v>
      </c>
      <c r="G186" s="75" t="s">
        <v>176</v>
      </c>
      <c r="I186" s="75"/>
    </row>
    <row r="187" spans="1:9" s="65" customFormat="1" hidden="1">
      <c r="A187" s="315"/>
      <c r="B187" s="73"/>
      <c r="C187" s="73"/>
      <c r="D187" s="187"/>
      <c r="E187" s="73"/>
      <c r="F187" s="58">
        <f t="shared" si="8"/>
        <v>0</v>
      </c>
      <c r="G187" s="75" t="s">
        <v>176</v>
      </c>
      <c r="I187" s="75"/>
    </row>
    <row r="188" spans="1:9" s="65" customFormat="1" hidden="1">
      <c r="A188" s="315"/>
      <c r="B188" s="73"/>
      <c r="C188" s="73"/>
      <c r="D188" s="187"/>
      <c r="E188" s="73"/>
      <c r="F188" s="58">
        <f t="shared" si="8"/>
        <v>0</v>
      </c>
      <c r="G188" s="75" t="s">
        <v>176</v>
      </c>
      <c r="I188" s="75"/>
    </row>
    <row r="189" spans="1:9" s="65" customFormat="1" hidden="1">
      <c r="A189" s="315"/>
      <c r="B189" s="73"/>
      <c r="C189" s="73"/>
      <c r="D189" s="187"/>
      <c r="E189" s="73"/>
      <c r="F189" s="58">
        <f t="shared" si="8"/>
        <v>0</v>
      </c>
      <c r="G189" s="75" t="s">
        <v>176</v>
      </c>
      <c r="I189" s="75"/>
    </row>
    <row r="190" spans="1:9" s="65" customFormat="1" hidden="1">
      <c r="A190" s="315"/>
      <c r="B190" s="73"/>
      <c r="C190" s="73"/>
      <c r="D190" s="187"/>
      <c r="E190" s="73"/>
      <c r="F190" s="58">
        <f t="shared" si="8"/>
        <v>0</v>
      </c>
      <c r="G190" s="75" t="s">
        <v>176</v>
      </c>
      <c r="I190" s="75"/>
    </row>
    <row r="191" spans="1:9" s="65" customFormat="1" hidden="1">
      <c r="A191" s="315"/>
      <c r="B191" s="73"/>
      <c r="C191" s="73"/>
      <c r="D191" s="187"/>
      <c r="E191" s="73"/>
      <c r="F191" s="58">
        <f t="shared" si="8"/>
        <v>0</v>
      </c>
      <c r="G191" s="75" t="s">
        <v>176</v>
      </c>
      <c r="I191" s="75"/>
    </row>
    <row r="192" spans="1:9" s="65" customFormat="1" hidden="1">
      <c r="A192" s="315"/>
      <c r="B192" s="73"/>
      <c r="C192" s="73"/>
      <c r="D192" s="187"/>
      <c r="E192" s="73"/>
      <c r="F192" s="58">
        <f t="shared" si="8"/>
        <v>0</v>
      </c>
      <c r="G192" s="75" t="s">
        <v>176</v>
      </c>
      <c r="I192" s="75"/>
    </row>
    <row r="193" spans="1:9" s="65" customFormat="1" hidden="1">
      <c r="A193" s="315"/>
      <c r="B193" s="73"/>
      <c r="C193" s="73"/>
      <c r="D193" s="187"/>
      <c r="E193" s="73"/>
      <c r="F193" s="58">
        <f t="shared" si="8"/>
        <v>0</v>
      </c>
      <c r="G193" s="75" t="s">
        <v>176</v>
      </c>
      <c r="I193" s="75"/>
    </row>
    <row r="194" spans="1:9" s="65" customFormat="1" hidden="1">
      <c r="A194" s="315"/>
      <c r="B194" s="73"/>
      <c r="C194" s="73"/>
      <c r="D194" s="187"/>
      <c r="E194" s="73"/>
      <c r="F194" s="58">
        <f t="shared" si="8"/>
        <v>0</v>
      </c>
      <c r="G194" s="75" t="s">
        <v>176</v>
      </c>
      <c r="I194" s="75"/>
    </row>
    <row r="195" spans="1:9" s="65" customFormat="1" hidden="1">
      <c r="A195" s="315"/>
      <c r="B195" s="73"/>
      <c r="C195" s="73"/>
      <c r="D195" s="187"/>
      <c r="E195" s="73"/>
      <c r="F195" s="58">
        <f t="shared" si="8"/>
        <v>0</v>
      </c>
      <c r="G195" s="75" t="s">
        <v>176</v>
      </c>
      <c r="I195" s="75"/>
    </row>
    <row r="196" spans="1:9" s="65" customFormat="1" hidden="1">
      <c r="A196" s="315"/>
      <c r="B196" s="73"/>
      <c r="C196" s="73"/>
      <c r="D196" s="187"/>
      <c r="E196" s="73"/>
      <c r="F196" s="58">
        <f t="shared" si="8"/>
        <v>0</v>
      </c>
      <c r="G196" s="75" t="s">
        <v>176</v>
      </c>
      <c r="I196" s="75"/>
    </row>
    <row r="197" spans="1:9" s="65" customFormat="1" hidden="1">
      <c r="A197" s="315"/>
      <c r="B197" s="73"/>
      <c r="C197" s="73"/>
      <c r="D197" s="187"/>
      <c r="E197" s="73"/>
      <c r="F197" s="58">
        <f t="shared" si="8"/>
        <v>0</v>
      </c>
      <c r="G197" s="75" t="s">
        <v>176</v>
      </c>
      <c r="I197" s="75"/>
    </row>
    <row r="198" spans="1:9" s="65" customFormat="1" hidden="1">
      <c r="A198" s="315"/>
      <c r="B198" s="73"/>
      <c r="C198" s="73"/>
      <c r="D198" s="187"/>
      <c r="E198" s="73"/>
      <c r="F198" s="58">
        <f t="shared" si="8"/>
        <v>0</v>
      </c>
      <c r="G198" s="75" t="s">
        <v>176</v>
      </c>
      <c r="I198" s="75"/>
    </row>
    <row r="199" spans="1:9" s="65" customFormat="1" hidden="1">
      <c r="A199" s="315"/>
      <c r="B199" s="73"/>
      <c r="C199" s="73"/>
      <c r="D199" s="187"/>
      <c r="E199" s="73"/>
      <c r="F199" s="58">
        <f t="shared" si="8"/>
        <v>0</v>
      </c>
      <c r="G199" s="75" t="s">
        <v>176</v>
      </c>
      <c r="I199" s="75"/>
    </row>
    <row r="200" spans="1:9" s="65" customFormat="1" hidden="1">
      <c r="A200" s="315"/>
      <c r="B200" s="73"/>
      <c r="C200" s="73"/>
      <c r="D200" s="187"/>
      <c r="E200" s="73"/>
      <c r="F200" s="58">
        <f t="shared" si="8"/>
        <v>0</v>
      </c>
      <c r="G200" s="75" t="s">
        <v>176</v>
      </c>
      <c r="I200" s="75"/>
    </row>
    <row r="201" spans="1:9" s="65" customFormat="1" hidden="1">
      <c r="A201" s="315"/>
      <c r="B201" s="73"/>
      <c r="C201" s="73"/>
      <c r="D201" s="187"/>
      <c r="E201" s="73"/>
      <c r="F201" s="58">
        <f t="shared" si="8"/>
        <v>0</v>
      </c>
      <c r="G201" s="75" t="s">
        <v>176</v>
      </c>
      <c r="I201" s="75"/>
    </row>
    <row r="202" spans="1:9" s="65" customFormat="1" hidden="1">
      <c r="A202" s="315"/>
      <c r="B202" s="73"/>
      <c r="C202" s="73"/>
      <c r="D202" s="187"/>
      <c r="E202" s="73"/>
      <c r="F202" s="58">
        <f t="shared" ref="F202:F265" si="9">ROUND(+B202*D202*E202,2)</f>
        <v>0</v>
      </c>
      <c r="G202" s="75" t="s">
        <v>176</v>
      </c>
      <c r="I202" s="75"/>
    </row>
    <row r="203" spans="1:9" s="65" customFormat="1" hidden="1">
      <c r="A203" s="315"/>
      <c r="B203" s="73"/>
      <c r="C203" s="73"/>
      <c r="D203" s="187"/>
      <c r="E203" s="73"/>
      <c r="F203" s="58">
        <f t="shared" si="9"/>
        <v>0</v>
      </c>
      <c r="G203" s="75" t="s">
        <v>176</v>
      </c>
      <c r="I203" s="75"/>
    </row>
    <row r="204" spans="1:9" s="65" customFormat="1" hidden="1">
      <c r="A204" s="315"/>
      <c r="B204" s="73"/>
      <c r="C204" s="73"/>
      <c r="D204" s="187"/>
      <c r="E204" s="73"/>
      <c r="F204" s="58">
        <f t="shared" si="9"/>
        <v>0</v>
      </c>
      <c r="G204" s="75" t="s">
        <v>176</v>
      </c>
      <c r="I204" s="75"/>
    </row>
    <row r="205" spans="1:9" s="65" customFormat="1" hidden="1">
      <c r="A205" s="315"/>
      <c r="B205" s="73"/>
      <c r="C205" s="73"/>
      <c r="D205" s="187"/>
      <c r="E205" s="73"/>
      <c r="F205" s="58">
        <f t="shared" si="9"/>
        <v>0</v>
      </c>
      <c r="G205" s="75" t="s">
        <v>176</v>
      </c>
      <c r="I205" s="75"/>
    </row>
    <row r="206" spans="1:9" s="65" customFormat="1" hidden="1">
      <c r="A206" s="315"/>
      <c r="B206" s="73"/>
      <c r="C206" s="73"/>
      <c r="D206" s="187"/>
      <c r="E206" s="73"/>
      <c r="F206" s="58">
        <f t="shared" si="9"/>
        <v>0</v>
      </c>
      <c r="G206" s="75" t="s">
        <v>176</v>
      </c>
      <c r="I206" s="75"/>
    </row>
    <row r="207" spans="1:9" s="65" customFormat="1" hidden="1">
      <c r="A207" s="315"/>
      <c r="B207" s="73"/>
      <c r="C207" s="73"/>
      <c r="D207" s="187"/>
      <c r="E207" s="73"/>
      <c r="F207" s="58">
        <f t="shared" si="9"/>
        <v>0</v>
      </c>
      <c r="G207" s="75" t="s">
        <v>176</v>
      </c>
      <c r="I207" s="75"/>
    </row>
    <row r="208" spans="1:9" s="65" customFormat="1" hidden="1">
      <c r="A208" s="315"/>
      <c r="B208" s="73"/>
      <c r="C208" s="73"/>
      <c r="D208" s="187"/>
      <c r="E208" s="73"/>
      <c r="F208" s="58">
        <f t="shared" si="9"/>
        <v>0</v>
      </c>
      <c r="G208" s="75" t="s">
        <v>176</v>
      </c>
      <c r="I208" s="75"/>
    </row>
    <row r="209" spans="1:9" s="65" customFormat="1" hidden="1">
      <c r="A209" s="315"/>
      <c r="B209" s="73"/>
      <c r="C209" s="73"/>
      <c r="D209" s="187"/>
      <c r="E209" s="73"/>
      <c r="F209" s="58">
        <f t="shared" si="9"/>
        <v>0</v>
      </c>
      <c r="G209" s="75" t="s">
        <v>176</v>
      </c>
      <c r="I209" s="75"/>
    </row>
    <row r="210" spans="1:9" s="65" customFormat="1" hidden="1">
      <c r="A210" s="315"/>
      <c r="B210" s="73"/>
      <c r="C210" s="73"/>
      <c r="D210" s="187"/>
      <c r="E210" s="73"/>
      <c r="F210" s="58">
        <f t="shared" si="9"/>
        <v>0</v>
      </c>
      <c r="G210" s="75" t="s">
        <v>176</v>
      </c>
      <c r="I210" s="75"/>
    </row>
    <row r="211" spans="1:9" s="65" customFormat="1" hidden="1">
      <c r="A211" s="315"/>
      <c r="B211" s="73"/>
      <c r="C211" s="73"/>
      <c r="D211" s="187"/>
      <c r="E211" s="73"/>
      <c r="F211" s="58">
        <f t="shared" si="9"/>
        <v>0</v>
      </c>
      <c r="G211" s="75" t="s">
        <v>176</v>
      </c>
      <c r="I211" s="75"/>
    </row>
    <row r="212" spans="1:9" s="65" customFormat="1" hidden="1">
      <c r="A212" s="315"/>
      <c r="B212" s="73"/>
      <c r="C212" s="73"/>
      <c r="D212" s="187"/>
      <c r="E212" s="73"/>
      <c r="F212" s="58">
        <f t="shared" si="9"/>
        <v>0</v>
      </c>
      <c r="G212" s="75" t="s">
        <v>176</v>
      </c>
      <c r="I212" s="75"/>
    </row>
    <row r="213" spans="1:9" s="65" customFormat="1" hidden="1">
      <c r="A213" s="315"/>
      <c r="B213" s="73"/>
      <c r="C213" s="73"/>
      <c r="D213" s="187"/>
      <c r="E213" s="73"/>
      <c r="F213" s="58">
        <f t="shared" si="9"/>
        <v>0</v>
      </c>
      <c r="G213" s="75" t="s">
        <v>176</v>
      </c>
      <c r="I213" s="75"/>
    </row>
    <row r="214" spans="1:9" s="65" customFormat="1" hidden="1">
      <c r="A214" s="315"/>
      <c r="B214" s="73"/>
      <c r="C214" s="73"/>
      <c r="D214" s="187"/>
      <c r="E214" s="73"/>
      <c r="F214" s="58">
        <f t="shared" si="9"/>
        <v>0</v>
      </c>
      <c r="G214" s="75" t="s">
        <v>176</v>
      </c>
      <c r="I214" s="75"/>
    </row>
    <row r="215" spans="1:9" s="65" customFormat="1" hidden="1">
      <c r="A215" s="315"/>
      <c r="B215" s="73"/>
      <c r="C215" s="73"/>
      <c r="D215" s="187"/>
      <c r="E215" s="73"/>
      <c r="F215" s="58">
        <f t="shared" si="9"/>
        <v>0</v>
      </c>
      <c r="G215" s="75" t="s">
        <v>176</v>
      </c>
      <c r="I215" s="75"/>
    </row>
    <row r="216" spans="1:9" s="65" customFormat="1" hidden="1">
      <c r="A216" s="315"/>
      <c r="B216" s="73"/>
      <c r="C216" s="73"/>
      <c r="D216" s="187"/>
      <c r="E216" s="73"/>
      <c r="F216" s="58">
        <f t="shared" si="9"/>
        <v>0</v>
      </c>
      <c r="G216" s="75" t="s">
        <v>176</v>
      </c>
      <c r="I216" s="75"/>
    </row>
    <row r="217" spans="1:9" s="65" customFormat="1" hidden="1">
      <c r="A217" s="315"/>
      <c r="B217" s="73"/>
      <c r="C217" s="73"/>
      <c r="D217" s="187"/>
      <c r="E217" s="73"/>
      <c r="F217" s="58">
        <f t="shared" si="9"/>
        <v>0</v>
      </c>
      <c r="G217" s="75" t="s">
        <v>176</v>
      </c>
      <c r="I217" s="75"/>
    </row>
    <row r="218" spans="1:9" s="65" customFormat="1" hidden="1">
      <c r="A218" s="315"/>
      <c r="B218" s="73"/>
      <c r="C218" s="73"/>
      <c r="D218" s="187"/>
      <c r="E218" s="73"/>
      <c r="F218" s="58">
        <f t="shared" si="9"/>
        <v>0</v>
      </c>
      <c r="G218" s="75" t="s">
        <v>176</v>
      </c>
      <c r="I218" s="75"/>
    </row>
    <row r="219" spans="1:9" s="65" customFormat="1" hidden="1">
      <c r="A219" s="315"/>
      <c r="B219" s="73"/>
      <c r="C219" s="73"/>
      <c r="D219" s="187"/>
      <c r="E219" s="73"/>
      <c r="F219" s="58">
        <f t="shared" si="9"/>
        <v>0</v>
      </c>
      <c r="G219" s="75" t="s">
        <v>176</v>
      </c>
      <c r="I219" s="75"/>
    </row>
    <row r="220" spans="1:9" s="65" customFormat="1" hidden="1">
      <c r="A220" s="315"/>
      <c r="B220" s="73"/>
      <c r="C220" s="73"/>
      <c r="D220" s="187"/>
      <c r="E220" s="73"/>
      <c r="F220" s="58">
        <f t="shared" si="9"/>
        <v>0</v>
      </c>
      <c r="G220" s="75" t="s">
        <v>176</v>
      </c>
      <c r="I220" s="75"/>
    </row>
    <row r="221" spans="1:9" s="65" customFormat="1" hidden="1">
      <c r="A221" s="315"/>
      <c r="B221" s="73"/>
      <c r="C221" s="73"/>
      <c r="D221" s="187"/>
      <c r="E221" s="73"/>
      <c r="F221" s="58">
        <f t="shared" si="9"/>
        <v>0</v>
      </c>
      <c r="G221" s="75" t="s">
        <v>176</v>
      </c>
      <c r="I221" s="75"/>
    </row>
    <row r="222" spans="1:9" s="65" customFormat="1" hidden="1">
      <c r="A222" s="315"/>
      <c r="B222" s="73"/>
      <c r="C222" s="73"/>
      <c r="D222" s="187"/>
      <c r="E222" s="73"/>
      <c r="F222" s="58">
        <f t="shared" si="9"/>
        <v>0</v>
      </c>
      <c r="G222" s="75" t="s">
        <v>176</v>
      </c>
      <c r="I222" s="75"/>
    </row>
    <row r="223" spans="1:9" s="65" customFormat="1" hidden="1">
      <c r="A223" s="315"/>
      <c r="B223" s="73"/>
      <c r="C223" s="73"/>
      <c r="D223" s="187"/>
      <c r="E223" s="73"/>
      <c r="F223" s="58">
        <f t="shared" si="9"/>
        <v>0</v>
      </c>
      <c r="G223" s="75" t="s">
        <v>176</v>
      </c>
      <c r="I223" s="75"/>
    </row>
    <row r="224" spans="1:9" s="65" customFormat="1" hidden="1">
      <c r="A224" s="315"/>
      <c r="B224" s="73"/>
      <c r="C224" s="73"/>
      <c r="D224" s="187"/>
      <c r="E224" s="73"/>
      <c r="F224" s="58">
        <f t="shared" si="9"/>
        <v>0</v>
      </c>
      <c r="G224" s="75" t="s">
        <v>176</v>
      </c>
      <c r="I224" s="75"/>
    </row>
    <row r="225" spans="1:9" s="65" customFormat="1" hidden="1">
      <c r="A225" s="315"/>
      <c r="B225" s="73"/>
      <c r="C225" s="73"/>
      <c r="D225" s="187"/>
      <c r="E225" s="73"/>
      <c r="F225" s="58">
        <f t="shared" si="9"/>
        <v>0</v>
      </c>
      <c r="G225" s="75" t="s">
        <v>176</v>
      </c>
      <c r="I225" s="75"/>
    </row>
    <row r="226" spans="1:9" s="65" customFormat="1" hidden="1">
      <c r="A226" s="315"/>
      <c r="B226" s="73"/>
      <c r="C226" s="73"/>
      <c r="D226" s="187"/>
      <c r="E226" s="73"/>
      <c r="F226" s="58">
        <f t="shared" si="9"/>
        <v>0</v>
      </c>
      <c r="G226" s="75" t="s">
        <v>176</v>
      </c>
      <c r="I226" s="75"/>
    </row>
    <row r="227" spans="1:9" s="65" customFormat="1" hidden="1">
      <c r="A227" s="315"/>
      <c r="B227" s="73"/>
      <c r="C227" s="73"/>
      <c r="D227" s="187"/>
      <c r="E227" s="73"/>
      <c r="F227" s="58">
        <f t="shared" si="9"/>
        <v>0</v>
      </c>
      <c r="G227" s="75" t="s">
        <v>176</v>
      </c>
      <c r="I227" s="75"/>
    </row>
    <row r="228" spans="1:9" s="65" customFormat="1" hidden="1">
      <c r="A228" s="315"/>
      <c r="B228" s="73"/>
      <c r="C228" s="73"/>
      <c r="D228" s="187"/>
      <c r="E228" s="73"/>
      <c r="F228" s="58">
        <f t="shared" si="9"/>
        <v>0</v>
      </c>
      <c r="G228" s="75" t="s">
        <v>176</v>
      </c>
      <c r="I228" s="75"/>
    </row>
    <row r="229" spans="1:9" s="65" customFormat="1" hidden="1">
      <c r="A229" s="315"/>
      <c r="B229" s="73"/>
      <c r="C229" s="73"/>
      <c r="D229" s="187"/>
      <c r="E229" s="73"/>
      <c r="F229" s="58">
        <f t="shared" si="9"/>
        <v>0</v>
      </c>
      <c r="G229" s="75" t="s">
        <v>176</v>
      </c>
      <c r="I229" s="75"/>
    </row>
    <row r="230" spans="1:9" s="65" customFormat="1" hidden="1">
      <c r="A230" s="315"/>
      <c r="B230" s="73"/>
      <c r="C230" s="73"/>
      <c r="D230" s="187"/>
      <c r="E230" s="73"/>
      <c r="F230" s="58">
        <f t="shared" si="9"/>
        <v>0</v>
      </c>
      <c r="G230" s="75" t="s">
        <v>176</v>
      </c>
      <c r="I230" s="75"/>
    </row>
    <row r="231" spans="1:9" s="65" customFormat="1" hidden="1">
      <c r="A231" s="315"/>
      <c r="B231" s="73"/>
      <c r="C231" s="73"/>
      <c r="D231" s="187"/>
      <c r="E231" s="73"/>
      <c r="F231" s="58">
        <f t="shared" si="9"/>
        <v>0</v>
      </c>
      <c r="G231" s="75" t="s">
        <v>176</v>
      </c>
      <c r="I231" s="75"/>
    </row>
    <row r="232" spans="1:9" s="65" customFormat="1" hidden="1">
      <c r="A232" s="315"/>
      <c r="B232" s="73"/>
      <c r="C232" s="73"/>
      <c r="D232" s="187"/>
      <c r="E232" s="73"/>
      <c r="F232" s="58">
        <f t="shared" si="9"/>
        <v>0</v>
      </c>
      <c r="G232" s="75" t="s">
        <v>176</v>
      </c>
      <c r="I232" s="75"/>
    </row>
    <row r="233" spans="1:9" s="65" customFormat="1" hidden="1">
      <c r="A233" s="315"/>
      <c r="B233" s="73"/>
      <c r="C233" s="73"/>
      <c r="D233" s="187"/>
      <c r="E233" s="73"/>
      <c r="F233" s="58">
        <f t="shared" si="9"/>
        <v>0</v>
      </c>
      <c r="G233" s="75" t="s">
        <v>176</v>
      </c>
      <c r="I233" s="75"/>
    </row>
    <row r="234" spans="1:9" s="65" customFormat="1" hidden="1">
      <c r="A234" s="315"/>
      <c r="B234" s="73"/>
      <c r="C234" s="73"/>
      <c r="D234" s="187"/>
      <c r="E234" s="73"/>
      <c r="F234" s="58">
        <f t="shared" si="9"/>
        <v>0</v>
      </c>
      <c r="G234" s="75" t="s">
        <v>176</v>
      </c>
      <c r="I234" s="75"/>
    </row>
    <row r="235" spans="1:9" s="65" customFormat="1" hidden="1">
      <c r="A235" s="315"/>
      <c r="B235" s="73"/>
      <c r="C235" s="73"/>
      <c r="D235" s="187"/>
      <c r="E235" s="73"/>
      <c r="F235" s="58">
        <f t="shared" si="9"/>
        <v>0</v>
      </c>
      <c r="G235" s="75" t="s">
        <v>176</v>
      </c>
      <c r="I235" s="75"/>
    </row>
    <row r="236" spans="1:9" s="65" customFormat="1" hidden="1">
      <c r="A236" s="315"/>
      <c r="B236" s="73"/>
      <c r="C236" s="73"/>
      <c r="D236" s="187"/>
      <c r="E236" s="73"/>
      <c r="F236" s="58">
        <f t="shared" si="9"/>
        <v>0</v>
      </c>
      <c r="G236" s="75" t="s">
        <v>176</v>
      </c>
      <c r="I236" s="75"/>
    </row>
    <row r="237" spans="1:9" s="65" customFormat="1" hidden="1">
      <c r="A237" s="315"/>
      <c r="B237" s="73"/>
      <c r="C237" s="73"/>
      <c r="D237" s="187"/>
      <c r="E237" s="73"/>
      <c r="F237" s="58">
        <f t="shared" si="9"/>
        <v>0</v>
      </c>
      <c r="G237" s="75" t="s">
        <v>176</v>
      </c>
      <c r="I237" s="75"/>
    </row>
    <row r="238" spans="1:9" s="65" customFormat="1" hidden="1">
      <c r="A238" s="315"/>
      <c r="B238" s="73"/>
      <c r="C238" s="73"/>
      <c r="D238" s="187"/>
      <c r="E238" s="73"/>
      <c r="F238" s="58">
        <f t="shared" si="9"/>
        <v>0</v>
      </c>
      <c r="G238" s="75" t="s">
        <v>176</v>
      </c>
      <c r="I238" s="75"/>
    </row>
    <row r="239" spans="1:9" s="65" customFormat="1" hidden="1">
      <c r="A239" s="315"/>
      <c r="B239" s="73"/>
      <c r="C239" s="73"/>
      <c r="D239" s="187"/>
      <c r="E239" s="73"/>
      <c r="F239" s="58">
        <f t="shared" si="9"/>
        <v>0</v>
      </c>
      <c r="G239" s="75" t="s">
        <v>176</v>
      </c>
      <c r="I239" s="75"/>
    </row>
    <row r="240" spans="1:9" s="65" customFormat="1" hidden="1">
      <c r="A240" s="315"/>
      <c r="B240" s="73"/>
      <c r="C240" s="73"/>
      <c r="D240" s="187"/>
      <c r="E240" s="73"/>
      <c r="F240" s="58">
        <f t="shared" si="9"/>
        <v>0</v>
      </c>
      <c r="G240" s="75" t="s">
        <v>176</v>
      </c>
      <c r="I240" s="75"/>
    </row>
    <row r="241" spans="1:9" s="65" customFormat="1" hidden="1">
      <c r="A241" s="315"/>
      <c r="B241" s="73"/>
      <c r="C241" s="73"/>
      <c r="D241" s="187"/>
      <c r="E241" s="73"/>
      <c r="F241" s="58">
        <f t="shared" si="9"/>
        <v>0</v>
      </c>
      <c r="G241" s="75" t="s">
        <v>176</v>
      </c>
      <c r="I241" s="75"/>
    </row>
    <row r="242" spans="1:9" s="65" customFormat="1" hidden="1">
      <c r="A242" s="315"/>
      <c r="B242" s="73"/>
      <c r="C242" s="73"/>
      <c r="D242" s="187"/>
      <c r="E242" s="73"/>
      <c r="F242" s="58">
        <f t="shared" si="9"/>
        <v>0</v>
      </c>
      <c r="G242" s="75" t="s">
        <v>176</v>
      </c>
      <c r="I242" s="75"/>
    </row>
    <row r="243" spans="1:9" s="65" customFormat="1" hidden="1">
      <c r="A243" s="315"/>
      <c r="B243" s="73"/>
      <c r="C243" s="73"/>
      <c r="D243" s="187"/>
      <c r="E243" s="73"/>
      <c r="F243" s="58">
        <f t="shared" si="9"/>
        <v>0</v>
      </c>
      <c r="G243" s="75" t="s">
        <v>176</v>
      </c>
      <c r="I243" s="75"/>
    </row>
    <row r="244" spans="1:9" s="65" customFormat="1" hidden="1">
      <c r="A244" s="315"/>
      <c r="B244" s="73"/>
      <c r="C244" s="73"/>
      <c r="D244" s="187"/>
      <c r="E244" s="73"/>
      <c r="F244" s="58">
        <f t="shared" si="9"/>
        <v>0</v>
      </c>
      <c r="G244" s="75" t="s">
        <v>176</v>
      </c>
      <c r="I244" s="75"/>
    </row>
    <row r="245" spans="1:9" s="65" customFormat="1" hidden="1">
      <c r="A245" s="315"/>
      <c r="B245" s="73"/>
      <c r="C245" s="73"/>
      <c r="D245" s="187"/>
      <c r="E245" s="73"/>
      <c r="F245" s="58">
        <f t="shared" si="9"/>
        <v>0</v>
      </c>
      <c r="G245" s="75" t="s">
        <v>176</v>
      </c>
      <c r="I245" s="75"/>
    </row>
    <row r="246" spans="1:9" s="65" customFormat="1" hidden="1">
      <c r="A246" s="315"/>
      <c r="B246" s="73"/>
      <c r="C246" s="73"/>
      <c r="D246" s="187"/>
      <c r="E246" s="73"/>
      <c r="F246" s="58">
        <f t="shared" si="9"/>
        <v>0</v>
      </c>
      <c r="G246" s="75" t="s">
        <v>176</v>
      </c>
      <c r="I246" s="75"/>
    </row>
    <row r="247" spans="1:9" s="65" customFormat="1" hidden="1">
      <c r="A247" s="315"/>
      <c r="B247" s="73"/>
      <c r="C247" s="73"/>
      <c r="D247" s="187"/>
      <c r="E247" s="73"/>
      <c r="F247" s="58">
        <f t="shared" si="9"/>
        <v>0</v>
      </c>
      <c r="G247" s="75" t="s">
        <v>176</v>
      </c>
      <c r="I247" s="75"/>
    </row>
    <row r="248" spans="1:9" s="65" customFormat="1" hidden="1">
      <c r="A248" s="315"/>
      <c r="B248" s="73"/>
      <c r="C248" s="73"/>
      <c r="D248" s="187"/>
      <c r="E248" s="73"/>
      <c r="F248" s="58">
        <f t="shared" si="9"/>
        <v>0</v>
      </c>
      <c r="G248" s="75" t="s">
        <v>176</v>
      </c>
      <c r="I248" s="75"/>
    </row>
    <row r="249" spans="1:9" s="65" customFormat="1" hidden="1">
      <c r="A249" s="315"/>
      <c r="B249" s="73"/>
      <c r="C249" s="73"/>
      <c r="D249" s="187"/>
      <c r="E249" s="73"/>
      <c r="F249" s="58">
        <f t="shared" si="9"/>
        <v>0</v>
      </c>
      <c r="G249" s="75" t="s">
        <v>176</v>
      </c>
      <c r="I249" s="75"/>
    </row>
    <row r="250" spans="1:9" s="65" customFormat="1" hidden="1">
      <c r="A250" s="315"/>
      <c r="B250" s="73"/>
      <c r="C250" s="73"/>
      <c r="D250" s="187"/>
      <c r="E250" s="73"/>
      <c r="F250" s="58">
        <f t="shared" si="9"/>
        <v>0</v>
      </c>
      <c r="G250" s="75" t="s">
        <v>176</v>
      </c>
      <c r="I250" s="75"/>
    </row>
    <row r="251" spans="1:9" s="65" customFormat="1" hidden="1">
      <c r="A251" s="315"/>
      <c r="B251" s="73"/>
      <c r="C251" s="73"/>
      <c r="D251" s="187"/>
      <c r="E251" s="73"/>
      <c r="F251" s="58">
        <f t="shared" si="9"/>
        <v>0</v>
      </c>
      <c r="G251" s="75" t="s">
        <v>176</v>
      </c>
      <c r="I251" s="75"/>
    </row>
    <row r="252" spans="1:9" s="65" customFormat="1" hidden="1">
      <c r="A252" s="315"/>
      <c r="B252" s="73"/>
      <c r="C252" s="73"/>
      <c r="D252" s="187"/>
      <c r="E252" s="73"/>
      <c r="F252" s="58">
        <f t="shared" si="9"/>
        <v>0</v>
      </c>
      <c r="G252" s="75" t="s">
        <v>176</v>
      </c>
      <c r="I252" s="75"/>
    </row>
    <row r="253" spans="1:9" s="65" customFormat="1" hidden="1">
      <c r="A253" s="315"/>
      <c r="B253" s="73"/>
      <c r="C253" s="73"/>
      <c r="D253" s="187"/>
      <c r="E253" s="73"/>
      <c r="F253" s="58">
        <f t="shared" si="9"/>
        <v>0</v>
      </c>
      <c r="G253" s="75" t="s">
        <v>176</v>
      </c>
      <c r="I253" s="75"/>
    </row>
    <row r="254" spans="1:9" s="65" customFormat="1" hidden="1">
      <c r="A254" s="315"/>
      <c r="B254" s="73"/>
      <c r="C254" s="73"/>
      <c r="D254" s="187"/>
      <c r="E254" s="73"/>
      <c r="F254" s="58">
        <f t="shared" si="9"/>
        <v>0</v>
      </c>
      <c r="G254" s="75" t="s">
        <v>176</v>
      </c>
      <c r="I254" s="75"/>
    </row>
    <row r="255" spans="1:9" s="65" customFormat="1" hidden="1">
      <c r="A255" s="315"/>
      <c r="B255" s="73"/>
      <c r="C255" s="73"/>
      <c r="D255" s="187"/>
      <c r="E255" s="73"/>
      <c r="F255" s="58">
        <f t="shared" si="9"/>
        <v>0</v>
      </c>
      <c r="G255" s="75" t="s">
        <v>176</v>
      </c>
      <c r="I255" s="75"/>
    </row>
    <row r="256" spans="1:9" s="65" customFormat="1" hidden="1">
      <c r="A256" s="315"/>
      <c r="B256" s="73"/>
      <c r="C256" s="73"/>
      <c r="D256" s="187"/>
      <c r="E256" s="73"/>
      <c r="F256" s="58">
        <f t="shared" si="9"/>
        <v>0</v>
      </c>
      <c r="G256" s="75" t="s">
        <v>176</v>
      </c>
      <c r="I256" s="75"/>
    </row>
    <row r="257" spans="1:17" s="65" customFormat="1" hidden="1">
      <c r="A257" s="315"/>
      <c r="B257" s="73"/>
      <c r="C257" s="73"/>
      <c r="D257" s="187"/>
      <c r="E257" s="73"/>
      <c r="F257" s="58">
        <f t="shared" si="9"/>
        <v>0</v>
      </c>
      <c r="G257" s="75" t="s">
        <v>176</v>
      </c>
      <c r="I257" s="75"/>
    </row>
    <row r="258" spans="1:17" s="65" customFormat="1" hidden="1">
      <c r="A258" s="315"/>
      <c r="B258" s="73"/>
      <c r="C258" s="73"/>
      <c r="D258" s="187"/>
      <c r="E258" s="73"/>
      <c r="F258" s="58">
        <f t="shared" si="9"/>
        <v>0</v>
      </c>
      <c r="G258" s="75" t="s">
        <v>176</v>
      </c>
      <c r="I258" s="75"/>
    </row>
    <row r="259" spans="1:17" s="65" customFormat="1" hidden="1">
      <c r="A259" s="315"/>
      <c r="B259" s="73"/>
      <c r="C259" s="73"/>
      <c r="D259" s="187"/>
      <c r="E259" s="73"/>
      <c r="F259" s="58">
        <f t="shared" si="9"/>
        <v>0</v>
      </c>
      <c r="G259" s="75" t="s">
        <v>176</v>
      </c>
      <c r="I259" s="75"/>
    </row>
    <row r="260" spans="1:17" s="65" customFormat="1" hidden="1">
      <c r="A260" s="315"/>
      <c r="B260" s="73"/>
      <c r="C260" s="73"/>
      <c r="D260" s="187"/>
      <c r="E260" s="73"/>
      <c r="F260" s="58">
        <f t="shared" si="9"/>
        <v>0</v>
      </c>
      <c r="G260" s="75" t="s">
        <v>176</v>
      </c>
      <c r="I260" s="75"/>
    </row>
    <row r="261" spans="1:17" s="65" customFormat="1" hidden="1">
      <c r="A261" s="315"/>
      <c r="B261" s="73"/>
      <c r="C261" s="73"/>
      <c r="D261" s="187"/>
      <c r="E261" s="73"/>
      <c r="F261" s="58">
        <f t="shared" si="9"/>
        <v>0</v>
      </c>
      <c r="G261" s="75" t="s">
        <v>176</v>
      </c>
      <c r="I261" s="75"/>
    </row>
    <row r="262" spans="1:17" s="65" customFormat="1" hidden="1">
      <c r="A262" s="315"/>
      <c r="B262" s="73"/>
      <c r="C262" s="73"/>
      <c r="D262" s="187"/>
      <c r="E262" s="73"/>
      <c r="F262" s="58">
        <f t="shared" si="9"/>
        <v>0</v>
      </c>
      <c r="G262" s="75" t="s">
        <v>176</v>
      </c>
      <c r="I262" s="75"/>
    </row>
    <row r="263" spans="1:17" s="65" customFormat="1" hidden="1">
      <c r="A263" s="315"/>
      <c r="B263" s="73"/>
      <c r="C263" s="73"/>
      <c r="D263" s="187"/>
      <c r="E263" s="73"/>
      <c r="F263" s="58">
        <f t="shared" si="9"/>
        <v>0</v>
      </c>
      <c r="G263" s="75" t="s">
        <v>176</v>
      </c>
      <c r="I263" s="75"/>
    </row>
    <row r="264" spans="1:17" s="65" customFormat="1" hidden="1">
      <c r="A264" s="315"/>
      <c r="B264" s="73"/>
      <c r="C264" s="73"/>
      <c r="D264" s="187"/>
      <c r="E264" s="73"/>
      <c r="F264" s="58">
        <f t="shared" si="9"/>
        <v>0</v>
      </c>
      <c r="G264" s="75" t="s">
        <v>176</v>
      </c>
      <c r="I264" s="75"/>
    </row>
    <row r="265" spans="1:17" s="65" customFormat="1" hidden="1">
      <c r="A265" s="315"/>
      <c r="B265" s="73"/>
      <c r="C265" s="73"/>
      <c r="D265" s="187"/>
      <c r="E265" s="73"/>
      <c r="F265" s="58">
        <f t="shared" si="9"/>
        <v>0</v>
      </c>
      <c r="G265" s="75" t="s">
        <v>176</v>
      </c>
      <c r="I265" s="75"/>
    </row>
    <row r="266" spans="1:17" s="65" customFormat="1">
      <c r="A266" s="315"/>
      <c r="B266" s="73"/>
      <c r="C266" s="73"/>
      <c r="D266" s="187"/>
      <c r="E266" s="73"/>
      <c r="F266" s="198">
        <f>ROUND(+B266*D266*E266,2)</f>
        <v>0</v>
      </c>
      <c r="G266" s="75" t="s">
        <v>176</v>
      </c>
    </row>
    <row r="267" spans="1:17" s="65" customFormat="1">
      <c r="D267" s="143"/>
      <c r="E267" s="151" t="s">
        <v>177</v>
      </c>
      <c r="F267" s="207">
        <f>ROUND(SUBTOTAL(109,F136:F266),2)</f>
        <v>0</v>
      </c>
      <c r="G267" s="75" t="s">
        <v>176</v>
      </c>
      <c r="I267" s="313" t="s">
        <v>190</v>
      </c>
    </row>
    <row r="268" spans="1:17" s="65" customFormat="1">
      <c r="F268" s="203"/>
      <c r="G268" s="75" t="s">
        <v>178</v>
      </c>
    </row>
    <row r="269" spans="1:17">
      <c r="A269"/>
      <c r="B269"/>
      <c r="C269"/>
      <c r="D269" s="314"/>
      <c r="E269" s="314" t="s">
        <v>255</v>
      </c>
      <c r="F269" s="58">
        <f>+F267+F135</f>
        <v>0</v>
      </c>
      <c r="G269" s="75" t="s">
        <v>178</v>
      </c>
      <c r="I269" s="105" t="s">
        <v>180</v>
      </c>
    </row>
    <row r="270" spans="1:17">
      <c r="G270" s="75" t="s">
        <v>178</v>
      </c>
    </row>
    <row r="271" spans="1:17" s="65" customFormat="1">
      <c r="A271" s="171" t="s">
        <v>256</v>
      </c>
      <c r="B271" s="80"/>
      <c r="C271" s="80"/>
      <c r="D271" s="80"/>
      <c r="E271" s="80"/>
      <c r="F271" s="81"/>
      <c r="G271" s="75" t="s">
        <v>173</v>
      </c>
      <c r="I271" s="106" t="s">
        <v>182</v>
      </c>
    </row>
    <row r="272" spans="1:17" s="65" customFormat="1" ht="45" customHeight="1">
      <c r="A272" s="423"/>
      <c r="B272" s="424"/>
      <c r="C272" s="424"/>
      <c r="D272" s="424"/>
      <c r="E272" s="424"/>
      <c r="F272" s="425"/>
      <c r="G272" s="75" t="s">
        <v>173</v>
      </c>
      <c r="I272" s="420" t="s">
        <v>183</v>
      </c>
      <c r="J272" s="420"/>
      <c r="K272" s="420"/>
      <c r="L272" s="420"/>
      <c r="M272" s="420"/>
      <c r="N272" s="420"/>
      <c r="O272" s="420"/>
      <c r="P272" s="420"/>
      <c r="Q272" s="420"/>
    </row>
    <row r="273" spans="1:17">
      <c r="A273"/>
      <c r="B273"/>
      <c r="C273"/>
      <c r="D273"/>
      <c r="E273"/>
      <c r="F273"/>
      <c r="G273" s="75" t="s">
        <v>176</v>
      </c>
      <c r="I273"/>
    </row>
    <row r="274" spans="1:17" s="65" customFormat="1">
      <c r="A274" s="171" t="s">
        <v>257</v>
      </c>
      <c r="B274" s="84"/>
      <c r="C274" s="84"/>
      <c r="D274" s="84"/>
      <c r="E274" s="84"/>
      <c r="F274" s="85"/>
      <c r="G274" s="75" t="s">
        <v>176</v>
      </c>
      <c r="I274" s="106" t="s">
        <v>182</v>
      </c>
    </row>
    <row r="275" spans="1:17" s="65" customFormat="1" ht="45" customHeight="1">
      <c r="A275" s="423"/>
      <c r="B275" s="424"/>
      <c r="C275" s="424"/>
      <c r="D275" s="424"/>
      <c r="E275" s="424"/>
      <c r="F275" s="425"/>
      <c r="G275" s="75" t="s">
        <v>176</v>
      </c>
      <c r="I275" s="420" t="s">
        <v>183</v>
      </c>
      <c r="J275" s="420"/>
      <c r="K275" s="420"/>
      <c r="L275" s="420"/>
      <c r="M275" s="420"/>
      <c r="N275" s="420"/>
      <c r="O275" s="420"/>
      <c r="P275" s="420"/>
      <c r="Q275" s="420"/>
    </row>
    <row r="276" spans="1:17">
      <c r="A276"/>
      <c r="B276"/>
      <c r="C276"/>
      <c r="D276"/>
      <c r="E276"/>
      <c r="F276" s="63"/>
    </row>
  </sheetData>
  <sheetProtection algorithmName="SHA-512" hashValue="fF56KUOc7w2eTSEb4POfVy+7ETUNsPY543g6XkcY8j39RFujjowgfpn3Y7zfwiU1J9w3EgY5huLWgsyXYW2OEw==" saltValue="1N/D08NV8zbtbXsPsQ5P9g==" spinCount="100000" sheet="1" formatCells="0" formatRows="0" sort="0" autoFilter="0"/>
  <autoFilter ref="G1:G276" xr:uid="{00000000-0001-0000-0F00-000000000000}"/>
  <mergeCells count="6">
    <mergeCell ref="A272:F272"/>
    <mergeCell ref="A275:F275"/>
    <mergeCell ref="A1:E1"/>
    <mergeCell ref="A2:F2"/>
    <mergeCell ref="I272:Q272"/>
    <mergeCell ref="I275:Q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7AEF91E-E85B-4072-8807-FEF7FE4968FE}">
            <xm:f>Categories!$A$21=FALSE</xm:f>
            <x14:dxf>
              <fill>
                <patternFill>
                  <bgColor theme="0" tint="-0.34998626667073579"/>
                </patternFill>
              </fill>
            </x14:dxf>
          </x14:cfRule>
          <xm:sqref>A1:F275</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view="pageBreakPreview" zoomScaleNormal="100" zoomScaleSheetLayoutView="100" workbookViewId="0">
      <selection activeCell="A2" sqref="A2:C2"/>
    </sheetView>
  </sheetViews>
  <sheetFormatPr defaultColWidth="9.140625" defaultRowHeight="14.45"/>
  <cols>
    <col min="1" max="1" width="39.42578125" customWidth="1"/>
    <col min="2" max="2" width="75.5703125" customWidth="1"/>
    <col min="3" max="3" width="18.5703125" customWidth="1"/>
    <col min="4" max="4" width="11" hidden="1" customWidth="1"/>
    <col min="5" max="5" width="2.140625" customWidth="1"/>
  </cols>
  <sheetData>
    <row r="1" spans="1:4" ht="20.25" customHeight="1">
      <c r="A1" s="419" t="s">
        <v>162</v>
      </c>
      <c r="B1" s="419"/>
      <c r="C1">
        <f>+'Section A'!B2</f>
        <v>0</v>
      </c>
      <c r="D1" s="38"/>
    </row>
    <row r="2" spans="1:4" ht="53.25" customHeight="1">
      <c r="A2" s="442" t="s">
        <v>258</v>
      </c>
      <c r="B2" s="442"/>
      <c r="C2" s="442"/>
    </row>
    <row r="3" spans="1:4" ht="26.45">
      <c r="A3" s="189" t="s">
        <v>245</v>
      </c>
      <c r="B3" s="170" t="s">
        <v>246</v>
      </c>
      <c r="C3" s="189" t="s">
        <v>259</v>
      </c>
      <c r="D3" s="38" t="s">
        <v>171</v>
      </c>
    </row>
    <row r="4" spans="1:4" s="75" customFormat="1">
      <c r="A4" s="165"/>
      <c r="B4" s="164"/>
      <c r="C4" s="74">
        <v>0</v>
      </c>
      <c r="D4" s="196" t="s">
        <v>173</v>
      </c>
    </row>
    <row r="5" spans="1:4" s="75" customFormat="1">
      <c r="A5" s="162"/>
      <c r="B5" s="315"/>
      <c r="C5" s="74">
        <v>0</v>
      </c>
      <c r="D5" s="196" t="s">
        <v>173</v>
      </c>
    </row>
    <row r="6" spans="1:4" s="75" customFormat="1">
      <c r="A6" s="162"/>
      <c r="B6" s="315"/>
      <c r="C6" s="74">
        <v>0</v>
      </c>
      <c r="D6" s="196" t="s">
        <v>173</v>
      </c>
    </row>
    <row r="7" spans="1:4" s="75" customFormat="1" hidden="1">
      <c r="A7" s="162"/>
      <c r="B7" s="315"/>
      <c r="C7" s="74">
        <v>0</v>
      </c>
      <c r="D7" s="196" t="s">
        <v>173</v>
      </c>
    </row>
    <row r="8" spans="1:4" s="75" customFormat="1" hidden="1">
      <c r="A8" s="162"/>
      <c r="B8" s="315"/>
      <c r="C8" s="74">
        <v>0</v>
      </c>
      <c r="D8" s="196" t="s">
        <v>173</v>
      </c>
    </row>
    <row r="9" spans="1:4" s="75" customFormat="1" hidden="1">
      <c r="A9" s="162"/>
      <c r="B9" s="315"/>
      <c r="C9" s="74">
        <v>0</v>
      </c>
      <c r="D9" s="196" t="s">
        <v>173</v>
      </c>
    </row>
    <row r="10" spans="1:4" s="75" customFormat="1" hidden="1">
      <c r="A10" s="162"/>
      <c r="B10" s="315"/>
      <c r="C10" s="74">
        <v>0</v>
      </c>
      <c r="D10" s="196" t="s">
        <v>173</v>
      </c>
    </row>
    <row r="11" spans="1:4" s="75" customFormat="1" hidden="1">
      <c r="A11" s="162"/>
      <c r="B11" s="315"/>
      <c r="C11" s="74">
        <v>0</v>
      </c>
      <c r="D11" s="196" t="s">
        <v>173</v>
      </c>
    </row>
    <row r="12" spans="1:4" s="75" customFormat="1" hidden="1">
      <c r="A12" s="162"/>
      <c r="B12" s="315"/>
      <c r="C12" s="74">
        <v>0</v>
      </c>
      <c r="D12" s="196" t="s">
        <v>173</v>
      </c>
    </row>
    <row r="13" spans="1:4" s="75" customFormat="1" hidden="1">
      <c r="A13" s="162"/>
      <c r="B13" s="315"/>
      <c r="C13" s="74">
        <v>0</v>
      </c>
      <c r="D13" s="196" t="s">
        <v>173</v>
      </c>
    </row>
    <row r="14" spans="1:4" s="75" customFormat="1" hidden="1">
      <c r="A14" s="162"/>
      <c r="B14" s="315"/>
      <c r="C14" s="74">
        <v>0</v>
      </c>
      <c r="D14" s="196" t="s">
        <v>173</v>
      </c>
    </row>
    <row r="15" spans="1:4" s="75" customFormat="1" hidden="1">
      <c r="A15" s="162"/>
      <c r="B15" s="315"/>
      <c r="C15" s="74">
        <v>0</v>
      </c>
      <c r="D15" s="196" t="s">
        <v>173</v>
      </c>
    </row>
    <row r="16" spans="1:4" s="75" customFormat="1" hidden="1">
      <c r="A16" s="162"/>
      <c r="B16" s="315"/>
      <c r="C16" s="74">
        <v>0</v>
      </c>
      <c r="D16" s="196" t="s">
        <v>173</v>
      </c>
    </row>
    <row r="17" spans="1:4" s="75" customFormat="1" hidden="1">
      <c r="A17" s="162"/>
      <c r="B17" s="315"/>
      <c r="C17" s="74">
        <v>0</v>
      </c>
      <c r="D17" s="196" t="s">
        <v>173</v>
      </c>
    </row>
    <row r="18" spans="1:4" s="75" customFormat="1" hidden="1">
      <c r="A18" s="162"/>
      <c r="B18" s="315"/>
      <c r="C18" s="74">
        <v>0</v>
      </c>
      <c r="D18" s="196" t="s">
        <v>173</v>
      </c>
    </row>
    <row r="19" spans="1:4" s="75" customFormat="1" hidden="1">
      <c r="A19" s="162"/>
      <c r="B19" s="315"/>
      <c r="C19" s="74">
        <v>0</v>
      </c>
      <c r="D19" s="196" t="s">
        <v>173</v>
      </c>
    </row>
    <row r="20" spans="1:4" s="75" customFormat="1" hidden="1">
      <c r="A20" s="162"/>
      <c r="B20" s="315"/>
      <c r="C20" s="74">
        <v>0</v>
      </c>
      <c r="D20" s="196" t="s">
        <v>173</v>
      </c>
    </row>
    <row r="21" spans="1:4" s="75" customFormat="1" hidden="1">
      <c r="A21" s="162"/>
      <c r="B21" s="315"/>
      <c r="C21" s="74">
        <v>0</v>
      </c>
      <c r="D21" s="196" t="s">
        <v>173</v>
      </c>
    </row>
    <row r="22" spans="1:4" s="75" customFormat="1" hidden="1">
      <c r="A22" s="162"/>
      <c r="B22" s="315"/>
      <c r="C22" s="74">
        <v>0</v>
      </c>
      <c r="D22" s="196" t="s">
        <v>173</v>
      </c>
    </row>
    <row r="23" spans="1:4" s="75" customFormat="1" hidden="1">
      <c r="A23" s="162"/>
      <c r="B23" s="315"/>
      <c r="C23" s="74">
        <v>0</v>
      </c>
      <c r="D23" s="196" t="s">
        <v>173</v>
      </c>
    </row>
    <row r="24" spans="1:4" s="75" customFormat="1" hidden="1">
      <c r="A24" s="162"/>
      <c r="B24" s="315"/>
      <c r="C24" s="74">
        <v>0</v>
      </c>
      <c r="D24" s="196" t="s">
        <v>173</v>
      </c>
    </row>
    <row r="25" spans="1:4" s="75" customFormat="1" hidden="1">
      <c r="A25" s="162"/>
      <c r="B25" s="315"/>
      <c r="C25" s="74">
        <v>0</v>
      </c>
      <c r="D25" s="196" t="s">
        <v>173</v>
      </c>
    </row>
    <row r="26" spans="1:4" s="75" customFormat="1" hidden="1">
      <c r="A26" s="162"/>
      <c r="B26" s="315"/>
      <c r="C26" s="74">
        <v>0</v>
      </c>
      <c r="D26" s="196" t="s">
        <v>173</v>
      </c>
    </row>
    <row r="27" spans="1:4" s="75" customFormat="1" hidden="1">
      <c r="A27" s="162"/>
      <c r="B27" s="315"/>
      <c r="C27" s="74">
        <v>0</v>
      </c>
      <c r="D27" s="196" t="s">
        <v>173</v>
      </c>
    </row>
    <row r="28" spans="1:4" s="75" customFormat="1" hidden="1">
      <c r="A28" s="162"/>
      <c r="B28" s="315"/>
      <c r="C28" s="74">
        <v>0</v>
      </c>
      <c r="D28" s="196" t="s">
        <v>173</v>
      </c>
    </row>
    <row r="29" spans="1:4" s="75" customFormat="1" hidden="1">
      <c r="A29" s="162"/>
      <c r="B29" s="315"/>
      <c r="C29" s="74">
        <v>0</v>
      </c>
      <c r="D29" s="196" t="s">
        <v>173</v>
      </c>
    </row>
    <row r="30" spans="1:4" s="75" customFormat="1" hidden="1">
      <c r="A30" s="162"/>
      <c r="B30" s="315"/>
      <c r="C30" s="74">
        <v>0</v>
      </c>
      <c r="D30" s="196" t="s">
        <v>173</v>
      </c>
    </row>
    <row r="31" spans="1:4" s="75" customFormat="1" hidden="1">
      <c r="A31" s="162"/>
      <c r="B31" s="315"/>
      <c r="C31" s="74">
        <v>0</v>
      </c>
      <c r="D31" s="196" t="s">
        <v>173</v>
      </c>
    </row>
    <row r="32" spans="1:4" s="75" customFormat="1" hidden="1">
      <c r="A32" s="162"/>
      <c r="B32" s="315"/>
      <c r="C32" s="74">
        <v>0</v>
      </c>
      <c r="D32" s="196" t="s">
        <v>173</v>
      </c>
    </row>
    <row r="33" spans="1:4" s="75" customFormat="1" hidden="1">
      <c r="A33" s="162"/>
      <c r="B33" s="315"/>
      <c r="C33" s="74">
        <v>0</v>
      </c>
      <c r="D33" s="196" t="s">
        <v>173</v>
      </c>
    </row>
    <row r="34" spans="1:4" s="75" customFormat="1" hidden="1">
      <c r="A34" s="162"/>
      <c r="B34" s="315"/>
      <c r="C34" s="74">
        <v>0</v>
      </c>
      <c r="D34" s="196" t="s">
        <v>173</v>
      </c>
    </row>
    <row r="35" spans="1:4" s="75" customFormat="1" hidden="1">
      <c r="A35" s="162"/>
      <c r="B35" s="315"/>
      <c r="C35" s="74">
        <v>0</v>
      </c>
      <c r="D35" s="196" t="s">
        <v>173</v>
      </c>
    </row>
    <row r="36" spans="1:4" s="75" customFormat="1" hidden="1">
      <c r="A36" s="162"/>
      <c r="B36" s="315"/>
      <c r="C36" s="74">
        <v>0</v>
      </c>
      <c r="D36" s="196" t="s">
        <v>173</v>
      </c>
    </row>
    <row r="37" spans="1:4" s="75" customFormat="1" hidden="1">
      <c r="A37" s="162"/>
      <c r="B37" s="315"/>
      <c r="C37" s="74">
        <v>0</v>
      </c>
      <c r="D37" s="196" t="s">
        <v>173</v>
      </c>
    </row>
    <row r="38" spans="1:4" s="75" customFormat="1" hidden="1">
      <c r="A38" s="162"/>
      <c r="B38" s="315"/>
      <c r="C38" s="74">
        <v>0</v>
      </c>
      <c r="D38" s="196" t="s">
        <v>173</v>
      </c>
    </row>
    <row r="39" spans="1:4" s="75" customFormat="1" hidden="1">
      <c r="A39" s="162"/>
      <c r="B39" s="315"/>
      <c r="C39" s="74">
        <v>0</v>
      </c>
      <c r="D39" s="196" t="s">
        <v>173</v>
      </c>
    </row>
    <row r="40" spans="1:4" s="75" customFormat="1" hidden="1">
      <c r="A40" s="162"/>
      <c r="B40" s="315"/>
      <c r="C40" s="74">
        <v>0</v>
      </c>
      <c r="D40" s="196" t="s">
        <v>173</v>
      </c>
    </row>
    <row r="41" spans="1:4" s="75" customFormat="1" hidden="1">
      <c r="A41" s="162"/>
      <c r="B41" s="315"/>
      <c r="C41" s="74">
        <v>0</v>
      </c>
      <c r="D41" s="196" t="s">
        <v>173</v>
      </c>
    </row>
    <row r="42" spans="1:4" s="75" customFormat="1" hidden="1">
      <c r="A42" s="162"/>
      <c r="B42" s="315"/>
      <c r="C42" s="74">
        <v>0</v>
      </c>
      <c r="D42" s="196" t="s">
        <v>173</v>
      </c>
    </row>
    <row r="43" spans="1:4" s="75" customFormat="1" hidden="1">
      <c r="A43" s="162"/>
      <c r="B43" s="315"/>
      <c r="C43" s="74">
        <v>0</v>
      </c>
      <c r="D43" s="196" t="s">
        <v>173</v>
      </c>
    </row>
    <row r="44" spans="1:4" s="75" customFormat="1" hidden="1">
      <c r="A44" s="162"/>
      <c r="B44" s="315"/>
      <c r="C44" s="74">
        <v>0</v>
      </c>
      <c r="D44" s="196" t="s">
        <v>173</v>
      </c>
    </row>
    <row r="45" spans="1:4" s="75" customFormat="1" hidden="1">
      <c r="A45" s="162"/>
      <c r="B45" s="315"/>
      <c r="C45" s="74">
        <v>0</v>
      </c>
      <c r="D45" s="196" t="s">
        <v>173</v>
      </c>
    </row>
    <row r="46" spans="1:4" s="75" customFormat="1" hidden="1">
      <c r="A46" s="162"/>
      <c r="B46" s="315"/>
      <c r="C46" s="74">
        <v>0</v>
      </c>
      <c r="D46" s="196" t="s">
        <v>173</v>
      </c>
    </row>
    <row r="47" spans="1:4" s="75" customFormat="1" hidden="1">
      <c r="A47" s="162"/>
      <c r="B47" s="315"/>
      <c r="C47" s="74">
        <v>0</v>
      </c>
      <c r="D47" s="196" t="s">
        <v>173</v>
      </c>
    </row>
    <row r="48" spans="1:4" s="75" customFormat="1" hidden="1">
      <c r="A48" s="162"/>
      <c r="B48" s="315"/>
      <c r="C48" s="74">
        <v>0</v>
      </c>
      <c r="D48" s="196" t="s">
        <v>173</v>
      </c>
    </row>
    <row r="49" spans="1:4" s="75" customFormat="1" hidden="1">
      <c r="A49" s="162"/>
      <c r="B49" s="315"/>
      <c r="C49" s="74">
        <v>0</v>
      </c>
      <c r="D49" s="196" t="s">
        <v>173</v>
      </c>
    </row>
    <row r="50" spans="1:4" s="75" customFormat="1" hidden="1">
      <c r="A50" s="162"/>
      <c r="B50" s="315"/>
      <c r="C50" s="74">
        <v>0</v>
      </c>
      <c r="D50" s="196" t="s">
        <v>173</v>
      </c>
    </row>
    <row r="51" spans="1:4" s="75" customFormat="1" hidden="1">
      <c r="A51" s="162"/>
      <c r="B51" s="315"/>
      <c r="C51" s="74">
        <v>0</v>
      </c>
      <c r="D51" s="196" t="s">
        <v>173</v>
      </c>
    </row>
    <row r="52" spans="1:4" s="75" customFormat="1" hidden="1">
      <c r="A52" s="162"/>
      <c r="B52" s="315"/>
      <c r="C52" s="74">
        <v>0</v>
      </c>
      <c r="D52" s="196" t="s">
        <v>173</v>
      </c>
    </row>
    <row r="53" spans="1:4" s="75" customFormat="1" hidden="1">
      <c r="A53" s="162"/>
      <c r="B53" s="315"/>
      <c r="C53" s="74">
        <v>0</v>
      </c>
      <c r="D53" s="196" t="s">
        <v>173</v>
      </c>
    </row>
    <row r="54" spans="1:4" s="75" customFormat="1" hidden="1">
      <c r="A54" s="162"/>
      <c r="B54" s="315"/>
      <c r="C54" s="74">
        <v>0</v>
      </c>
      <c r="D54" s="196" t="s">
        <v>173</v>
      </c>
    </row>
    <row r="55" spans="1:4" s="75" customFormat="1" hidden="1">
      <c r="A55" s="162"/>
      <c r="B55" s="315"/>
      <c r="C55" s="74">
        <v>0</v>
      </c>
      <c r="D55" s="196" t="s">
        <v>173</v>
      </c>
    </row>
    <row r="56" spans="1:4" s="75" customFormat="1" hidden="1">
      <c r="A56" s="162"/>
      <c r="B56" s="315"/>
      <c r="C56" s="74">
        <v>0</v>
      </c>
      <c r="D56" s="196" t="s">
        <v>173</v>
      </c>
    </row>
    <row r="57" spans="1:4" s="75" customFormat="1" hidden="1">
      <c r="A57" s="162"/>
      <c r="B57" s="315"/>
      <c r="C57" s="74">
        <v>0</v>
      </c>
      <c r="D57" s="196" t="s">
        <v>173</v>
      </c>
    </row>
    <row r="58" spans="1:4" s="75" customFormat="1" hidden="1">
      <c r="A58" s="162"/>
      <c r="B58" s="315"/>
      <c r="C58" s="74">
        <v>0</v>
      </c>
      <c r="D58" s="196" t="s">
        <v>173</v>
      </c>
    </row>
    <row r="59" spans="1:4" s="75" customFormat="1" hidden="1">
      <c r="A59" s="162"/>
      <c r="B59" s="315"/>
      <c r="C59" s="74">
        <v>0</v>
      </c>
      <c r="D59" s="196" t="s">
        <v>173</v>
      </c>
    </row>
    <row r="60" spans="1:4" s="75" customFormat="1" hidden="1">
      <c r="A60" s="162"/>
      <c r="B60" s="315"/>
      <c r="C60" s="74">
        <v>0</v>
      </c>
      <c r="D60" s="196" t="s">
        <v>173</v>
      </c>
    </row>
    <row r="61" spans="1:4" s="75" customFormat="1" hidden="1">
      <c r="A61" s="162"/>
      <c r="B61" s="315"/>
      <c r="C61" s="74">
        <v>0</v>
      </c>
      <c r="D61" s="196" t="s">
        <v>173</v>
      </c>
    </row>
    <row r="62" spans="1:4" s="75" customFormat="1" hidden="1">
      <c r="A62" s="162"/>
      <c r="B62" s="315"/>
      <c r="C62" s="74">
        <v>0</v>
      </c>
      <c r="D62" s="196" t="s">
        <v>173</v>
      </c>
    </row>
    <row r="63" spans="1:4" s="75" customFormat="1" hidden="1">
      <c r="A63" s="162"/>
      <c r="B63" s="315"/>
      <c r="C63" s="74">
        <v>0</v>
      </c>
      <c r="D63" s="196" t="s">
        <v>173</v>
      </c>
    </row>
    <row r="64" spans="1:4" s="75" customFormat="1" hidden="1">
      <c r="A64" s="162"/>
      <c r="B64" s="315"/>
      <c r="C64" s="74">
        <v>0</v>
      </c>
      <c r="D64" s="196" t="s">
        <v>173</v>
      </c>
    </row>
    <row r="65" spans="1:4" s="75" customFormat="1" hidden="1">
      <c r="A65" s="162"/>
      <c r="B65" s="315"/>
      <c r="C65" s="74">
        <v>0</v>
      </c>
      <c r="D65" s="196" t="s">
        <v>173</v>
      </c>
    </row>
    <row r="66" spans="1:4" s="75" customFormat="1" hidden="1">
      <c r="A66" s="162"/>
      <c r="B66" s="315"/>
      <c r="C66" s="74">
        <v>0</v>
      </c>
      <c r="D66" s="196" t="s">
        <v>173</v>
      </c>
    </row>
    <row r="67" spans="1:4" s="75" customFormat="1" hidden="1">
      <c r="A67" s="162"/>
      <c r="B67" s="315"/>
      <c r="C67" s="74">
        <v>0</v>
      </c>
      <c r="D67" s="196" t="s">
        <v>173</v>
      </c>
    </row>
    <row r="68" spans="1:4" s="75" customFormat="1" hidden="1">
      <c r="A68" s="162"/>
      <c r="B68" s="315"/>
      <c r="C68" s="74">
        <v>0</v>
      </c>
      <c r="D68" s="196" t="s">
        <v>173</v>
      </c>
    </row>
    <row r="69" spans="1:4" s="75" customFormat="1" hidden="1">
      <c r="A69" s="162"/>
      <c r="B69" s="315"/>
      <c r="C69" s="74">
        <v>0</v>
      </c>
      <c r="D69" s="196" t="s">
        <v>173</v>
      </c>
    </row>
    <row r="70" spans="1:4" s="75" customFormat="1" hidden="1">
      <c r="A70" s="162"/>
      <c r="B70" s="315"/>
      <c r="C70" s="74">
        <v>0</v>
      </c>
      <c r="D70" s="196" t="s">
        <v>173</v>
      </c>
    </row>
    <row r="71" spans="1:4" s="75" customFormat="1" hidden="1">
      <c r="A71" s="162"/>
      <c r="B71" s="315"/>
      <c r="C71" s="74">
        <v>0</v>
      </c>
      <c r="D71" s="196" t="s">
        <v>173</v>
      </c>
    </row>
    <row r="72" spans="1:4" s="75" customFormat="1" hidden="1">
      <c r="A72" s="162"/>
      <c r="B72" s="315"/>
      <c r="C72" s="74">
        <v>0</v>
      </c>
      <c r="D72" s="196" t="s">
        <v>173</v>
      </c>
    </row>
    <row r="73" spans="1:4" s="75" customFormat="1" hidden="1">
      <c r="A73" s="162"/>
      <c r="B73" s="315"/>
      <c r="C73" s="74">
        <v>0</v>
      </c>
      <c r="D73" s="196" t="s">
        <v>173</v>
      </c>
    </row>
    <row r="74" spans="1:4" s="75" customFormat="1" hidden="1">
      <c r="A74" s="162"/>
      <c r="B74" s="315"/>
      <c r="C74" s="74">
        <v>0</v>
      </c>
      <c r="D74" s="196" t="s">
        <v>173</v>
      </c>
    </row>
    <row r="75" spans="1:4" s="75" customFormat="1" hidden="1">
      <c r="A75" s="162"/>
      <c r="B75" s="315"/>
      <c r="C75" s="74">
        <v>0</v>
      </c>
      <c r="D75" s="196" t="s">
        <v>173</v>
      </c>
    </row>
    <row r="76" spans="1:4" s="75" customFormat="1" hidden="1">
      <c r="A76" s="162"/>
      <c r="B76" s="315"/>
      <c r="C76" s="74">
        <v>0</v>
      </c>
      <c r="D76" s="196" t="s">
        <v>173</v>
      </c>
    </row>
    <row r="77" spans="1:4" s="75" customFormat="1" hidden="1">
      <c r="A77" s="162"/>
      <c r="B77" s="315"/>
      <c r="C77" s="74">
        <v>0</v>
      </c>
      <c r="D77" s="196" t="s">
        <v>173</v>
      </c>
    </row>
    <row r="78" spans="1:4" s="75" customFormat="1" hidden="1">
      <c r="A78" s="162"/>
      <c r="B78" s="315"/>
      <c r="C78" s="74">
        <v>0</v>
      </c>
      <c r="D78" s="196" t="s">
        <v>173</v>
      </c>
    </row>
    <row r="79" spans="1:4" s="75" customFormat="1" hidden="1">
      <c r="A79" s="162"/>
      <c r="B79" s="315"/>
      <c r="C79" s="74">
        <v>0</v>
      </c>
      <c r="D79" s="196" t="s">
        <v>173</v>
      </c>
    </row>
    <row r="80" spans="1:4" s="75" customFormat="1" hidden="1">
      <c r="A80" s="162"/>
      <c r="B80" s="315"/>
      <c r="C80" s="74">
        <v>0</v>
      </c>
      <c r="D80" s="196" t="s">
        <v>173</v>
      </c>
    </row>
    <row r="81" spans="1:4" s="75" customFormat="1" hidden="1">
      <c r="A81" s="162"/>
      <c r="B81" s="315"/>
      <c r="C81" s="74">
        <v>0</v>
      </c>
      <c r="D81" s="196" t="s">
        <v>173</v>
      </c>
    </row>
    <row r="82" spans="1:4" s="75" customFormat="1" hidden="1">
      <c r="A82" s="162"/>
      <c r="B82" s="315"/>
      <c r="C82" s="74">
        <v>0</v>
      </c>
      <c r="D82" s="196" t="s">
        <v>173</v>
      </c>
    </row>
    <row r="83" spans="1:4" s="75" customFormat="1" hidden="1">
      <c r="A83" s="162"/>
      <c r="B83" s="315"/>
      <c r="C83" s="74">
        <v>0</v>
      </c>
      <c r="D83" s="196" t="s">
        <v>173</v>
      </c>
    </row>
    <row r="84" spans="1:4" s="75" customFormat="1" hidden="1">
      <c r="A84" s="162"/>
      <c r="B84" s="315"/>
      <c r="C84" s="74">
        <v>0</v>
      </c>
      <c r="D84" s="196" t="s">
        <v>173</v>
      </c>
    </row>
    <row r="85" spans="1:4" s="75" customFormat="1" hidden="1">
      <c r="A85" s="162"/>
      <c r="B85" s="315"/>
      <c r="C85" s="74">
        <v>0</v>
      </c>
      <c r="D85" s="196" t="s">
        <v>173</v>
      </c>
    </row>
    <row r="86" spans="1:4" s="75" customFormat="1" hidden="1">
      <c r="A86" s="162"/>
      <c r="B86" s="315"/>
      <c r="C86" s="74">
        <v>0</v>
      </c>
      <c r="D86" s="196" t="s">
        <v>173</v>
      </c>
    </row>
    <row r="87" spans="1:4" s="75" customFormat="1" hidden="1">
      <c r="A87" s="162"/>
      <c r="B87" s="315"/>
      <c r="C87" s="74">
        <v>0</v>
      </c>
      <c r="D87" s="196" t="s">
        <v>173</v>
      </c>
    </row>
    <row r="88" spans="1:4" s="75" customFormat="1" hidden="1">
      <c r="A88" s="162"/>
      <c r="B88" s="315"/>
      <c r="C88" s="74">
        <v>0</v>
      </c>
      <c r="D88" s="196" t="s">
        <v>173</v>
      </c>
    </row>
    <row r="89" spans="1:4" s="75" customFormat="1" hidden="1">
      <c r="A89" s="162"/>
      <c r="B89" s="315"/>
      <c r="C89" s="74">
        <v>0</v>
      </c>
      <c r="D89" s="196" t="s">
        <v>173</v>
      </c>
    </row>
    <row r="90" spans="1:4" s="75" customFormat="1" hidden="1">
      <c r="A90" s="162"/>
      <c r="B90" s="315"/>
      <c r="C90" s="74">
        <v>0</v>
      </c>
      <c r="D90" s="196" t="s">
        <v>173</v>
      </c>
    </row>
    <row r="91" spans="1:4" s="75" customFormat="1" hidden="1">
      <c r="A91" s="162"/>
      <c r="B91" s="315"/>
      <c r="C91" s="74">
        <v>0</v>
      </c>
      <c r="D91" s="196" t="s">
        <v>173</v>
      </c>
    </row>
    <row r="92" spans="1:4" s="75" customFormat="1" hidden="1">
      <c r="A92" s="162"/>
      <c r="B92" s="315"/>
      <c r="C92" s="74">
        <v>0</v>
      </c>
      <c r="D92" s="196" t="s">
        <v>173</v>
      </c>
    </row>
    <row r="93" spans="1:4" s="75" customFormat="1" hidden="1">
      <c r="A93" s="162"/>
      <c r="B93" s="315"/>
      <c r="C93" s="74">
        <v>0</v>
      </c>
      <c r="D93" s="196" t="s">
        <v>173</v>
      </c>
    </row>
    <row r="94" spans="1:4" s="75" customFormat="1" hidden="1">
      <c r="A94" s="162"/>
      <c r="B94" s="315"/>
      <c r="C94" s="74">
        <v>0</v>
      </c>
      <c r="D94" s="196" t="s">
        <v>173</v>
      </c>
    </row>
    <row r="95" spans="1:4" s="75" customFormat="1" hidden="1">
      <c r="A95" s="162"/>
      <c r="B95" s="315"/>
      <c r="C95" s="74">
        <v>0</v>
      </c>
      <c r="D95" s="196" t="s">
        <v>173</v>
      </c>
    </row>
    <row r="96" spans="1:4" s="75" customFormat="1" hidden="1">
      <c r="A96" s="162"/>
      <c r="B96" s="315"/>
      <c r="C96" s="74">
        <v>0</v>
      </c>
      <c r="D96" s="196" t="s">
        <v>173</v>
      </c>
    </row>
    <row r="97" spans="1:4" s="75" customFormat="1" hidden="1">
      <c r="A97" s="162"/>
      <c r="B97" s="315"/>
      <c r="C97" s="74">
        <v>0</v>
      </c>
      <c r="D97" s="196" t="s">
        <v>173</v>
      </c>
    </row>
    <row r="98" spans="1:4" s="75" customFormat="1" hidden="1">
      <c r="A98" s="162"/>
      <c r="B98" s="315"/>
      <c r="C98" s="74">
        <v>0</v>
      </c>
      <c r="D98" s="196" t="s">
        <v>173</v>
      </c>
    </row>
    <row r="99" spans="1:4" s="75" customFormat="1" hidden="1">
      <c r="A99" s="162"/>
      <c r="B99" s="315"/>
      <c r="C99" s="74">
        <v>0</v>
      </c>
      <c r="D99" s="196" t="s">
        <v>173</v>
      </c>
    </row>
    <row r="100" spans="1:4" s="75" customFormat="1" hidden="1">
      <c r="A100" s="162"/>
      <c r="B100" s="315"/>
      <c r="C100" s="74">
        <v>0</v>
      </c>
      <c r="D100" s="196" t="s">
        <v>173</v>
      </c>
    </row>
    <row r="101" spans="1:4" s="75" customFormat="1" hidden="1">
      <c r="A101" s="162"/>
      <c r="B101" s="315"/>
      <c r="C101" s="74">
        <v>0</v>
      </c>
      <c r="D101" s="196" t="s">
        <v>173</v>
      </c>
    </row>
    <row r="102" spans="1:4" s="75" customFormat="1" hidden="1">
      <c r="A102" s="162"/>
      <c r="B102" s="315"/>
      <c r="C102" s="74">
        <v>0</v>
      </c>
      <c r="D102" s="196" t="s">
        <v>173</v>
      </c>
    </row>
    <row r="103" spans="1:4" s="75" customFormat="1" hidden="1">
      <c r="A103" s="162"/>
      <c r="B103" s="315"/>
      <c r="C103" s="74">
        <v>0</v>
      </c>
      <c r="D103" s="196" t="s">
        <v>173</v>
      </c>
    </row>
    <row r="104" spans="1:4" s="75" customFormat="1" hidden="1">
      <c r="A104" s="162"/>
      <c r="B104" s="315"/>
      <c r="C104" s="74">
        <v>0</v>
      </c>
      <c r="D104" s="196" t="s">
        <v>173</v>
      </c>
    </row>
    <row r="105" spans="1:4" s="75" customFormat="1" hidden="1">
      <c r="A105" s="162"/>
      <c r="B105" s="315"/>
      <c r="C105" s="74">
        <v>0</v>
      </c>
      <c r="D105" s="196" t="s">
        <v>173</v>
      </c>
    </row>
    <row r="106" spans="1:4" s="75" customFormat="1" hidden="1">
      <c r="A106" s="162"/>
      <c r="B106" s="315"/>
      <c r="C106" s="74">
        <v>0</v>
      </c>
      <c r="D106" s="196" t="s">
        <v>173</v>
      </c>
    </row>
    <row r="107" spans="1:4" s="75" customFormat="1" hidden="1">
      <c r="A107" s="162"/>
      <c r="B107" s="315"/>
      <c r="C107" s="74">
        <v>0</v>
      </c>
      <c r="D107" s="196" t="s">
        <v>173</v>
      </c>
    </row>
    <row r="108" spans="1:4" s="75" customFormat="1" hidden="1">
      <c r="A108" s="162"/>
      <c r="B108" s="315"/>
      <c r="C108" s="74">
        <v>0</v>
      </c>
      <c r="D108" s="196" t="s">
        <v>173</v>
      </c>
    </row>
    <row r="109" spans="1:4" s="75" customFormat="1" hidden="1">
      <c r="A109" s="162"/>
      <c r="B109" s="315"/>
      <c r="C109" s="74">
        <v>0</v>
      </c>
      <c r="D109" s="196" t="s">
        <v>173</v>
      </c>
    </row>
    <row r="110" spans="1:4" s="75" customFormat="1" hidden="1">
      <c r="A110" s="162"/>
      <c r="B110" s="315"/>
      <c r="C110" s="74">
        <v>0</v>
      </c>
      <c r="D110" s="196" t="s">
        <v>173</v>
      </c>
    </row>
    <row r="111" spans="1:4" s="75" customFormat="1" hidden="1">
      <c r="A111" s="162"/>
      <c r="B111" s="315"/>
      <c r="C111" s="74">
        <v>0</v>
      </c>
      <c r="D111" s="196" t="s">
        <v>173</v>
      </c>
    </row>
    <row r="112" spans="1:4" s="75" customFormat="1" hidden="1">
      <c r="A112" s="162"/>
      <c r="B112" s="315"/>
      <c r="C112" s="74">
        <v>0</v>
      </c>
      <c r="D112" s="196" t="s">
        <v>173</v>
      </c>
    </row>
    <row r="113" spans="1:4" s="75" customFormat="1" hidden="1">
      <c r="A113" s="162"/>
      <c r="B113" s="315"/>
      <c r="C113" s="74">
        <v>0</v>
      </c>
      <c r="D113" s="196" t="s">
        <v>173</v>
      </c>
    </row>
    <row r="114" spans="1:4" s="75" customFormat="1" hidden="1">
      <c r="A114" s="162"/>
      <c r="B114" s="315"/>
      <c r="C114" s="74">
        <v>0</v>
      </c>
      <c r="D114" s="196" t="s">
        <v>173</v>
      </c>
    </row>
    <row r="115" spans="1:4" s="75" customFormat="1" hidden="1">
      <c r="A115" s="162"/>
      <c r="B115" s="315"/>
      <c r="C115" s="74">
        <v>0</v>
      </c>
      <c r="D115" s="196" t="s">
        <v>173</v>
      </c>
    </row>
    <row r="116" spans="1:4" s="75" customFormat="1" hidden="1">
      <c r="A116" s="162"/>
      <c r="B116" s="315"/>
      <c r="C116" s="74">
        <v>0</v>
      </c>
      <c r="D116" s="196" t="s">
        <v>173</v>
      </c>
    </row>
    <row r="117" spans="1:4" s="75" customFormat="1" hidden="1">
      <c r="A117" s="162"/>
      <c r="B117" s="315"/>
      <c r="C117" s="74">
        <v>0</v>
      </c>
      <c r="D117" s="196" t="s">
        <v>173</v>
      </c>
    </row>
    <row r="118" spans="1:4" s="75" customFormat="1" hidden="1">
      <c r="A118" s="162"/>
      <c r="B118" s="315"/>
      <c r="C118" s="74">
        <v>0</v>
      </c>
      <c r="D118" s="196" t="s">
        <v>173</v>
      </c>
    </row>
    <row r="119" spans="1:4" s="75" customFormat="1" hidden="1">
      <c r="A119" s="162"/>
      <c r="B119" s="315"/>
      <c r="C119" s="74">
        <v>0</v>
      </c>
      <c r="D119" s="196" t="s">
        <v>173</v>
      </c>
    </row>
    <row r="120" spans="1:4" s="75" customFormat="1" hidden="1">
      <c r="A120" s="162"/>
      <c r="B120" s="315"/>
      <c r="C120" s="74">
        <v>0</v>
      </c>
      <c r="D120" s="196" t="s">
        <v>173</v>
      </c>
    </row>
    <row r="121" spans="1:4" s="75" customFormat="1" hidden="1">
      <c r="A121" s="162"/>
      <c r="B121" s="315"/>
      <c r="C121" s="74">
        <v>0</v>
      </c>
      <c r="D121" s="196" t="s">
        <v>173</v>
      </c>
    </row>
    <row r="122" spans="1:4" s="75" customFormat="1" hidden="1">
      <c r="A122" s="162"/>
      <c r="B122" s="315"/>
      <c r="C122" s="74">
        <v>0</v>
      </c>
      <c r="D122" s="196" t="s">
        <v>173</v>
      </c>
    </row>
    <row r="123" spans="1:4" s="75" customFormat="1" hidden="1">
      <c r="A123" s="162"/>
      <c r="B123" s="315"/>
      <c r="C123" s="74">
        <v>0</v>
      </c>
      <c r="D123" s="196" t="s">
        <v>173</v>
      </c>
    </row>
    <row r="124" spans="1:4" s="75" customFormat="1" hidden="1">
      <c r="A124" s="162"/>
      <c r="B124" s="315"/>
      <c r="C124" s="74">
        <v>0</v>
      </c>
      <c r="D124" s="196" t="s">
        <v>173</v>
      </c>
    </row>
    <row r="125" spans="1:4" s="75" customFormat="1" hidden="1">
      <c r="A125" s="162"/>
      <c r="B125" s="315"/>
      <c r="C125" s="74">
        <v>0</v>
      </c>
      <c r="D125" s="196" t="s">
        <v>173</v>
      </c>
    </row>
    <row r="126" spans="1:4" s="75" customFormat="1" hidden="1">
      <c r="A126" s="162"/>
      <c r="B126" s="315"/>
      <c r="C126" s="74">
        <v>0</v>
      </c>
      <c r="D126" s="196" t="s">
        <v>173</v>
      </c>
    </row>
    <row r="127" spans="1:4" s="75" customFormat="1" hidden="1">
      <c r="A127" s="162"/>
      <c r="B127" s="315"/>
      <c r="C127" s="74">
        <v>0</v>
      </c>
      <c r="D127" s="196" t="s">
        <v>173</v>
      </c>
    </row>
    <row r="128" spans="1:4" s="75" customFormat="1" hidden="1">
      <c r="A128" s="162"/>
      <c r="B128" s="315"/>
      <c r="C128" s="74">
        <v>0</v>
      </c>
      <c r="D128" s="196" t="s">
        <v>173</v>
      </c>
    </row>
    <row r="129" spans="1:6" s="75" customFormat="1" hidden="1">
      <c r="A129" s="162"/>
      <c r="B129" s="315"/>
      <c r="C129" s="74">
        <v>0</v>
      </c>
      <c r="D129" s="196" t="s">
        <v>173</v>
      </c>
    </row>
    <row r="130" spans="1:6" s="75" customFormat="1" hidden="1">
      <c r="A130" s="162"/>
      <c r="B130" s="315"/>
      <c r="C130" s="74">
        <v>0</v>
      </c>
      <c r="D130" s="196" t="s">
        <v>173</v>
      </c>
    </row>
    <row r="131" spans="1:6" s="75" customFormat="1" hidden="1">
      <c r="A131" s="162"/>
      <c r="B131" s="315"/>
      <c r="C131" s="74">
        <v>0</v>
      </c>
      <c r="D131" s="196" t="s">
        <v>173</v>
      </c>
    </row>
    <row r="132" spans="1:6" s="75" customFormat="1" hidden="1">
      <c r="A132" s="162"/>
      <c r="B132" s="315"/>
      <c r="C132" s="74">
        <v>0</v>
      </c>
      <c r="D132" s="196" t="s">
        <v>173</v>
      </c>
    </row>
    <row r="133" spans="1:6" s="75" customFormat="1">
      <c r="A133" s="315"/>
      <c r="B133" s="315"/>
      <c r="C133" s="99">
        <v>0</v>
      </c>
      <c r="D133" s="75" t="s">
        <v>173</v>
      </c>
    </row>
    <row r="134" spans="1:6" s="75" customFormat="1">
      <c r="A134" s="315"/>
      <c r="B134" s="154" t="s">
        <v>174</v>
      </c>
      <c r="C134" s="207">
        <f>ROUND(SUBTOTAL(109,C4:C133),2)</f>
        <v>0</v>
      </c>
      <c r="D134" s="75" t="s">
        <v>173</v>
      </c>
      <c r="F134" s="313" t="s">
        <v>190</v>
      </c>
    </row>
    <row r="135" spans="1:6" s="75" customFormat="1">
      <c r="A135" s="315"/>
      <c r="B135" s="315"/>
      <c r="C135" s="79"/>
      <c r="D135" s="75" t="s">
        <v>176</v>
      </c>
    </row>
    <row r="136" spans="1:6" s="75" customFormat="1">
      <c r="A136" s="315"/>
      <c r="B136" s="315"/>
      <c r="C136" s="74">
        <v>0</v>
      </c>
      <c r="D136" s="75" t="s">
        <v>176</v>
      </c>
    </row>
    <row r="137" spans="1:6" s="75" customFormat="1">
      <c r="A137" s="162"/>
      <c r="B137" s="315"/>
      <c r="C137" s="74">
        <v>0</v>
      </c>
      <c r="D137" s="75" t="s">
        <v>176</v>
      </c>
    </row>
    <row r="138" spans="1:6" s="75" customFormat="1">
      <c r="A138" s="162"/>
      <c r="B138" s="315"/>
      <c r="C138" s="74">
        <v>0</v>
      </c>
      <c r="D138" s="75" t="s">
        <v>176</v>
      </c>
    </row>
    <row r="139" spans="1:6" s="75" customFormat="1" hidden="1">
      <c r="A139" s="162"/>
      <c r="B139" s="315"/>
      <c r="C139" s="74">
        <v>0</v>
      </c>
      <c r="D139" s="75" t="s">
        <v>176</v>
      </c>
    </row>
    <row r="140" spans="1:6" s="75" customFormat="1" hidden="1">
      <c r="A140" s="162"/>
      <c r="B140" s="315"/>
      <c r="C140" s="74">
        <v>0</v>
      </c>
      <c r="D140" s="75" t="s">
        <v>176</v>
      </c>
    </row>
    <row r="141" spans="1:6" s="75" customFormat="1" hidden="1">
      <c r="A141" s="162"/>
      <c r="B141" s="315"/>
      <c r="C141" s="74">
        <v>0</v>
      </c>
      <c r="D141" s="75" t="s">
        <v>176</v>
      </c>
    </row>
    <row r="142" spans="1:6" s="75" customFormat="1" hidden="1">
      <c r="A142" s="162"/>
      <c r="B142" s="315"/>
      <c r="C142" s="74">
        <v>0</v>
      </c>
      <c r="D142" s="75" t="s">
        <v>176</v>
      </c>
    </row>
    <row r="143" spans="1:6" s="75" customFormat="1" hidden="1">
      <c r="A143" s="162"/>
      <c r="B143" s="315"/>
      <c r="C143" s="74">
        <v>0</v>
      </c>
      <c r="D143" s="75" t="s">
        <v>176</v>
      </c>
    </row>
    <row r="144" spans="1:6" s="75" customFormat="1" hidden="1">
      <c r="A144" s="162"/>
      <c r="B144" s="315"/>
      <c r="C144" s="74">
        <v>0</v>
      </c>
      <c r="D144" s="75" t="s">
        <v>176</v>
      </c>
    </row>
    <row r="145" spans="1:4" s="75" customFormat="1" hidden="1">
      <c r="A145" s="162"/>
      <c r="B145" s="315"/>
      <c r="C145" s="74">
        <v>0</v>
      </c>
      <c r="D145" s="75" t="s">
        <v>176</v>
      </c>
    </row>
    <row r="146" spans="1:4" s="75" customFormat="1" hidden="1">
      <c r="A146" s="162"/>
      <c r="B146" s="315"/>
      <c r="C146" s="74">
        <v>0</v>
      </c>
      <c r="D146" s="75" t="s">
        <v>176</v>
      </c>
    </row>
    <row r="147" spans="1:4" s="75" customFormat="1" hidden="1">
      <c r="A147" s="162"/>
      <c r="B147" s="315"/>
      <c r="C147" s="74">
        <v>0</v>
      </c>
      <c r="D147" s="75" t="s">
        <v>176</v>
      </c>
    </row>
    <row r="148" spans="1:4" s="75" customFormat="1" hidden="1">
      <c r="A148" s="162"/>
      <c r="B148" s="315"/>
      <c r="C148" s="74">
        <v>0</v>
      </c>
      <c r="D148" s="75" t="s">
        <v>176</v>
      </c>
    </row>
    <row r="149" spans="1:4" s="75" customFormat="1" hidden="1">
      <c r="A149" s="162"/>
      <c r="B149" s="315"/>
      <c r="C149" s="74">
        <v>0</v>
      </c>
      <c r="D149" s="75" t="s">
        <v>176</v>
      </c>
    </row>
    <row r="150" spans="1:4" s="75" customFormat="1" hidden="1">
      <c r="A150" s="162"/>
      <c r="B150" s="315"/>
      <c r="C150" s="74">
        <v>0</v>
      </c>
      <c r="D150" s="75" t="s">
        <v>176</v>
      </c>
    </row>
    <row r="151" spans="1:4" s="75" customFormat="1" hidden="1">
      <c r="A151" s="162"/>
      <c r="B151" s="315"/>
      <c r="C151" s="74">
        <v>0</v>
      </c>
      <c r="D151" s="75" t="s">
        <v>176</v>
      </c>
    </row>
    <row r="152" spans="1:4" s="75" customFormat="1" hidden="1">
      <c r="A152" s="162"/>
      <c r="B152" s="315"/>
      <c r="C152" s="74">
        <v>0</v>
      </c>
      <c r="D152" s="75" t="s">
        <v>176</v>
      </c>
    </row>
    <row r="153" spans="1:4" s="75" customFormat="1" hidden="1">
      <c r="A153" s="162"/>
      <c r="B153" s="315"/>
      <c r="C153" s="74">
        <v>0</v>
      </c>
      <c r="D153" s="75" t="s">
        <v>176</v>
      </c>
    </row>
    <row r="154" spans="1:4" s="75" customFormat="1" hidden="1">
      <c r="A154" s="162"/>
      <c r="B154" s="315"/>
      <c r="C154" s="74">
        <v>0</v>
      </c>
      <c r="D154" s="75" t="s">
        <v>176</v>
      </c>
    </row>
    <row r="155" spans="1:4" s="75" customFormat="1" hidden="1">
      <c r="A155" s="162"/>
      <c r="B155" s="315"/>
      <c r="C155" s="74">
        <v>0</v>
      </c>
      <c r="D155" s="75" t="s">
        <v>176</v>
      </c>
    </row>
    <row r="156" spans="1:4" s="75" customFormat="1" hidden="1">
      <c r="A156" s="162"/>
      <c r="B156" s="315"/>
      <c r="C156" s="74">
        <v>0</v>
      </c>
      <c r="D156" s="75" t="s">
        <v>176</v>
      </c>
    </row>
    <row r="157" spans="1:4" s="75" customFormat="1" hidden="1">
      <c r="A157" s="162"/>
      <c r="B157" s="315"/>
      <c r="C157" s="74">
        <v>0</v>
      </c>
      <c r="D157" s="75" t="s">
        <v>176</v>
      </c>
    </row>
    <row r="158" spans="1:4" s="75" customFormat="1" hidden="1">
      <c r="A158" s="162"/>
      <c r="B158" s="315"/>
      <c r="C158" s="74">
        <v>0</v>
      </c>
      <c r="D158" s="75" t="s">
        <v>176</v>
      </c>
    </row>
    <row r="159" spans="1:4" s="75" customFormat="1" hidden="1">
      <c r="A159" s="162"/>
      <c r="B159" s="315"/>
      <c r="C159" s="74">
        <v>0</v>
      </c>
      <c r="D159" s="75" t="s">
        <v>176</v>
      </c>
    </row>
    <row r="160" spans="1:4" s="75" customFormat="1" hidden="1">
      <c r="A160" s="162"/>
      <c r="B160" s="315"/>
      <c r="C160" s="74">
        <v>0</v>
      </c>
      <c r="D160" s="75" t="s">
        <v>176</v>
      </c>
    </row>
    <row r="161" spans="1:4" s="75" customFormat="1" hidden="1">
      <c r="A161" s="162"/>
      <c r="B161" s="315"/>
      <c r="C161" s="74">
        <v>0</v>
      </c>
      <c r="D161" s="75" t="s">
        <v>176</v>
      </c>
    </row>
    <row r="162" spans="1:4" s="75" customFormat="1" hidden="1">
      <c r="A162" s="162"/>
      <c r="B162" s="315"/>
      <c r="C162" s="74">
        <v>0</v>
      </c>
      <c r="D162" s="75" t="s">
        <v>176</v>
      </c>
    </row>
    <row r="163" spans="1:4" s="75" customFormat="1" hidden="1">
      <c r="A163" s="162"/>
      <c r="B163" s="315"/>
      <c r="C163" s="74">
        <v>0</v>
      </c>
      <c r="D163" s="75" t="s">
        <v>176</v>
      </c>
    </row>
    <row r="164" spans="1:4" s="75" customFormat="1" hidden="1">
      <c r="A164" s="162"/>
      <c r="B164" s="315"/>
      <c r="C164" s="74">
        <v>0</v>
      </c>
      <c r="D164" s="75" t="s">
        <v>176</v>
      </c>
    </row>
    <row r="165" spans="1:4" s="75" customFormat="1" hidden="1">
      <c r="A165" s="162"/>
      <c r="B165" s="315"/>
      <c r="C165" s="74">
        <v>0</v>
      </c>
      <c r="D165" s="75" t="s">
        <v>176</v>
      </c>
    </row>
    <row r="166" spans="1:4" s="75" customFormat="1" hidden="1">
      <c r="A166" s="162"/>
      <c r="B166" s="315"/>
      <c r="C166" s="74">
        <v>0</v>
      </c>
      <c r="D166" s="75" t="s">
        <v>176</v>
      </c>
    </row>
    <row r="167" spans="1:4" s="75" customFormat="1" hidden="1">
      <c r="A167" s="162"/>
      <c r="B167" s="315"/>
      <c r="C167" s="74">
        <v>0</v>
      </c>
      <c r="D167" s="75" t="s">
        <v>176</v>
      </c>
    </row>
    <row r="168" spans="1:4" s="75" customFormat="1" hidden="1">
      <c r="A168" s="162"/>
      <c r="B168" s="315"/>
      <c r="C168" s="74">
        <v>0</v>
      </c>
      <c r="D168" s="75" t="s">
        <v>176</v>
      </c>
    </row>
    <row r="169" spans="1:4" s="75" customFormat="1" hidden="1">
      <c r="A169" s="162"/>
      <c r="B169" s="315"/>
      <c r="C169" s="74">
        <v>0</v>
      </c>
      <c r="D169" s="75" t="s">
        <v>176</v>
      </c>
    </row>
    <row r="170" spans="1:4" s="75" customFormat="1" hidden="1">
      <c r="A170" s="162"/>
      <c r="B170" s="315"/>
      <c r="C170" s="74">
        <v>0</v>
      </c>
      <c r="D170" s="75" t="s">
        <v>176</v>
      </c>
    </row>
    <row r="171" spans="1:4" s="75" customFormat="1" hidden="1">
      <c r="A171" s="162"/>
      <c r="B171" s="315"/>
      <c r="C171" s="74">
        <v>0</v>
      </c>
      <c r="D171" s="75" t="s">
        <v>176</v>
      </c>
    </row>
    <row r="172" spans="1:4" s="75" customFormat="1" hidden="1">
      <c r="A172" s="162"/>
      <c r="B172" s="315"/>
      <c r="C172" s="74">
        <v>0</v>
      </c>
      <c r="D172" s="75" t="s">
        <v>176</v>
      </c>
    </row>
    <row r="173" spans="1:4" s="75" customFormat="1" hidden="1">
      <c r="A173" s="162"/>
      <c r="B173" s="315"/>
      <c r="C173" s="74">
        <v>0</v>
      </c>
      <c r="D173" s="75" t="s">
        <v>176</v>
      </c>
    </row>
    <row r="174" spans="1:4" s="75" customFormat="1" hidden="1">
      <c r="A174" s="162"/>
      <c r="B174" s="315"/>
      <c r="C174" s="74">
        <v>0</v>
      </c>
      <c r="D174" s="75" t="s">
        <v>176</v>
      </c>
    </row>
    <row r="175" spans="1:4" s="75" customFormat="1" hidden="1">
      <c r="A175" s="162"/>
      <c r="B175" s="315"/>
      <c r="C175" s="74">
        <v>0</v>
      </c>
      <c r="D175" s="75" t="s">
        <v>176</v>
      </c>
    </row>
    <row r="176" spans="1:4" s="75" customFormat="1" hidden="1">
      <c r="A176" s="162"/>
      <c r="B176" s="315"/>
      <c r="C176" s="74">
        <v>0</v>
      </c>
      <c r="D176" s="75" t="s">
        <v>176</v>
      </c>
    </row>
    <row r="177" spans="1:4" s="75" customFormat="1" hidden="1">
      <c r="A177" s="162"/>
      <c r="B177" s="315"/>
      <c r="C177" s="74">
        <v>0</v>
      </c>
      <c r="D177" s="75" t="s">
        <v>176</v>
      </c>
    </row>
    <row r="178" spans="1:4" s="75" customFormat="1" hidden="1">
      <c r="A178" s="162"/>
      <c r="B178" s="315"/>
      <c r="C178" s="74">
        <v>0</v>
      </c>
      <c r="D178" s="75" t="s">
        <v>176</v>
      </c>
    </row>
    <row r="179" spans="1:4" s="75" customFormat="1" hidden="1">
      <c r="A179" s="162"/>
      <c r="B179" s="315"/>
      <c r="C179" s="74">
        <v>0</v>
      </c>
      <c r="D179" s="75" t="s">
        <v>176</v>
      </c>
    </row>
    <row r="180" spans="1:4" s="75" customFormat="1" hidden="1">
      <c r="A180" s="162"/>
      <c r="B180" s="315"/>
      <c r="C180" s="74">
        <v>0</v>
      </c>
      <c r="D180" s="75" t="s">
        <v>176</v>
      </c>
    </row>
    <row r="181" spans="1:4" s="75" customFormat="1" hidden="1">
      <c r="A181" s="162"/>
      <c r="B181" s="315"/>
      <c r="C181" s="74">
        <v>0</v>
      </c>
      <c r="D181" s="75" t="s">
        <v>176</v>
      </c>
    </row>
    <row r="182" spans="1:4" s="75" customFormat="1" hidden="1">
      <c r="A182" s="162"/>
      <c r="B182" s="315"/>
      <c r="C182" s="74">
        <v>0</v>
      </c>
      <c r="D182" s="75" t="s">
        <v>176</v>
      </c>
    </row>
    <row r="183" spans="1:4" s="75" customFormat="1" hidden="1">
      <c r="A183" s="162"/>
      <c r="B183" s="315"/>
      <c r="C183" s="74">
        <v>0</v>
      </c>
      <c r="D183" s="75" t="s">
        <v>176</v>
      </c>
    </row>
    <row r="184" spans="1:4" s="75" customFormat="1" hidden="1">
      <c r="A184" s="162"/>
      <c r="B184" s="315"/>
      <c r="C184" s="74">
        <v>0</v>
      </c>
      <c r="D184" s="75" t="s">
        <v>176</v>
      </c>
    </row>
    <row r="185" spans="1:4" s="75" customFormat="1" hidden="1">
      <c r="A185" s="162"/>
      <c r="B185" s="315"/>
      <c r="C185" s="74">
        <v>0</v>
      </c>
      <c r="D185" s="75" t="s">
        <v>176</v>
      </c>
    </row>
    <row r="186" spans="1:4" s="75" customFormat="1" hidden="1">
      <c r="A186" s="162"/>
      <c r="B186" s="315"/>
      <c r="C186" s="74">
        <v>0</v>
      </c>
      <c r="D186" s="75" t="s">
        <v>176</v>
      </c>
    </row>
    <row r="187" spans="1:4" s="75" customFormat="1" hidden="1">
      <c r="A187" s="162"/>
      <c r="B187" s="315"/>
      <c r="C187" s="74">
        <v>0</v>
      </c>
      <c r="D187" s="75" t="s">
        <v>176</v>
      </c>
    </row>
    <row r="188" spans="1:4" s="75" customFormat="1" hidden="1">
      <c r="A188" s="162"/>
      <c r="B188" s="315"/>
      <c r="C188" s="74">
        <v>0</v>
      </c>
      <c r="D188" s="75" t="s">
        <v>176</v>
      </c>
    </row>
    <row r="189" spans="1:4" s="75" customFormat="1" hidden="1">
      <c r="A189" s="162"/>
      <c r="B189" s="315"/>
      <c r="C189" s="74">
        <v>0</v>
      </c>
      <c r="D189" s="75" t="s">
        <v>176</v>
      </c>
    </row>
    <row r="190" spans="1:4" s="75" customFormat="1" hidden="1">
      <c r="A190" s="162"/>
      <c r="B190" s="315"/>
      <c r="C190" s="74">
        <v>0</v>
      </c>
      <c r="D190" s="75" t="s">
        <v>176</v>
      </c>
    </row>
    <row r="191" spans="1:4" s="75" customFormat="1" hidden="1">
      <c r="A191" s="162"/>
      <c r="B191" s="315"/>
      <c r="C191" s="74">
        <v>0</v>
      </c>
      <c r="D191" s="75" t="s">
        <v>176</v>
      </c>
    </row>
    <row r="192" spans="1:4" s="75" customFormat="1" hidden="1">
      <c r="A192" s="162"/>
      <c r="B192" s="315"/>
      <c r="C192" s="74">
        <v>0</v>
      </c>
      <c r="D192" s="75" t="s">
        <v>176</v>
      </c>
    </row>
    <row r="193" spans="1:4" s="75" customFormat="1" hidden="1">
      <c r="A193" s="162"/>
      <c r="B193" s="315"/>
      <c r="C193" s="74">
        <v>0</v>
      </c>
      <c r="D193" s="75" t="s">
        <v>176</v>
      </c>
    </row>
    <row r="194" spans="1:4" s="75" customFormat="1" hidden="1">
      <c r="A194" s="162"/>
      <c r="B194" s="315"/>
      <c r="C194" s="74">
        <v>0</v>
      </c>
      <c r="D194" s="75" t="s">
        <v>176</v>
      </c>
    </row>
    <row r="195" spans="1:4" s="75" customFormat="1" hidden="1">
      <c r="A195" s="162"/>
      <c r="B195" s="315"/>
      <c r="C195" s="74">
        <v>0</v>
      </c>
      <c r="D195" s="75" t="s">
        <v>176</v>
      </c>
    </row>
    <row r="196" spans="1:4" s="75" customFormat="1" hidden="1">
      <c r="A196" s="162"/>
      <c r="B196" s="315"/>
      <c r="C196" s="74">
        <v>0</v>
      </c>
      <c r="D196" s="75" t="s">
        <v>176</v>
      </c>
    </row>
    <row r="197" spans="1:4" s="75" customFormat="1" hidden="1">
      <c r="A197" s="162"/>
      <c r="B197" s="315"/>
      <c r="C197" s="74">
        <v>0</v>
      </c>
      <c r="D197" s="75" t="s">
        <v>176</v>
      </c>
    </row>
    <row r="198" spans="1:4" s="75" customFormat="1" hidden="1">
      <c r="A198" s="162"/>
      <c r="B198" s="315"/>
      <c r="C198" s="74">
        <v>0</v>
      </c>
      <c r="D198" s="75" t="s">
        <v>176</v>
      </c>
    </row>
    <row r="199" spans="1:4" s="75" customFormat="1" hidden="1">
      <c r="A199" s="162"/>
      <c r="B199" s="315"/>
      <c r="C199" s="74">
        <v>0</v>
      </c>
      <c r="D199" s="75" t="s">
        <v>176</v>
      </c>
    </row>
    <row r="200" spans="1:4" s="75" customFormat="1" hidden="1">
      <c r="A200" s="162"/>
      <c r="B200" s="315"/>
      <c r="C200" s="74">
        <v>0</v>
      </c>
      <c r="D200" s="75" t="s">
        <v>176</v>
      </c>
    </row>
    <row r="201" spans="1:4" s="75" customFormat="1" hidden="1">
      <c r="A201" s="162"/>
      <c r="B201" s="315"/>
      <c r="C201" s="74">
        <v>0</v>
      </c>
      <c r="D201" s="75" t="s">
        <v>176</v>
      </c>
    </row>
    <row r="202" spans="1:4" s="75" customFormat="1" hidden="1">
      <c r="A202" s="162"/>
      <c r="B202" s="315"/>
      <c r="C202" s="74">
        <v>0</v>
      </c>
      <c r="D202" s="75" t="s">
        <v>176</v>
      </c>
    </row>
    <row r="203" spans="1:4" s="75" customFormat="1" hidden="1">
      <c r="A203" s="162"/>
      <c r="B203" s="315"/>
      <c r="C203" s="74">
        <v>0</v>
      </c>
      <c r="D203" s="75" t="s">
        <v>176</v>
      </c>
    </row>
    <row r="204" spans="1:4" s="75" customFormat="1" hidden="1">
      <c r="A204" s="162"/>
      <c r="B204" s="315"/>
      <c r="C204" s="74">
        <v>0</v>
      </c>
      <c r="D204" s="75" t="s">
        <v>176</v>
      </c>
    </row>
    <row r="205" spans="1:4" s="75" customFormat="1" hidden="1">
      <c r="A205" s="162"/>
      <c r="B205" s="315"/>
      <c r="C205" s="74">
        <v>0</v>
      </c>
      <c r="D205" s="75" t="s">
        <v>176</v>
      </c>
    </row>
    <row r="206" spans="1:4" s="75" customFormat="1" hidden="1">
      <c r="A206" s="162"/>
      <c r="B206" s="315"/>
      <c r="C206" s="74">
        <v>0</v>
      </c>
      <c r="D206" s="75" t="s">
        <v>176</v>
      </c>
    </row>
    <row r="207" spans="1:4" s="75" customFormat="1" hidden="1">
      <c r="A207" s="162"/>
      <c r="B207" s="315"/>
      <c r="C207" s="74">
        <v>0</v>
      </c>
      <c r="D207" s="75" t="s">
        <v>176</v>
      </c>
    </row>
    <row r="208" spans="1:4" s="75" customFormat="1" hidden="1">
      <c r="A208" s="162"/>
      <c r="B208" s="315"/>
      <c r="C208" s="74">
        <v>0</v>
      </c>
      <c r="D208" s="75" t="s">
        <v>176</v>
      </c>
    </row>
    <row r="209" spans="1:4" s="75" customFormat="1" hidden="1">
      <c r="A209" s="162"/>
      <c r="B209" s="315"/>
      <c r="C209" s="74">
        <v>0</v>
      </c>
      <c r="D209" s="75" t="s">
        <v>176</v>
      </c>
    </row>
    <row r="210" spans="1:4" s="75" customFormat="1" hidden="1">
      <c r="A210" s="162"/>
      <c r="B210" s="315"/>
      <c r="C210" s="74">
        <v>0</v>
      </c>
      <c r="D210" s="75" t="s">
        <v>176</v>
      </c>
    </row>
    <row r="211" spans="1:4" s="75" customFormat="1" hidden="1">
      <c r="A211" s="162"/>
      <c r="B211" s="315"/>
      <c r="C211" s="74">
        <v>0</v>
      </c>
      <c r="D211" s="75" t="s">
        <v>176</v>
      </c>
    </row>
    <row r="212" spans="1:4" s="75" customFormat="1" hidden="1">
      <c r="A212" s="162"/>
      <c r="B212" s="315"/>
      <c r="C212" s="74">
        <v>0</v>
      </c>
      <c r="D212" s="75" t="s">
        <v>176</v>
      </c>
    </row>
    <row r="213" spans="1:4" s="75" customFormat="1" hidden="1">
      <c r="A213" s="162"/>
      <c r="B213" s="315"/>
      <c r="C213" s="74">
        <v>0</v>
      </c>
      <c r="D213" s="75" t="s">
        <v>176</v>
      </c>
    </row>
    <row r="214" spans="1:4" s="75" customFormat="1" hidden="1">
      <c r="A214" s="162"/>
      <c r="B214" s="315"/>
      <c r="C214" s="74">
        <v>0</v>
      </c>
      <c r="D214" s="75" t="s">
        <v>176</v>
      </c>
    </row>
    <row r="215" spans="1:4" s="75" customFormat="1" hidden="1">
      <c r="A215" s="162"/>
      <c r="B215" s="315"/>
      <c r="C215" s="74">
        <v>0</v>
      </c>
      <c r="D215" s="75" t="s">
        <v>176</v>
      </c>
    </row>
    <row r="216" spans="1:4" s="75" customFormat="1" hidden="1">
      <c r="A216" s="162"/>
      <c r="B216" s="315"/>
      <c r="C216" s="74">
        <v>0</v>
      </c>
      <c r="D216" s="75" t="s">
        <v>176</v>
      </c>
    </row>
    <row r="217" spans="1:4" s="75" customFormat="1" hidden="1">
      <c r="A217" s="162"/>
      <c r="B217" s="315"/>
      <c r="C217" s="74">
        <v>0</v>
      </c>
      <c r="D217" s="75" t="s">
        <v>176</v>
      </c>
    </row>
    <row r="218" spans="1:4" s="75" customFormat="1" hidden="1">
      <c r="A218" s="162"/>
      <c r="B218" s="315"/>
      <c r="C218" s="74">
        <v>0</v>
      </c>
      <c r="D218" s="75" t="s">
        <v>176</v>
      </c>
    </row>
    <row r="219" spans="1:4" s="75" customFormat="1" hidden="1">
      <c r="A219" s="162"/>
      <c r="B219" s="315"/>
      <c r="C219" s="74">
        <v>0</v>
      </c>
      <c r="D219" s="75" t="s">
        <v>176</v>
      </c>
    </row>
    <row r="220" spans="1:4" s="75" customFormat="1" hidden="1">
      <c r="A220" s="162"/>
      <c r="B220" s="315"/>
      <c r="C220" s="74">
        <v>0</v>
      </c>
      <c r="D220" s="75" t="s">
        <v>176</v>
      </c>
    </row>
    <row r="221" spans="1:4" s="75" customFormat="1" hidden="1">
      <c r="A221" s="162"/>
      <c r="B221" s="315"/>
      <c r="C221" s="74">
        <v>0</v>
      </c>
      <c r="D221" s="75" t="s">
        <v>176</v>
      </c>
    </row>
    <row r="222" spans="1:4" s="75" customFormat="1" hidden="1">
      <c r="A222" s="162"/>
      <c r="B222" s="315"/>
      <c r="C222" s="74">
        <v>0</v>
      </c>
      <c r="D222" s="75" t="s">
        <v>176</v>
      </c>
    </row>
    <row r="223" spans="1:4" s="75" customFormat="1" hidden="1">
      <c r="A223" s="162"/>
      <c r="B223" s="315"/>
      <c r="C223" s="74">
        <v>0</v>
      </c>
      <c r="D223" s="75" t="s">
        <v>176</v>
      </c>
    </row>
    <row r="224" spans="1:4" s="75" customFormat="1" hidden="1">
      <c r="A224" s="162"/>
      <c r="B224" s="315"/>
      <c r="C224" s="74">
        <v>0</v>
      </c>
      <c r="D224" s="75" t="s">
        <v>176</v>
      </c>
    </row>
    <row r="225" spans="1:4" s="75" customFormat="1" hidden="1">
      <c r="A225" s="162"/>
      <c r="B225" s="315"/>
      <c r="C225" s="74">
        <v>0</v>
      </c>
      <c r="D225" s="75" t="s">
        <v>176</v>
      </c>
    </row>
    <row r="226" spans="1:4" s="75" customFormat="1" hidden="1">
      <c r="A226" s="162"/>
      <c r="B226" s="315"/>
      <c r="C226" s="74">
        <v>0</v>
      </c>
      <c r="D226" s="75" t="s">
        <v>176</v>
      </c>
    </row>
    <row r="227" spans="1:4" s="75" customFormat="1" hidden="1">
      <c r="A227" s="162"/>
      <c r="B227" s="315"/>
      <c r="C227" s="74">
        <v>0</v>
      </c>
      <c r="D227" s="75" t="s">
        <v>176</v>
      </c>
    </row>
    <row r="228" spans="1:4" s="75" customFormat="1" hidden="1">
      <c r="A228" s="162"/>
      <c r="B228" s="315"/>
      <c r="C228" s="74">
        <v>0</v>
      </c>
      <c r="D228" s="75" t="s">
        <v>176</v>
      </c>
    </row>
    <row r="229" spans="1:4" s="75" customFormat="1" hidden="1">
      <c r="A229" s="162"/>
      <c r="B229" s="315"/>
      <c r="C229" s="74">
        <v>0</v>
      </c>
      <c r="D229" s="75" t="s">
        <v>176</v>
      </c>
    </row>
    <row r="230" spans="1:4" s="75" customFormat="1" hidden="1">
      <c r="A230" s="162"/>
      <c r="B230" s="315"/>
      <c r="C230" s="74">
        <v>0</v>
      </c>
      <c r="D230" s="75" t="s">
        <v>176</v>
      </c>
    </row>
    <row r="231" spans="1:4" s="75" customFormat="1" hidden="1">
      <c r="A231" s="162"/>
      <c r="B231" s="315"/>
      <c r="C231" s="74">
        <v>0</v>
      </c>
      <c r="D231" s="75" t="s">
        <v>176</v>
      </c>
    </row>
    <row r="232" spans="1:4" s="75" customFormat="1" hidden="1">
      <c r="A232" s="162"/>
      <c r="B232" s="315"/>
      <c r="C232" s="74">
        <v>0</v>
      </c>
      <c r="D232" s="75" t="s">
        <v>176</v>
      </c>
    </row>
    <row r="233" spans="1:4" s="75" customFormat="1" hidden="1">
      <c r="A233" s="162"/>
      <c r="B233" s="315"/>
      <c r="C233" s="74">
        <v>0</v>
      </c>
      <c r="D233" s="75" t="s">
        <v>176</v>
      </c>
    </row>
    <row r="234" spans="1:4" s="75" customFormat="1" hidden="1">
      <c r="A234" s="162"/>
      <c r="B234" s="315"/>
      <c r="C234" s="74">
        <v>0</v>
      </c>
      <c r="D234" s="75" t="s">
        <v>176</v>
      </c>
    </row>
    <row r="235" spans="1:4" s="75" customFormat="1" hidden="1">
      <c r="A235" s="162"/>
      <c r="B235" s="315"/>
      <c r="C235" s="74">
        <v>0</v>
      </c>
      <c r="D235" s="75" t="s">
        <v>176</v>
      </c>
    </row>
    <row r="236" spans="1:4" s="75" customFormat="1" hidden="1">
      <c r="A236" s="162"/>
      <c r="B236" s="315"/>
      <c r="C236" s="74">
        <v>0</v>
      </c>
      <c r="D236" s="75" t="s">
        <v>176</v>
      </c>
    </row>
    <row r="237" spans="1:4" s="75" customFormat="1" hidden="1">
      <c r="A237" s="162"/>
      <c r="B237" s="315"/>
      <c r="C237" s="74">
        <v>0</v>
      </c>
      <c r="D237" s="75" t="s">
        <v>176</v>
      </c>
    </row>
    <row r="238" spans="1:4" s="75" customFormat="1" hidden="1">
      <c r="A238" s="162"/>
      <c r="B238" s="315"/>
      <c r="C238" s="74">
        <v>0</v>
      </c>
      <c r="D238" s="75" t="s">
        <v>176</v>
      </c>
    </row>
    <row r="239" spans="1:4" s="75" customFormat="1" hidden="1">
      <c r="A239" s="162"/>
      <c r="B239" s="315"/>
      <c r="C239" s="74">
        <v>0</v>
      </c>
      <c r="D239" s="75" t="s">
        <v>176</v>
      </c>
    </row>
    <row r="240" spans="1:4" s="75" customFormat="1" hidden="1">
      <c r="A240" s="162"/>
      <c r="B240" s="315"/>
      <c r="C240" s="74">
        <v>0</v>
      </c>
      <c r="D240" s="75" t="s">
        <v>176</v>
      </c>
    </row>
    <row r="241" spans="1:4" s="75" customFormat="1" hidden="1">
      <c r="A241" s="162"/>
      <c r="B241" s="315"/>
      <c r="C241" s="74">
        <v>0</v>
      </c>
      <c r="D241" s="75" t="s">
        <v>176</v>
      </c>
    </row>
    <row r="242" spans="1:4" s="75" customFormat="1" hidden="1">
      <c r="A242" s="162"/>
      <c r="B242" s="315"/>
      <c r="C242" s="74">
        <v>0</v>
      </c>
      <c r="D242" s="75" t="s">
        <v>176</v>
      </c>
    </row>
    <row r="243" spans="1:4" s="75" customFormat="1" hidden="1">
      <c r="A243" s="162"/>
      <c r="B243" s="315"/>
      <c r="C243" s="74">
        <v>0</v>
      </c>
      <c r="D243" s="75" t="s">
        <v>176</v>
      </c>
    </row>
    <row r="244" spans="1:4" s="75" customFormat="1" hidden="1">
      <c r="A244" s="162"/>
      <c r="B244" s="315"/>
      <c r="C244" s="74">
        <v>0</v>
      </c>
      <c r="D244" s="75" t="s">
        <v>176</v>
      </c>
    </row>
    <row r="245" spans="1:4" s="75" customFormat="1" hidden="1">
      <c r="A245" s="162"/>
      <c r="B245" s="315"/>
      <c r="C245" s="74">
        <v>0</v>
      </c>
      <c r="D245" s="75" t="s">
        <v>176</v>
      </c>
    </row>
    <row r="246" spans="1:4" s="75" customFormat="1" hidden="1">
      <c r="A246" s="162"/>
      <c r="B246" s="315"/>
      <c r="C246" s="74">
        <v>0</v>
      </c>
      <c r="D246" s="75" t="s">
        <v>176</v>
      </c>
    </row>
    <row r="247" spans="1:4" s="75" customFormat="1" hidden="1">
      <c r="A247" s="162"/>
      <c r="B247" s="315"/>
      <c r="C247" s="74">
        <v>0</v>
      </c>
      <c r="D247" s="75" t="s">
        <v>176</v>
      </c>
    </row>
    <row r="248" spans="1:4" s="75" customFormat="1" hidden="1">
      <c r="A248" s="162"/>
      <c r="B248" s="315"/>
      <c r="C248" s="74">
        <v>0</v>
      </c>
      <c r="D248" s="75" t="s">
        <v>176</v>
      </c>
    </row>
    <row r="249" spans="1:4" s="75" customFormat="1" hidden="1">
      <c r="A249" s="162"/>
      <c r="B249" s="315"/>
      <c r="C249" s="74">
        <v>0</v>
      </c>
      <c r="D249" s="75" t="s">
        <v>176</v>
      </c>
    </row>
    <row r="250" spans="1:4" s="75" customFormat="1" hidden="1">
      <c r="A250" s="162"/>
      <c r="B250" s="315"/>
      <c r="C250" s="74">
        <v>0</v>
      </c>
      <c r="D250" s="75" t="s">
        <v>176</v>
      </c>
    </row>
    <row r="251" spans="1:4" s="75" customFormat="1" hidden="1">
      <c r="A251" s="162"/>
      <c r="B251" s="315"/>
      <c r="C251" s="74">
        <v>0</v>
      </c>
      <c r="D251" s="75" t="s">
        <v>176</v>
      </c>
    </row>
    <row r="252" spans="1:4" s="75" customFormat="1" hidden="1">
      <c r="A252" s="162"/>
      <c r="B252" s="315"/>
      <c r="C252" s="74">
        <v>0</v>
      </c>
      <c r="D252" s="75" t="s">
        <v>176</v>
      </c>
    </row>
    <row r="253" spans="1:4" s="75" customFormat="1" hidden="1">
      <c r="A253" s="162"/>
      <c r="B253" s="315"/>
      <c r="C253" s="74">
        <v>0</v>
      </c>
      <c r="D253" s="75" t="s">
        <v>176</v>
      </c>
    </row>
    <row r="254" spans="1:4" s="75" customFormat="1" hidden="1">
      <c r="A254" s="162"/>
      <c r="B254" s="315"/>
      <c r="C254" s="74">
        <v>0</v>
      </c>
      <c r="D254" s="75" t="s">
        <v>176</v>
      </c>
    </row>
    <row r="255" spans="1:4" s="75" customFormat="1" hidden="1">
      <c r="A255" s="162"/>
      <c r="B255" s="315"/>
      <c r="C255" s="74">
        <v>0</v>
      </c>
      <c r="D255" s="75" t="s">
        <v>176</v>
      </c>
    </row>
    <row r="256" spans="1:4" s="75" customFormat="1" hidden="1">
      <c r="A256" s="162"/>
      <c r="B256" s="315"/>
      <c r="C256" s="74">
        <v>0</v>
      </c>
      <c r="D256" s="75" t="s">
        <v>176</v>
      </c>
    </row>
    <row r="257" spans="1:14" s="75" customFormat="1" hidden="1">
      <c r="A257" s="162"/>
      <c r="B257" s="315"/>
      <c r="C257" s="74">
        <v>0</v>
      </c>
      <c r="D257" s="75" t="s">
        <v>176</v>
      </c>
    </row>
    <row r="258" spans="1:14" s="75" customFormat="1" hidden="1">
      <c r="A258" s="162"/>
      <c r="B258" s="315"/>
      <c r="C258" s="74">
        <v>0</v>
      </c>
      <c r="D258" s="75" t="s">
        <v>176</v>
      </c>
    </row>
    <row r="259" spans="1:14" s="75" customFormat="1" hidden="1">
      <c r="A259" s="162"/>
      <c r="B259" s="315"/>
      <c r="C259" s="74">
        <v>0</v>
      </c>
      <c r="D259" s="75" t="s">
        <v>176</v>
      </c>
    </row>
    <row r="260" spans="1:14" s="75" customFormat="1" hidden="1">
      <c r="A260" s="162"/>
      <c r="B260" s="315"/>
      <c r="C260" s="74">
        <v>0</v>
      </c>
      <c r="D260" s="75" t="s">
        <v>176</v>
      </c>
    </row>
    <row r="261" spans="1:14" s="75" customFormat="1" hidden="1">
      <c r="A261" s="162"/>
      <c r="B261" s="315"/>
      <c r="C261" s="74">
        <v>0</v>
      </c>
      <c r="D261" s="75" t="s">
        <v>176</v>
      </c>
    </row>
    <row r="262" spans="1:14" s="75" customFormat="1" hidden="1">
      <c r="A262" s="162"/>
      <c r="B262" s="315"/>
      <c r="C262" s="74">
        <v>0</v>
      </c>
      <c r="D262" s="75" t="s">
        <v>176</v>
      </c>
    </row>
    <row r="263" spans="1:14" s="75" customFormat="1" hidden="1">
      <c r="A263" s="162"/>
      <c r="B263" s="315"/>
      <c r="C263" s="74">
        <v>0</v>
      </c>
      <c r="D263" s="75" t="s">
        <v>176</v>
      </c>
    </row>
    <row r="264" spans="1:14" s="75" customFormat="1" hidden="1">
      <c r="A264" s="162"/>
      <c r="B264" s="315"/>
      <c r="C264" s="74">
        <v>0</v>
      </c>
      <c r="D264" s="75" t="s">
        <v>176</v>
      </c>
    </row>
    <row r="265" spans="1:14" s="75" customFormat="1">
      <c r="A265" s="315"/>
      <c r="B265" s="315"/>
      <c r="C265" s="99">
        <v>0</v>
      </c>
      <c r="D265" s="75" t="s">
        <v>176</v>
      </c>
    </row>
    <row r="266" spans="1:14" s="75" customFormat="1">
      <c r="A266" s="315"/>
      <c r="B266" s="151" t="s">
        <v>177</v>
      </c>
      <c r="C266" s="207">
        <f>ROUND(SUBTOTAL(109,C135:C265),2)</f>
        <v>0</v>
      </c>
      <c r="D266" s="75" t="s">
        <v>176</v>
      </c>
      <c r="F266" s="313" t="s">
        <v>190</v>
      </c>
    </row>
    <row r="267" spans="1:14">
      <c r="C267" s="63"/>
      <c r="D267" s="75" t="s">
        <v>178</v>
      </c>
    </row>
    <row r="268" spans="1:14">
      <c r="B268" s="314" t="s">
        <v>260</v>
      </c>
      <c r="C268" s="57">
        <f>+C266+C134</f>
        <v>0</v>
      </c>
      <c r="D268" s="75" t="s">
        <v>178</v>
      </c>
      <c r="F268" s="105" t="s">
        <v>180</v>
      </c>
    </row>
    <row r="269" spans="1:14" s="75" customFormat="1">
      <c r="C269" s="79"/>
      <c r="D269" s="75" t="s">
        <v>178</v>
      </c>
    </row>
    <row r="270" spans="1:14" s="75" customFormat="1">
      <c r="A270" s="171" t="s">
        <v>261</v>
      </c>
      <c r="B270" s="80"/>
      <c r="C270" s="81"/>
      <c r="D270" s="75" t="s">
        <v>173</v>
      </c>
      <c r="F270" s="106" t="s">
        <v>182</v>
      </c>
    </row>
    <row r="271" spans="1:14" s="75" customFormat="1" ht="45" customHeight="1">
      <c r="A271" s="423"/>
      <c r="B271" s="424"/>
      <c r="C271" s="425"/>
      <c r="D271" s="75" t="s">
        <v>173</v>
      </c>
      <c r="F271" s="420" t="s">
        <v>183</v>
      </c>
      <c r="G271" s="420"/>
      <c r="H271" s="420"/>
      <c r="I271" s="420"/>
      <c r="J271" s="420"/>
      <c r="K271" s="420"/>
      <c r="L271" s="420"/>
      <c r="M271" s="420"/>
      <c r="N271" s="420"/>
    </row>
    <row r="272" spans="1:14">
      <c r="D272" s="75" t="s">
        <v>176</v>
      </c>
    </row>
    <row r="273" spans="1:14" s="75" customFormat="1">
      <c r="A273" s="171" t="s">
        <v>262</v>
      </c>
      <c r="B273" s="84"/>
      <c r="C273" s="85"/>
      <c r="D273" s="75" t="s">
        <v>176</v>
      </c>
      <c r="F273" s="106" t="s">
        <v>182</v>
      </c>
    </row>
    <row r="274" spans="1:14" s="75" customFormat="1" ht="45" customHeight="1">
      <c r="A274" s="423"/>
      <c r="B274" s="424"/>
      <c r="C274" s="425"/>
      <c r="D274" s="75" t="s">
        <v>176</v>
      </c>
      <c r="F274" s="420" t="s">
        <v>183</v>
      </c>
      <c r="G274" s="420"/>
      <c r="H274" s="420"/>
      <c r="I274" s="420"/>
      <c r="J274" s="420"/>
      <c r="K274" s="420"/>
      <c r="L274" s="420"/>
      <c r="M274" s="420"/>
      <c r="N274" s="420"/>
    </row>
    <row r="275" spans="1:14">
      <c r="D275" s="75"/>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80BC088-AA3E-4F35-B48F-5B61CCFAD279}">
            <xm:f>Categories!$A$22=FALSE</xm:f>
            <x14:dxf>
              <fill>
                <patternFill>
                  <bgColor theme="0" tint="-0.34998626667073579"/>
                </patternFill>
              </fill>
            </x14:dxf>
          </x14:cfRule>
          <xm:sqref>A1:C274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view="pageBreakPreview" zoomScaleNormal="100" zoomScaleSheetLayoutView="100" workbookViewId="0">
      <selection activeCell="A2" sqref="A2:F2"/>
    </sheetView>
  </sheetViews>
  <sheetFormatPr defaultColWidth="9.140625" defaultRowHeight="14.45"/>
  <cols>
    <col min="1" max="1" width="42.28515625" customWidth="1"/>
    <col min="2" max="5" width="16.42578125" customWidth="1"/>
    <col min="6" max="6" width="16.7109375" customWidth="1"/>
    <col min="7" max="7" width="11" hidden="1" customWidth="1"/>
    <col min="8" max="8" width="2.42578125" customWidth="1"/>
  </cols>
  <sheetData>
    <row r="1" spans="1:7" ht="29.25" customHeight="1">
      <c r="A1" s="419" t="s">
        <v>162</v>
      </c>
      <c r="B1" s="419"/>
      <c r="C1" s="419"/>
      <c r="D1" s="419"/>
      <c r="E1" s="419"/>
      <c r="F1">
        <f>+'Section A'!B2</f>
        <v>0</v>
      </c>
      <c r="G1" s="38" t="s">
        <v>171</v>
      </c>
    </row>
    <row r="2" spans="1:7" ht="41.25" customHeight="1">
      <c r="A2" s="408" t="s">
        <v>263</v>
      </c>
      <c r="B2" s="408"/>
      <c r="C2" s="408"/>
      <c r="D2" s="408"/>
      <c r="E2" s="408"/>
      <c r="F2" s="408"/>
      <c r="G2" t="s">
        <v>178</v>
      </c>
    </row>
    <row r="3" spans="1:7" ht="7.5" customHeight="1">
      <c r="A3" s="5"/>
      <c r="B3" s="5"/>
      <c r="C3" s="5"/>
      <c r="D3" s="5"/>
      <c r="E3" s="5"/>
      <c r="F3" s="5"/>
      <c r="G3" t="s">
        <v>178</v>
      </c>
    </row>
    <row r="4" spans="1:7" ht="26.45">
      <c r="A4" s="168" t="s">
        <v>253</v>
      </c>
      <c r="B4" s="168" t="s">
        <v>200</v>
      </c>
      <c r="C4" s="168" t="s">
        <v>199</v>
      </c>
      <c r="D4" s="168" t="s">
        <v>216</v>
      </c>
      <c r="E4" s="168" t="s">
        <v>169</v>
      </c>
      <c r="F4" s="7" t="s">
        <v>264</v>
      </c>
      <c r="G4" s="190" t="s">
        <v>178</v>
      </c>
    </row>
    <row r="5" spans="1:7" s="75" customFormat="1">
      <c r="A5" s="164"/>
      <c r="B5" s="73"/>
      <c r="C5" s="73"/>
      <c r="D5" s="187"/>
      <c r="E5" s="73"/>
      <c r="F5" s="58">
        <f t="shared" ref="F5:F36" si="0">ROUND(+B5*D5*E5,2)</f>
        <v>0</v>
      </c>
      <c r="G5" s="75" t="s">
        <v>173</v>
      </c>
    </row>
    <row r="6" spans="1:7" s="75" customFormat="1">
      <c r="A6" s="315"/>
      <c r="B6" s="73"/>
      <c r="C6" s="73"/>
      <c r="D6" s="187"/>
      <c r="E6" s="73"/>
      <c r="F6" s="58">
        <f t="shared" si="0"/>
        <v>0</v>
      </c>
      <c r="G6" s="75" t="s">
        <v>173</v>
      </c>
    </row>
    <row r="7" spans="1:7" s="75" customFormat="1">
      <c r="A7" s="315"/>
      <c r="B7" s="73"/>
      <c r="C7" s="73"/>
      <c r="D7" s="187"/>
      <c r="E7" s="73"/>
      <c r="F7" s="58">
        <f t="shared" si="0"/>
        <v>0</v>
      </c>
      <c r="G7" s="75" t="s">
        <v>173</v>
      </c>
    </row>
    <row r="8" spans="1:7" s="75" customFormat="1" hidden="1">
      <c r="A8" s="315"/>
      <c r="B8" s="73"/>
      <c r="C8" s="73"/>
      <c r="D8" s="187"/>
      <c r="E8" s="73"/>
      <c r="F8" s="58">
        <f t="shared" si="0"/>
        <v>0</v>
      </c>
      <c r="G8" s="75" t="s">
        <v>173</v>
      </c>
    </row>
    <row r="9" spans="1:7" s="75" customFormat="1" hidden="1">
      <c r="A9" s="315"/>
      <c r="B9" s="73"/>
      <c r="C9" s="73"/>
      <c r="D9" s="187"/>
      <c r="E9" s="73"/>
      <c r="F9" s="58">
        <f t="shared" si="0"/>
        <v>0</v>
      </c>
      <c r="G9" s="75" t="s">
        <v>173</v>
      </c>
    </row>
    <row r="10" spans="1:7" s="75" customFormat="1" hidden="1">
      <c r="A10" s="315"/>
      <c r="B10" s="73"/>
      <c r="C10" s="73"/>
      <c r="D10" s="187"/>
      <c r="E10" s="73"/>
      <c r="F10" s="58">
        <f t="shared" si="0"/>
        <v>0</v>
      </c>
      <c r="G10" s="75" t="s">
        <v>173</v>
      </c>
    </row>
    <row r="11" spans="1:7" s="75" customFormat="1" hidden="1">
      <c r="A11" s="315"/>
      <c r="B11" s="73"/>
      <c r="C11" s="73"/>
      <c r="D11" s="187"/>
      <c r="E11" s="73"/>
      <c r="F11" s="58">
        <f t="shared" si="0"/>
        <v>0</v>
      </c>
      <c r="G11" s="75" t="s">
        <v>173</v>
      </c>
    </row>
    <row r="12" spans="1:7" s="75" customFormat="1" hidden="1">
      <c r="A12" s="315"/>
      <c r="B12" s="73"/>
      <c r="C12" s="73"/>
      <c r="D12" s="187"/>
      <c r="E12" s="73"/>
      <c r="F12" s="58">
        <f t="shared" si="0"/>
        <v>0</v>
      </c>
      <c r="G12" s="75" t="s">
        <v>173</v>
      </c>
    </row>
    <row r="13" spans="1:7" s="75" customFormat="1" hidden="1">
      <c r="A13" s="315"/>
      <c r="B13" s="73"/>
      <c r="C13" s="73"/>
      <c r="D13" s="187"/>
      <c r="E13" s="73"/>
      <c r="F13" s="58">
        <f t="shared" si="0"/>
        <v>0</v>
      </c>
      <c r="G13" s="75" t="s">
        <v>173</v>
      </c>
    </row>
    <row r="14" spans="1:7" s="75" customFormat="1" hidden="1">
      <c r="A14" s="315"/>
      <c r="B14" s="73"/>
      <c r="C14" s="73"/>
      <c r="D14" s="187"/>
      <c r="E14" s="73"/>
      <c r="F14" s="58">
        <f t="shared" si="0"/>
        <v>0</v>
      </c>
      <c r="G14" s="75" t="s">
        <v>173</v>
      </c>
    </row>
    <row r="15" spans="1:7" s="75" customFormat="1" hidden="1">
      <c r="A15" s="315"/>
      <c r="B15" s="73"/>
      <c r="C15" s="73"/>
      <c r="D15" s="187"/>
      <c r="E15" s="73"/>
      <c r="F15" s="58">
        <f t="shared" si="0"/>
        <v>0</v>
      </c>
      <c r="G15" s="75" t="s">
        <v>173</v>
      </c>
    </row>
    <row r="16" spans="1:7"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ref="F37:F68" si="1">ROUND(+B37*D37*E37,2)</f>
        <v>0</v>
      </c>
      <c r="G37" s="75" t="s">
        <v>173</v>
      </c>
    </row>
    <row r="38" spans="1:7" s="75" customFormat="1" hidden="1">
      <c r="A38" s="315"/>
      <c r="B38" s="73"/>
      <c r="C38" s="73"/>
      <c r="D38" s="187"/>
      <c r="E38" s="73"/>
      <c r="F38" s="58">
        <f t="shared" si="1"/>
        <v>0</v>
      </c>
      <c r="G38" s="75" t="s">
        <v>173</v>
      </c>
    </row>
    <row r="39" spans="1:7" s="75" customFormat="1" hidden="1">
      <c r="A39" s="315"/>
      <c r="B39" s="73"/>
      <c r="C39" s="73"/>
      <c r="D39" s="187"/>
      <c r="E39" s="73"/>
      <c r="F39" s="58">
        <f t="shared" si="1"/>
        <v>0</v>
      </c>
      <c r="G39" s="75" t="s">
        <v>173</v>
      </c>
    </row>
    <row r="40" spans="1:7" s="75" customFormat="1" hidden="1">
      <c r="A40" s="315"/>
      <c r="B40" s="73"/>
      <c r="C40" s="73"/>
      <c r="D40" s="187"/>
      <c r="E40" s="73"/>
      <c r="F40" s="58">
        <f t="shared" si="1"/>
        <v>0</v>
      </c>
      <c r="G40" s="75" t="s">
        <v>173</v>
      </c>
    </row>
    <row r="41" spans="1:7" s="75" customFormat="1" hidden="1">
      <c r="A41" s="315"/>
      <c r="B41" s="73"/>
      <c r="C41" s="73"/>
      <c r="D41" s="187"/>
      <c r="E41" s="73"/>
      <c r="F41" s="58">
        <f t="shared" si="1"/>
        <v>0</v>
      </c>
      <c r="G41" s="75" t="s">
        <v>173</v>
      </c>
    </row>
    <row r="42" spans="1:7" s="75" customFormat="1" hidden="1">
      <c r="A42" s="315"/>
      <c r="B42" s="73"/>
      <c r="C42" s="73"/>
      <c r="D42" s="187"/>
      <c r="E42" s="73"/>
      <c r="F42" s="58">
        <f t="shared" si="1"/>
        <v>0</v>
      </c>
      <c r="G42" s="75" t="s">
        <v>173</v>
      </c>
    </row>
    <row r="43" spans="1:7" s="75" customFormat="1" hidden="1">
      <c r="A43" s="315"/>
      <c r="B43" s="73"/>
      <c r="C43" s="73"/>
      <c r="D43" s="187"/>
      <c r="E43" s="73"/>
      <c r="F43" s="58">
        <f t="shared" si="1"/>
        <v>0</v>
      </c>
      <c r="G43" s="75" t="s">
        <v>173</v>
      </c>
    </row>
    <row r="44" spans="1:7" s="75" customFormat="1" hidden="1">
      <c r="A44" s="315"/>
      <c r="B44" s="73"/>
      <c r="C44" s="73"/>
      <c r="D44" s="187"/>
      <c r="E44" s="73"/>
      <c r="F44" s="58">
        <f t="shared" si="1"/>
        <v>0</v>
      </c>
      <c r="G44" s="75" t="s">
        <v>173</v>
      </c>
    </row>
    <row r="45" spans="1:7" s="75" customFormat="1" hidden="1">
      <c r="A45" s="315"/>
      <c r="B45" s="73"/>
      <c r="C45" s="73"/>
      <c r="D45" s="187"/>
      <c r="E45" s="73"/>
      <c r="F45" s="58">
        <f t="shared" si="1"/>
        <v>0</v>
      </c>
      <c r="G45" s="75" t="s">
        <v>173</v>
      </c>
    </row>
    <row r="46" spans="1:7" s="75" customFormat="1" hidden="1">
      <c r="A46" s="315"/>
      <c r="B46" s="73"/>
      <c r="C46" s="73"/>
      <c r="D46" s="187"/>
      <c r="E46" s="73"/>
      <c r="F46" s="58">
        <f t="shared" si="1"/>
        <v>0</v>
      </c>
      <c r="G46" s="75" t="s">
        <v>173</v>
      </c>
    </row>
    <row r="47" spans="1:7" s="75" customFormat="1" hidden="1">
      <c r="A47" s="315"/>
      <c r="B47" s="73"/>
      <c r="C47" s="73"/>
      <c r="D47" s="187"/>
      <c r="E47" s="73"/>
      <c r="F47" s="58">
        <f t="shared" si="1"/>
        <v>0</v>
      </c>
      <c r="G47" s="75" t="s">
        <v>173</v>
      </c>
    </row>
    <row r="48" spans="1:7" s="75" customFormat="1" hidden="1">
      <c r="A48" s="315"/>
      <c r="B48" s="73"/>
      <c r="C48" s="73"/>
      <c r="D48" s="187"/>
      <c r="E48" s="73"/>
      <c r="F48" s="58">
        <f t="shared" si="1"/>
        <v>0</v>
      </c>
      <c r="G48" s="75" t="s">
        <v>173</v>
      </c>
    </row>
    <row r="49" spans="1:7" s="75" customFormat="1" hidden="1">
      <c r="A49" s="315"/>
      <c r="B49" s="73"/>
      <c r="C49" s="73"/>
      <c r="D49" s="187"/>
      <c r="E49" s="73"/>
      <c r="F49" s="58">
        <f t="shared" si="1"/>
        <v>0</v>
      </c>
      <c r="G49" s="75" t="s">
        <v>173</v>
      </c>
    </row>
    <row r="50" spans="1:7" s="75" customFormat="1" hidden="1">
      <c r="A50" s="315"/>
      <c r="B50" s="73"/>
      <c r="C50" s="73"/>
      <c r="D50" s="187"/>
      <c r="E50" s="73"/>
      <c r="F50" s="58">
        <f t="shared" si="1"/>
        <v>0</v>
      </c>
      <c r="G50" s="75" t="s">
        <v>173</v>
      </c>
    </row>
    <row r="51" spans="1:7" s="75" customFormat="1" hidden="1">
      <c r="A51" s="315"/>
      <c r="B51" s="73"/>
      <c r="C51" s="73"/>
      <c r="D51" s="187"/>
      <c r="E51" s="73"/>
      <c r="F51" s="58">
        <f t="shared" si="1"/>
        <v>0</v>
      </c>
      <c r="G51" s="75" t="s">
        <v>173</v>
      </c>
    </row>
    <row r="52" spans="1:7" s="75" customFormat="1" hidden="1">
      <c r="A52" s="315"/>
      <c r="B52" s="73"/>
      <c r="C52" s="73"/>
      <c r="D52" s="187"/>
      <c r="E52" s="73"/>
      <c r="F52" s="58">
        <f t="shared" si="1"/>
        <v>0</v>
      </c>
      <c r="G52" s="75" t="s">
        <v>173</v>
      </c>
    </row>
    <row r="53" spans="1:7" s="75" customFormat="1" hidden="1">
      <c r="A53" s="315"/>
      <c r="B53" s="73"/>
      <c r="C53" s="73"/>
      <c r="D53" s="187"/>
      <c r="E53" s="73"/>
      <c r="F53" s="58">
        <f t="shared" si="1"/>
        <v>0</v>
      </c>
      <c r="G53" s="75" t="s">
        <v>173</v>
      </c>
    </row>
    <row r="54" spans="1:7" s="75" customFormat="1" hidden="1">
      <c r="A54" s="315"/>
      <c r="B54" s="73"/>
      <c r="C54" s="73"/>
      <c r="D54" s="187"/>
      <c r="E54" s="73"/>
      <c r="F54" s="58">
        <f t="shared" si="1"/>
        <v>0</v>
      </c>
      <c r="G54" s="75" t="s">
        <v>173</v>
      </c>
    </row>
    <row r="55" spans="1:7" s="75" customFormat="1" hidden="1">
      <c r="A55" s="315"/>
      <c r="B55" s="73"/>
      <c r="C55" s="73"/>
      <c r="D55" s="187"/>
      <c r="E55" s="73"/>
      <c r="F55" s="58">
        <f t="shared" si="1"/>
        <v>0</v>
      </c>
      <c r="G55" s="75" t="s">
        <v>173</v>
      </c>
    </row>
    <row r="56" spans="1:7" s="75" customFormat="1" hidden="1">
      <c r="A56" s="315"/>
      <c r="B56" s="73"/>
      <c r="C56" s="73"/>
      <c r="D56" s="187"/>
      <c r="E56" s="73"/>
      <c r="F56" s="58">
        <f t="shared" si="1"/>
        <v>0</v>
      </c>
      <c r="G56" s="75" t="s">
        <v>173</v>
      </c>
    </row>
    <row r="57" spans="1:7" s="75" customFormat="1" hidden="1">
      <c r="A57" s="315"/>
      <c r="B57" s="73"/>
      <c r="C57" s="73"/>
      <c r="D57" s="187"/>
      <c r="E57" s="73"/>
      <c r="F57" s="58">
        <f t="shared" si="1"/>
        <v>0</v>
      </c>
      <c r="G57" s="75" t="s">
        <v>173</v>
      </c>
    </row>
    <row r="58" spans="1:7" s="75" customFormat="1" hidden="1">
      <c r="A58" s="315"/>
      <c r="B58" s="73"/>
      <c r="C58" s="73"/>
      <c r="D58" s="187"/>
      <c r="E58" s="73"/>
      <c r="F58" s="58">
        <f t="shared" si="1"/>
        <v>0</v>
      </c>
      <c r="G58" s="75" t="s">
        <v>173</v>
      </c>
    </row>
    <row r="59" spans="1:7" s="75" customFormat="1" hidden="1">
      <c r="A59" s="315"/>
      <c r="B59" s="73"/>
      <c r="C59" s="73"/>
      <c r="D59" s="187"/>
      <c r="E59" s="73"/>
      <c r="F59" s="58">
        <f t="shared" si="1"/>
        <v>0</v>
      </c>
      <c r="G59" s="75" t="s">
        <v>173</v>
      </c>
    </row>
    <row r="60" spans="1:7" s="75" customFormat="1" hidden="1">
      <c r="A60" s="315"/>
      <c r="B60" s="73"/>
      <c r="C60" s="73"/>
      <c r="D60" s="187"/>
      <c r="E60" s="73"/>
      <c r="F60" s="58">
        <f t="shared" si="1"/>
        <v>0</v>
      </c>
      <c r="G60" s="75" t="s">
        <v>173</v>
      </c>
    </row>
    <row r="61" spans="1:7" s="75" customFormat="1" hidden="1">
      <c r="A61" s="315"/>
      <c r="B61" s="73"/>
      <c r="C61" s="73"/>
      <c r="D61" s="187"/>
      <c r="E61" s="73"/>
      <c r="F61" s="58">
        <f t="shared" si="1"/>
        <v>0</v>
      </c>
      <c r="G61" s="75" t="s">
        <v>173</v>
      </c>
    </row>
    <row r="62" spans="1:7" s="75" customFormat="1" hidden="1">
      <c r="A62" s="315"/>
      <c r="B62" s="73"/>
      <c r="C62" s="73"/>
      <c r="D62" s="187"/>
      <c r="E62" s="73"/>
      <c r="F62" s="58">
        <f t="shared" si="1"/>
        <v>0</v>
      </c>
      <c r="G62" s="75" t="s">
        <v>173</v>
      </c>
    </row>
    <row r="63" spans="1:7" s="75" customFormat="1" hidden="1">
      <c r="A63" s="315"/>
      <c r="B63" s="73"/>
      <c r="C63" s="73"/>
      <c r="D63" s="187"/>
      <c r="E63" s="73"/>
      <c r="F63" s="58">
        <f t="shared" si="1"/>
        <v>0</v>
      </c>
      <c r="G63" s="75" t="s">
        <v>173</v>
      </c>
    </row>
    <row r="64" spans="1:7" s="75" customFormat="1" hidden="1">
      <c r="A64" s="315"/>
      <c r="B64" s="73"/>
      <c r="C64" s="73"/>
      <c r="D64" s="187"/>
      <c r="E64" s="73"/>
      <c r="F64" s="58">
        <f t="shared" si="1"/>
        <v>0</v>
      </c>
      <c r="G64" s="75" t="s">
        <v>173</v>
      </c>
    </row>
    <row r="65" spans="1:7" s="75" customFormat="1" hidden="1">
      <c r="A65" s="315"/>
      <c r="B65" s="73"/>
      <c r="C65" s="73"/>
      <c r="D65" s="187"/>
      <c r="E65" s="73"/>
      <c r="F65" s="58">
        <f t="shared" si="1"/>
        <v>0</v>
      </c>
      <c r="G65" s="75" t="s">
        <v>173</v>
      </c>
    </row>
    <row r="66" spans="1:7" s="75" customFormat="1" hidden="1">
      <c r="A66" s="315"/>
      <c r="B66" s="73"/>
      <c r="C66" s="73"/>
      <c r="D66" s="187"/>
      <c r="E66" s="73"/>
      <c r="F66" s="58">
        <f t="shared" si="1"/>
        <v>0</v>
      </c>
      <c r="G66" s="75" t="s">
        <v>173</v>
      </c>
    </row>
    <row r="67" spans="1:7" s="75" customFormat="1" hidden="1">
      <c r="A67" s="315"/>
      <c r="B67" s="73"/>
      <c r="C67" s="73"/>
      <c r="D67" s="187"/>
      <c r="E67" s="73"/>
      <c r="F67" s="58">
        <f t="shared" si="1"/>
        <v>0</v>
      </c>
      <c r="G67" s="75" t="s">
        <v>173</v>
      </c>
    </row>
    <row r="68" spans="1:7" s="75" customFormat="1" hidden="1">
      <c r="A68" s="315"/>
      <c r="B68" s="73"/>
      <c r="C68" s="73"/>
      <c r="D68" s="187"/>
      <c r="E68" s="73"/>
      <c r="F68" s="58">
        <f t="shared" si="1"/>
        <v>0</v>
      </c>
      <c r="G68" s="75" t="s">
        <v>173</v>
      </c>
    </row>
    <row r="69" spans="1:7" s="75" customFormat="1" hidden="1">
      <c r="A69" s="315"/>
      <c r="B69" s="73"/>
      <c r="C69" s="73"/>
      <c r="D69" s="187"/>
      <c r="E69" s="73"/>
      <c r="F69" s="58">
        <f t="shared" ref="F69:F100" si="2">ROUND(+B69*D69*E69,2)</f>
        <v>0</v>
      </c>
      <c r="G69" s="75" t="s">
        <v>173</v>
      </c>
    </row>
    <row r="70" spans="1:7" s="75" customFormat="1" hidden="1">
      <c r="A70" s="315"/>
      <c r="B70" s="73"/>
      <c r="C70" s="73"/>
      <c r="D70" s="187"/>
      <c r="E70" s="73"/>
      <c r="F70" s="58">
        <f t="shared" si="2"/>
        <v>0</v>
      </c>
      <c r="G70" s="75" t="s">
        <v>173</v>
      </c>
    </row>
    <row r="71" spans="1:7" s="75" customFormat="1" hidden="1">
      <c r="A71" s="315"/>
      <c r="B71" s="73"/>
      <c r="C71" s="73"/>
      <c r="D71" s="187"/>
      <c r="E71" s="73"/>
      <c r="F71" s="58">
        <f t="shared" si="2"/>
        <v>0</v>
      </c>
      <c r="G71" s="75" t="s">
        <v>173</v>
      </c>
    </row>
    <row r="72" spans="1:7" s="75" customFormat="1" hidden="1">
      <c r="A72" s="315"/>
      <c r="B72" s="73"/>
      <c r="C72" s="73"/>
      <c r="D72" s="187"/>
      <c r="E72" s="73"/>
      <c r="F72" s="58">
        <f t="shared" si="2"/>
        <v>0</v>
      </c>
      <c r="G72" s="75" t="s">
        <v>173</v>
      </c>
    </row>
    <row r="73" spans="1:7" s="75" customFormat="1" hidden="1">
      <c r="A73" s="315"/>
      <c r="B73" s="73"/>
      <c r="C73" s="73"/>
      <c r="D73" s="187"/>
      <c r="E73" s="73"/>
      <c r="F73" s="58">
        <f t="shared" si="2"/>
        <v>0</v>
      </c>
      <c r="G73" s="75" t="s">
        <v>173</v>
      </c>
    </row>
    <row r="74" spans="1:7" s="75" customFormat="1" hidden="1">
      <c r="A74" s="315"/>
      <c r="B74" s="73"/>
      <c r="C74" s="73"/>
      <c r="D74" s="187"/>
      <c r="E74" s="73"/>
      <c r="F74" s="58">
        <f t="shared" si="2"/>
        <v>0</v>
      </c>
      <c r="G74" s="75" t="s">
        <v>173</v>
      </c>
    </row>
    <row r="75" spans="1:7" s="75" customFormat="1" hidden="1">
      <c r="A75" s="315"/>
      <c r="B75" s="73"/>
      <c r="C75" s="73"/>
      <c r="D75" s="187"/>
      <c r="E75" s="73"/>
      <c r="F75" s="58">
        <f t="shared" si="2"/>
        <v>0</v>
      </c>
      <c r="G75" s="75" t="s">
        <v>173</v>
      </c>
    </row>
    <row r="76" spans="1:7" s="75" customFormat="1" hidden="1">
      <c r="A76" s="315"/>
      <c r="B76" s="73"/>
      <c r="C76" s="73"/>
      <c r="D76" s="187"/>
      <c r="E76" s="73"/>
      <c r="F76" s="58">
        <f t="shared" si="2"/>
        <v>0</v>
      </c>
      <c r="G76" s="75" t="s">
        <v>173</v>
      </c>
    </row>
    <row r="77" spans="1:7" s="75" customFormat="1" hidden="1">
      <c r="A77" s="315"/>
      <c r="B77" s="73"/>
      <c r="C77" s="73"/>
      <c r="D77" s="187"/>
      <c r="E77" s="73"/>
      <c r="F77" s="58">
        <f t="shared" si="2"/>
        <v>0</v>
      </c>
      <c r="G77" s="75" t="s">
        <v>173</v>
      </c>
    </row>
    <row r="78" spans="1:7" s="75" customFormat="1" hidden="1">
      <c r="A78" s="315"/>
      <c r="B78" s="73"/>
      <c r="C78" s="73"/>
      <c r="D78" s="187"/>
      <c r="E78" s="73"/>
      <c r="F78" s="58">
        <f t="shared" si="2"/>
        <v>0</v>
      </c>
      <c r="G78" s="75" t="s">
        <v>173</v>
      </c>
    </row>
    <row r="79" spans="1:7" s="75" customFormat="1" hidden="1">
      <c r="A79" s="315"/>
      <c r="B79" s="73"/>
      <c r="C79" s="73"/>
      <c r="D79" s="187"/>
      <c r="E79" s="73"/>
      <c r="F79" s="58">
        <f t="shared" si="2"/>
        <v>0</v>
      </c>
      <c r="G79" s="75" t="s">
        <v>173</v>
      </c>
    </row>
    <row r="80" spans="1:7" s="75" customFormat="1" hidden="1">
      <c r="A80" s="315"/>
      <c r="B80" s="73"/>
      <c r="C80" s="73"/>
      <c r="D80" s="187"/>
      <c r="E80" s="73"/>
      <c r="F80" s="58">
        <f t="shared" si="2"/>
        <v>0</v>
      </c>
      <c r="G80" s="75" t="s">
        <v>173</v>
      </c>
    </row>
    <row r="81" spans="1:7" s="75" customFormat="1" hidden="1">
      <c r="A81" s="315"/>
      <c r="B81" s="73"/>
      <c r="C81" s="73"/>
      <c r="D81" s="187"/>
      <c r="E81" s="73"/>
      <c r="F81" s="58">
        <f t="shared" si="2"/>
        <v>0</v>
      </c>
      <c r="G81" s="75" t="s">
        <v>173</v>
      </c>
    </row>
    <row r="82" spans="1:7" s="75" customFormat="1" hidden="1">
      <c r="A82" s="315"/>
      <c r="B82" s="73"/>
      <c r="C82" s="73"/>
      <c r="D82" s="187"/>
      <c r="E82" s="73"/>
      <c r="F82" s="58">
        <f t="shared" si="2"/>
        <v>0</v>
      </c>
      <c r="G82" s="75" t="s">
        <v>173</v>
      </c>
    </row>
    <row r="83" spans="1:7" s="75" customFormat="1" hidden="1">
      <c r="A83" s="315"/>
      <c r="B83" s="73"/>
      <c r="C83" s="73"/>
      <c r="D83" s="187"/>
      <c r="E83" s="73"/>
      <c r="F83" s="58">
        <f t="shared" si="2"/>
        <v>0</v>
      </c>
      <c r="G83" s="75" t="s">
        <v>173</v>
      </c>
    </row>
    <row r="84" spans="1:7" s="75" customFormat="1" hidden="1">
      <c r="A84" s="315"/>
      <c r="B84" s="73"/>
      <c r="C84" s="73"/>
      <c r="D84" s="187"/>
      <c r="E84" s="73"/>
      <c r="F84" s="58">
        <f t="shared" si="2"/>
        <v>0</v>
      </c>
      <c r="G84" s="75" t="s">
        <v>173</v>
      </c>
    </row>
    <row r="85" spans="1:7" s="75" customFormat="1" hidden="1">
      <c r="A85" s="315"/>
      <c r="B85" s="73"/>
      <c r="C85" s="73"/>
      <c r="D85" s="187"/>
      <c r="E85" s="73"/>
      <c r="F85" s="58">
        <f t="shared" si="2"/>
        <v>0</v>
      </c>
      <c r="G85" s="75" t="s">
        <v>173</v>
      </c>
    </row>
    <row r="86" spans="1:7" s="75" customFormat="1" hidden="1">
      <c r="A86" s="315"/>
      <c r="B86" s="73"/>
      <c r="C86" s="73"/>
      <c r="D86" s="187"/>
      <c r="E86" s="73"/>
      <c r="F86" s="58">
        <f t="shared" si="2"/>
        <v>0</v>
      </c>
      <c r="G86" s="75" t="s">
        <v>173</v>
      </c>
    </row>
    <row r="87" spans="1:7" s="75" customFormat="1" hidden="1">
      <c r="A87" s="315"/>
      <c r="B87" s="73"/>
      <c r="C87" s="73"/>
      <c r="D87" s="187"/>
      <c r="E87" s="73"/>
      <c r="F87" s="58">
        <f t="shared" si="2"/>
        <v>0</v>
      </c>
      <c r="G87" s="75" t="s">
        <v>173</v>
      </c>
    </row>
    <row r="88" spans="1:7" s="75" customFormat="1" hidden="1">
      <c r="A88" s="315"/>
      <c r="B88" s="73"/>
      <c r="C88" s="73"/>
      <c r="D88" s="187"/>
      <c r="E88" s="73"/>
      <c r="F88" s="58">
        <f t="shared" si="2"/>
        <v>0</v>
      </c>
      <c r="G88" s="75" t="s">
        <v>173</v>
      </c>
    </row>
    <row r="89" spans="1:7" s="75" customFormat="1" hidden="1">
      <c r="A89" s="315"/>
      <c r="B89" s="73"/>
      <c r="C89" s="73"/>
      <c r="D89" s="187"/>
      <c r="E89" s="73"/>
      <c r="F89" s="58">
        <f t="shared" si="2"/>
        <v>0</v>
      </c>
      <c r="G89" s="75" t="s">
        <v>173</v>
      </c>
    </row>
    <row r="90" spans="1:7" s="75" customFormat="1" hidden="1">
      <c r="A90" s="315"/>
      <c r="B90" s="73"/>
      <c r="C90" s="73"/>
      <c r="D90" s="187"/>
      <c r="E90" s="73"/>
      <c r="F90" s="58">
        <f t="shared" si="2"/>
        <v>0</v>
      </c>
      <c r="G90" s="75" t="s">
        <v>173</v>
      </c>
    </row>
    <row r="91" spans="1:7" s="75" customFormat="1" hidden="1">
      <c r="A91" s="315"/>
      <c r="B91" s="73"/>
      <c r="C91" s="73"/>
      <c r="D91" s="187"/>
      <c r="E91" s="73"/>
      <c r="F91" s="58">
        <f t="shared" si="2"/>
        <v>0</v>
      </c>
      <c r="G91" s="75" t="s">
        <v>173</v>
      </c>
    </row>
    <row r="92" spans="1:7" s="75" customFormat="1" hidden="1">
      <c r="A92" s="315"/>
      <c r="B92" s="73"/>
      <c r="C92" s="73"/>
      <c r="D92" s="187"/>
      <c r="E92" s="73"/>
      <c r="F92" s="58">
        <f t="shared" si="2"/>
        <v>0</v>
      </c>
      <c r="G92" s="75" t="s">
        <v>173</v>
      </c>
    </row>
    <row r="93" spans="1:7" s="75" customFormat="1" hidden="1">
      <c r="A93" s="315"/>
      <c r="B93" s="73"/>
      <c r="C93" s="73"/>
      <c r="D93" s="187"/>
      <c r="E93" s="73"/>
      <c r="F93" s="58">
        <f t="shared" si="2"/>
        <v>0</v>
      </c>
      <c r="G93" s="75" t="s">
        <v>173</v>
      </c>
    </row>
    <row r="94" spans="1:7" s="75" customFormat="1" hidden="1">
      <c r="A94" s="315"/>
      <c r="B94" s="73"/>
      <c r="C94" s="73"/>
      <c r="D94" s="187"/>
      <c r="E94" s="73"/>
      <c r="F94" s="58">
        <f t="shared" si="2"/>
        <v>0</v>
      </c>
      <c r="G94" s="75" t="s">
        <v>173</v>
      </c>
    </row>
    <row r="95" spans="1:7" s="75" customFormat="1" hidden="1">
      <c r="A95" s="315"/>
      <c r="B95" s="73"/>
      <c r="C95" s="73"/>
      <c r="D95" s="187"/>
      <c r="E95" s="73"/>
      <c r="F95" s="58">
        <f t="shared" si="2"/>
        <v>0</v>
      </c>
      <c r="G95" s="75" t="s">
        <v>173</v>
      </c>
    </row>
    <row r="96" spans="1:7" s="75" customFormat="1" hidden="1">
      <c r="A96" s="315"/>
      <c r="B96" s="73"/>
      <c r="C96" s="73"/>
      <c r="D96" s="187"/>
      <c r="E96" s="73"/>
      <c r="F96" s="58">
        <f t="shared" si="2"/>
        <v>0</v>
      </c>
      <c r="G96" s="75" t="s">
        <v>173</v>
      </c>
    </row>
    <row r="97" spans="1:7" s="75" customFormat="1" hidden="1">
      <c r="A97" s="315"/>
      <c r="B97" s="73"/>
      <c r="C97" s="73"/>
      <c r="D97" s="187"/>
      <c r="E97" s="73"/>
      <c r="F97" s="58">
        <f t="shared" si="2"/>
        <v>0</v>
      </c>
      <c r="G97" s="75" t="s">
        <v>173</v>
      </c>
    </row>
    <row r="98" spans="1:7" s="75" customFormat="1" hidden="1">
      <c r="A98" s="315"/>
      <c r="B98" s="73"/>
      <c r="C98" s="73"/>
      <c r="D98" s="187"/>
      <c r="E98" s="73"/>
      <c r="F98" s="58">
        <f t="shared" si="2"/>
        <v>0</v>
      </c>
      <c r="G98" s="75" t="s">
        <v>173</v>
      </c>
    </row>
    <row r="99" spans="1:7" s="75" customFormat="1" hidden="1">
      <c r="A99" s="315"/>
      <c r="B99" s="73"/>
      <c r="C99" s="73"/>
      <c r="D99" s="187"/>
      <c r="E99" s="73"/>
      <c r="F99" s="58">
        <f t="shared" si="2"/>
        <v>0</v>
      </c>
      <c r="G99" s="75" t="s">
        <v>173</v>
      </c>
    </row>
    <row r="100" spans="1:7" s="75" customFormat="1" hidden="1">
      <c r="A100" s="315"/>
      <c r="B100" s="73"/>
      <c r="C100" s="73"/>
      <c r="D100" s="187"/>
      <c r="E100" s="73"/>
      <c r="F100" s="58">
        <f t="shared" si="2"/>
        <v>0</v>
      </c>
      <c r="G100" s="75" t="s">
        <v>173</v>
      </c>
    </row>
    <row r="101" spans="1:7" s="75" customFormat="1" hidden="1">
      <c r="A101" s="315"/>
      <c r="B101" s="73"/>
      <c r="C101" s="73"/>
      <c r="D101" s="187"/>
      <c r="E101" s="73"/>
      <c r="F101" s="58">
        <f t="shared" ref="F101:F132" si="3">ROUND(+B101*D101*E101,2)</f>
        <v>0</v>
      </c>
      <c r="G101" s="75" t="s">
        <v>173</v>
      </c>
    </row>
    <row r="102" spans="1:7" s="75" customFormat="1" hidden="1">
      <c r="A102" s="315"/>
      <c r="B102" s="73"/>
      <c r="C102" s="73"/>
      <c r="D102" s="187"/>
      <c r="E102" s="73"/>
      <c r="F102" s="58">
        <f t="shared" si="3"/>
        <v>0</v>
      </c>
      <c r="G102" s="75" t="s">
        <v>173</v>
      </c>
    </row>
    <row r="103" spans="1:7" s="75" customFormat="1" hidden="1">
      <c r="A103" s="315"/>
      <c r="B103" s="73"/>
      <c r="C103" s="73"/>
      <c r="D103" s="187"/>
      <c r="E103" s="73"/>
      <c r="F103" s="58">
        <f t="shared" si="3"/>
        <v>0</v>
      </c>
      <c r="G103" s="75" t="s">
        <v>173</v>
      </c>
    </row>
    <row r="104" spans="1:7" s="75" customFormat="1" hidden="1">
      <c r="A104" s="315"/>
      <c r="B104" s="73"/>
      <c r="C104" s="73"/>
      <c r="D104" s="187"/>
      <c r="E104" s="73"/>
      <c r="F104" s="58">
        <f t="shared" si="3"/>
        <v>0</v>
      </c>
      <c r="G104" s="75" t="s">
        <v>173</v>
      </c>
    </row>
    <row r="105" spans="1:7" s="75" customFormat="1" hidden="1">
      <c r="A105" s="315"/>
      <c r="B105" s="73"/>
      <c r="C105" s="73"/>
      <c r="D105" s="187"/>
      <c r="E105" s="73"/>
      <c r="F105" s="58">
        <f t="shared" si="3"/>
        <v>0</v>
      </c>
      <c r="G105" s="75" t="s">
        <v>173</v>
      </c>
    </row>
    <row r="106" spans="1:7" s="75" customFormat="1" hidden="1">
      <c r="A106" s="315"/>
      <c r="B106" s="73"/>
      <c r="C106" s="73"/>
      <c r="D106" s="187"/>
      <c r="E106" s="73"/>
      <c r="F106" s="58">
        <f t="shared" si="3"/>
        <v>0</v>
      </c>
      <c r="G106" s="75" t="s">
        <v>173</v>
      </c>
    </row>
    <row r="107" spans="1:7" s="75" customFormat="1" hidden="1">
      <c r="A107" s="315"/>
      <c r="B107" s="73"/>
      <c r="C107" s="73"/>
      <c r="D107" s="187"/>
      <c r="E107" s="73"/>
      <c r="F107" s="58">
        <f t="shared" si="3"/>
        <v>0</v>
      </c>
      <c r="G107" s="75" t="s">
        <v>173</v>
      </c>
    </row>
    <row r="108" spans="1:7" s="75" customFormat="1" hidden="1">
      <c r="A108" s="315"/>
      <c r="B108" s="73"/>
      <c r="C108" s="73"/>
      <c r="D108" s="187"/>
      <c r="E108" s="73"/>
      <c r="F108" s="58">
        <f t="shared" si="3"/>
        <v>0</v>
      </c>
      <c r="G108" s="75" t="s">
        <v>173</v>
      </c>
    </row>
    <row r="109" spans="1:7" s="75" customFormat="1" hidden="1">
      <c r="A109" s="315"/>
      <c r="B109" s="73"/>
      <c r="C109" s="73"/>
      <c r="D109" s="187"/>
      <c r="E109" s="73"/>
      <c r="F109" s="58">
        <f t="shared" si="3"/>
        <v>0</v>
      </c>
      <c r="G109" s="75" t="s">
        <v>173</v>
      </c>
    </row>
    <row r="110" spans="1:7" s="75" customFormat="1" hidden="1">
      <c r="A110" s="315"/>
      <c r="B110" s="73"/>
      <c r="C110" s="73"/>
      <c r="D110" s="187"/>
      <c r="E110" s="73"/>
      <c r="F110" s="58">
        <f t="shared" si="3"/>
        <v>0</v>
      </c>
      <c r="G110" s="75" t="s">
        <v>173</v>
      </c>
    </row>
    <row r="111" spans="1:7" s="75" customFormat="1" hidden="1">
      <c r="A111" s="315"/>
      <c r="B111" s="73"/>
      <c r="C111" s="73"/>
      <c r="D111" s="187"/>
      <c r="E111" s="73"/>
      <c r="F111" s="58">
        <f t="shared" si="3"/>
        <v>0</v>
      </c>
      <c r="G111" s="75" t="s">
        <v>173</v>
      </c>
    </row>
    <row r="112" spans="1:7" s="75" customFormat="1" hidden="1">
      <c r="A112" s="315"/>
      <c r="B112" s="73"/>
      <c r="C112" s="73"/>
      <c r="D112" s="187"/>
      <c r="E112" s="73"/>
      <c r="F112" s="58">
        <f t="shared" si="3"/>
        <v>0</v>
      </c>
      <c r="G112" s="75" t="s">
        <v>173</v>
      </c>
    </row>
    <row r="113" spans="1:7" s="75" customFormat="1" hidden="1">
      <c r="A113" s="315"/>
      <c r="B113" s="73"/>
      <c r="C113" s="73"/>
      <c r="D113" s="187"/>
      <c r="E113" s="73"/>
      <c r="F113" s="58">
        <f t="shared" si="3"/>
        <v>0</v>
      </c>
      <c r="G113" s="75" t="s">
        <v>173</v>
      </c>
    </row>
    <row r="114" spans="1:7" s="75" customFormat="1" hidden="1">
      <c r="A114" s="315"/>
      <c r="B114" s="73"/>
      <c r="C114" s="73"/>
      <c r="D114" s="187"/>
      <c r="E114" s="73"/>
      <c r="F114" s="58">
        <f t="shared" si="3"/>
        <v>0</v>
      </c>
      <c r="G114" s="75" t="s">
        <v>173</v>
      </c>
    </row>
    <row r="115" spans="1:7" s="75" customFormat="1" hidden="1">
      <c r="A115" s="315"/>
      <c r="B115" s="73"/>
      <c r="C115" s="73"/>
      <c r="D115" s="187"/>
      <c r="E115" s="73"/>
      <c r="F115" s="58">
        <f t="shared" si="3"/>
        <v>0</v>
      </c>
      <c r="G115" s="75" t="s">
        <v>173</v>
      </c>
    </row>
    <row r="116" spans="1:7" s="75" customFormat="1" hidden="1">
      <c r="A116" s="315"/>
      <c r="B116" s="73"/>
      <c r="C116" s="73"/>
      <c r="D116" s="187"/>
      <c r="E116" s="73"/>
      <c r="F116" s="58">
        <f t="shared" si="3"/>
        <v>0</v>
      </c>
      <c r="G116" s="75" t="s">
        <v>173</v>
      </c>
    </row>
    <row r="117" spans="1:7" s="75" customFormat="1" hidden="1">
      <c r="A117" s="315"/>
      <c r="B117" s="73"/>
      <c r="C117" s="73"/>
      <c r="D117" s="187"/>
      <c r="E117" s="73"/>
      <c r="F117" s="58">
        <f t="shared" si="3"/>
        <v>0</v>
      </c>
      <c r="G117" s="75" t="s">
        <v>173</v>
      </c>
    </row>
    <row r="118" spans="1:7" s="75" customFormat="1" hidden="1">
      <c r="A118" s="315"/>
      <c r="B118" s="73"/>
      <c r="C118" s="73"/>
      <c r="D118" s="187"/>
      <c r="E118" s="73"/>
      <c r="F118" s="58">
        <f t="shared" si="3"/>
        <v>0</v>
      </c>
      <c r="G118" s="75" t="s">
        <v>173</v>
      </c>
    </row>
    <row r="119" spans="1:7" s="75" customFormat="1" hidden="1">
      <c r="A119" s="315"/>
      <c r="B119" s="73"/>
      <c r="C119" s="73"/>
      <c r="D119" s="187"/>
      <c r="E119" s="73"/>
      <c r="F119" s="58">
        <f t="shared" si="3"/>
        <v>0</v>
      </c>
      <c r="G119" s="75" t="s">
        <v>173</v>
      </c>
    </row>
    <row r="120" spans="1:7" s="75" customFormat="1" hidden="1">
      <c r="A120" s="315"/>
      <c r="B120" s="73"/>
      <c r="C120" s="73"/>
      <c r="D120" s="187"/>
      <c r="E120" s="73"/>
      <c r="F120" s="58">
        <f t="shared" si="3"/>
        <v>0</v>
      </c>
      <c r="G120" s="75" t="s">
        <v>173</v>
      </c>
    </row>
    <row r="121" spans="1:7" s="75" customFormat="1" hidden="1">
      <c r="A121" s="315"/>
      <c r="B121" s="73"/>
      <c r="C121" s="73"/>
      <c r="D121" s="187"/>
      <c r="E121" s="73"/>
      <c r="F121" s="58">
        <f t="shared" si="3"/>
        <v>0</v>
      </c>
      <c r="G121" s="75" t="s">
        <v>173</v>
      </c>
    </row>
    <row r="122" spans="1:7" s="75" customFormat="1" hidden="1">
      <c r="A122" s="315"/>
      <c r="B122" s="73"/>
      <c r="C122" s="73"/>
      <c r="D122" s="187"/>
      <c r="E122" s="73"/>
      <c r="F122" s="58">
        <f t="shared" si="3"/>
        <v>0</v>
      </c>
      <c r="G122" s="75" t="s">
        <v>173</v>
      </c>
    </row>
    <row r="123" spans="1:7" s="75" customFormat="1" hidden="1">
      <c r="A123" s="315"/>
      <c r="B123" s="73"/>
      <c r="C123" s="73"/>
      <c r="D123" s="187"/>
      <c r="E123" s="73"/>
      <c r="F123" s="58">
        <f t="shared" si="3"/>
        <v>0</v>
      </c>
      <c r="G123" s="75" t="s">
        <v>173</v>
      </c>
    </row>
    <row r="124" spans="1:7" s="75" customFormat="1" hidden="1">
      <c r="A124" s="315"/>
      <c r="B124" s="73"/>
      <c r="C124" s="73"/>
      <c r="D124" s="187"/>
      <c r="E124" s="73"/>
      <c r="F124" s="58">
        <f t="shared" si="3"/>
        <v>0</v>
      </c>
      <c r="G124" s="75" t="s">
        <v>173</v>
      </c>
    </row>
    <row r="125" spans="1:7" s="75" customFormat="1" hidden="1">
      <c r="A125" s="315"/>
      <c r="B125" s="73"/>
      <c r="C125" s="73"/>
      <c r="D125" s="187"/>
      <c r="E125" s="73"/>
      <c r="F125" s="58">
        <f t="shared" si="3"/>
        <v>0</v>
      </c>
      <c r="G125" s="75" t="s">
        <v>173</v>
      </c>
    </row>
    <row r="126" spans="1:7" s="75" customFormat="1" hidden="1">
      <c r="A126" s="315"/>
      <c r="B126" s="73"/>
      <c r="C126" s="73"/>
      <c r="D126" s="187"/>
      <c r="E126" s="73"/>
      <c r="F126" s="58">
        <f t="shared" si="3"/>
        <v>0</v>
      </c>
      <c r="G126" s="75" t="s">
        <v>173</v>
      </c>
    </row>
    <row r="127" spans="1:7" s="75" customFormat="1" hidden="1">
      <c r="A127" s="315"/>
      <c r="B127" s="73"/>
      <c r="C127" s="73"/>
      <c r="D127" s="187"/>
      <c r="E127" s="73"/>
      <c r="F127" s="58">
        <f t="shared" si="3"/>
        <v>0</v>
      </c>
      <c r="G127" s="75" t="s">
        <v>173</v>
      </c>
    </row>
    <row r="128" spans="1:7" s="75" customFormat="1" hidden="1">
      <c r="A128" s="315"/>
      <c r="B128" s="73"/>
      <c r="C128" s="73"/>
      <c r="D128" s="187"/>
      <c r="E128" s="73"/>
      <c r="F128" s="58">
        <f t="shared" si="3"/>
        <v>0</v>
      </c>
      <c r="G128" s="75" t="s">
        <v>173</v>
      </c>
    </row>
    <row r="129" spans="1:9" s="75" customFormat="1" hidden="1">
      <c r="A129" s="315"/>
      <c r="B129" s="73"/>
      <c r="C129" s="73"/>
      <c r="D129" s="187"/>
      <c r="E129" s="73"/>
      <c r="F129" s="58">
        <f t="shared" si="3"/>
        <v>0</v>
      </c>
      <c r="G129" s="75" t="s">
        <v>173</v>
      </c>
    </row>
    <row r="130" spans="1:9" s="75" customFormat="1" hidden="1">
      <c r="A130" s="315"/>
      <c r="B130" s="73"/>
      <c r="C130" s="73"/>
      <c r="D130" s="187"/>
      <c r="E130" s="73"/>
      <c r="F130" s="58">
        <f t="shared" si="3"/>
        <v>0</v>
      </c>
      <c r="G130" s="75" t="s">
        <v>173</v>
      </c>
    </row>
    <row r="131" spans="1:9" s="75" customFormat="1" hidden="1">
      <c r="A131" s="315"/>
      <c r="B131" s="73"/>
      <c r="C131" s="73"/>
      <c r="D131" s="187"/>
      <c r="E131" s="73"/>
      <c r="F131" s="58">
        <f t="shared" si="3"/>
        <v>0</v>
      </c>
      <c r="G131" s="75" t="s">
        <v>173</v>
      </c>
    </row>
    <row r="132" spans="1:9" s="75" customFormat="1" hidden="1">
      <c r="A132" s="315"/>
      <c r="B132" s="73"/>
      <c r="C132" s="73"/>
      <c r="D132" s="187"/>
      <c r="E132" s="73"/>
      <c r="F132" s="58">
        <f t="shared" si="3"/>
        <v>0</v>
      </c>
      <c r="G132" s="75" t="s">
        <v>173</v>
      </c>
    </row>
    <row r="133" spans="1:9" s="75" customFormat="1" hidden="1">
      <c r="A133" s="315"/>
      <c r="B133" s="73"/>
      <c r="C133" s="73"/>
      <c r="D133" s="187"/>
      <c r="E133" s="73"/>
      <c r="F133" s="58">
        <f t="shared" ref="F133:F134" si="4">ROUND(+B133*D133*E133,2)</f>
        <v>0</v>
      </c>
      <c r="G133" s="75" t="s">
        <v>173</v>
      </c>
    </row>
    <row r="134" spans="1:9" s="75" customFormat="1">
      <c r="A134" s="315"/>
      <c r="B134" s="73"/>
      <c r="C134" s="73"/>
      <c r="D134" s="187"/>
      <c r="E134" s="73"/>
      <c r="F134" s="198">
        <f t="shared" si="4"/>
        <v>0</v>
      </c>
      <c r="G134" s="75" t="s">
        <v>173</v>
      </c>
    </row>
    <row r="135" spans="1:9" s="75" customFormat="1">
      <c r="A135" s="315"/>
      <c r="B135" s="65"/>
      <c r="C135" s="65"/>
      <c r="D135" s="144"/>
      <c r="E135" s="154" t="s">
        <v>174</v>
      </c>
      <c r="F135" s="207">
        <f>ROUND(SUBTOTAL(109,F5:F134),2)</f>
        <v>0</v>
      </c>
      <c r="G135" s="75" t="s">
        <v>173</v>
      </c>
      <c r="I135" s="313" t="s">
        <v>190</v>
      </c>
    </row>
    <row r="136" spans="1:9" s="75" customFormat="1">
      <c r="A136" s="315"/>
      <c r="B136" s="65"/>
      <c r="C136" s="65"/>
      <c r="D136" s="100"/>
      <c r="E136" s="65"/>
      <c r="F136" s="203"/>
      <c r="G136" s="75" t="s">
        <v>176</v>
      </c>
    </row>
    <row r="137" spans="1:9" s="75" customFormat="1">
      <c r="A137" s="315"/>
      <c r="B137" s="73"/>
      <c r="C137" s="73"/>
      <c r="D137" s="187"/>
      <c r="E137" s="73"/>
      <c r="F137" s="58">
        <f t="shared" ref="F137:F168" si="5">ROUND(+B137*D137*E137,2)</f>
        <v>0</v>
      </c>
      <c r="G137" s="75" t="s">
        <v>176</v>
      </c>
    </row>
    <row r="138" spans="1:9" s="75" customFormat="1">
      <c r="A138" s="315"/>
      <c r="B138" s="73"/>
      <c r="C138" s="73"/>
      <c r="D138" s="187"/>
      <c r="E138" s="73"/>
      <c r="F138" s="58">
        <f t="shared" si="5"/>
        <v>0</v>
      </c>
      <c r="G138" s="75" t="s">
        <v>176</v>
      </c>
    </row>
    <row r="139" spans="1:9" s="75" customFormat="1">
      <c r="A139" s="315"/>
      <c r="B139" s="73"/>
      <c r="C139" s="73"/>
      <c r="D139" s="187"/>
      <c r="E139" s="73"/>
      <c r="F139" s="58">
        <f t="shared" si="5"/>
        <v>0</v>
      </c>
      <c r="G139" s="75" t="s">
        <v>176</v>
      </c>
    </row>
    <row r="140" spans="1:9" s="75" customFormat="1" hidden="1">
      <c r="A140" s="315"/>
      <c r="B140" s="73"/>
      <c r="C140" s="73"/>
      <c r="D140" s="187"/>
      <c r="E140" s="73"/>
      <c r="F140" s="58">
        <f t="shared" si="5"/>
        <v>0</v>
      </c>
      <c r="G140" s="75" t="s">
        <v>176</v>
      </c>
    </row>
    <row r="141" spans="1:9" s="75" customFormat="1" hidden="1">
      <c r="A141" s="315"/>
      <c r="B141" s="73"/>
      <c r="C141" s="73"/>
      <c r="D141" s="187"/>
      <c r="E141" s="73"/>
      <c r="F141" s="58">
        <f t="shared" si="5"/>
        <v>0</v>
      </c>
      <c r="G141" s="75" t="s">
        <v>176</v>
      </c>
    </row>
    <row r="142" spans="1:9" s="75" customFormat="1" hidden="1">
      <c r="A142" s="315"/>
      <c r="B142" s="73"/>
      <c r="C142" s="73"/>
      <c r="D142" s="187"/>
      <c r="E142" s="73"/>
      <c r="F142" s="58">
        <f t="shared" si="5"/>
        <v>0</v>
      </c>
      <c r="G142" s="75" t="s">
        <v>176</v>
      </c>
    </row>
    <row r="143" spans="1:9" s="75" customFormat="1" hidden="1">
      <c r="A143" s="315"/>
      <c r="B143" s="73"/>
      <c r="C143" s="73"/>
      <c r="D143" s="187"/>
      <c r="E143" s="73"/>
      <c r="F143" s="58">
        <f t="shared" si="5"/>
        <v>0</v>
      </c>
      <c r="G143" s="75" t="s">
        <v>176</v>
      </c>
    </row>
    <row r="144" spans="1:9" s="75" customFormat="1" hidden="1">
      <c r="A144" s="315"/>
      <c r="B144" s="73"/>
      <c r="C144" s="73"/>
      <c r="D144" s="187"/>
      <c r="E144" s="73"/>
      <c r="F144" s="58">
        <f t="shared" si="5"/>
        <v>0</v>
      </c>
      <c r="G144" s="75" t="s">
        <v>176</v>
      </c>
    </row>
    <row r="145" spans="1:7" s="75" customFormat="1" hidden="1">
      <c r="A145" s="315"/>
      <c r="B145" s="73"/>
      <c r="C145" s="73"/>
      <c r="D145" s="187"/>
      <c r="E145" s="73"/>
      <c r="F145" s="58">
        <f t="shared" si="5"/>
        <v>0</v>
      </c>
      <c r="G145" s="75" t="s">
        <v>176</v>
      </c>
    </row>
    <row r="146" spans="1:7" s="75" customFormat="1" hidden="1">
      <c r="A146" s="315"/>
      <c r="B146" s="73"/>
      <c r="C146" s="73"/>
      <c r="D146" s="187"/>
      <c r="E146" s="73"/>
      <c r="F146" s="58">
        <f t="shared" si="5"/>
        <v>0</v>
      </c>
      <c r="G146" s="75" t="s">
        <v>176</v>
      </c>
    </row>
    <row r="147" spans="1:7" s="75" customFormat="1" hidden="1">
      <c r="A147" s="315"/>
      <c r="B147" s="73"/>
      <c r="C147" s="73"/>
      <c r="D147" s="187"/>
      <c r="E147" s="73"/>
      <c r="F147" s="58">
        <f t="shared" si="5"/>
        <v>0</v>
      </c>
      <c r="G147" s="75" t="s">
        <v>176</v>
      </c>
    </row>
    <row r="148" spans="1:7" s="75" customFormat="1" hidden="1">
      <c r="A148" s="315"/>
      <c r="B148" s="73"/>
      <c r="C148" s="73"/>
      <c r="D148" s="187"/>
      <c r="E148" s="73"/>
      <c r="F148" s="58">
        <f t="shared" si="5"/>
        <v>0</v>
      </c>
      <c r="G148" s="75" t="s">
        <v>176</v>
      </c>
    </row>
    <row r="149" spans="1:7" s="75" customFormat="1" hidden="1">
      <c r="A149" s="315"/>
      <c r="B149" s="73"/>
      <c r="C149" s="73"/>
      <c r="D149" s="187"/>
      <c r="E149" s="73"/>
      <c r="F149" s="58">
        <f t="shared" si="5"/>
        <v>0</v>
      </c>
      <c r="G149" s="75" t="s">
        <v>176</v>
      </c>
    </row>
    <row r="150" spans="1:7" s="75" customFormat="1" hidden="1">
      <c r="A150" s="315"/>
      <c r="B150" s="73"/>
      <c r="C150" s="73"/>
      <c r="D150" s="187"/>
      <c r="E150" s="73"/>
      <c r="F150" s="58">
        <f t="shared" si="5"/>
        <v>0</v>
      </c>
      <c r="G150" s="75" t="s">
        <v>176</v>
      </c>
    </row>
    <row r="151" spans="1:7" s="75" customFormat="1" hidden="1">
      <c r="A151" s="315"/>
      <c r="B151" s="73"/>
      <c r="C151" s="73"/>
      <c r="D151" s="187"/>
      <c r="E151" s="73"/>
      <c r="F151" s="58">
        <f t="shared" si="5"/>
        <v>0</v>
      </c>
      <c r="G151" s="75" t="s">
        <v>176</v>
      </c>
    </row>
    <row r="152" spans="1:7" s="75" customFormat="1" hidden="1">
      <c r="A152" s="315"/>
      <c r="B152" s="73"/>
      <c r="C152" s="73"/>
      <c r="D152" s="187"/>
      <c r="E152" s="73"/>
      <c r="F152" s="58">
        <f t="shared" si="5"/>
        <v>0</v>
      </c>
      <c r="G152" s="75" t="s">
        <v>176</v>
      </c>
    </row>
    <row r="153" spans="1:7" s="75" customFormat="1" hidden="1">
      <c r="A153" s="315"/>
      <c r="B153" s="73"/>
      <c r="C153" s="73"/>
      <c r="D153" s="187"/>
      <c r="E153" s="73"/>
      <c r="F153" s="58">
        <f t="shared" si="5"/>
        <v>0</v>
      </c>
      <c r="G153" s="75" t="s">
        <v>176</v>
      </c>
    </row>
    <row r="154" spans="1:7" s="75" customFormat="1" hidden="1">
      <c r="A154" s="315"/>
      <c r="B154" s="73"/>
      <c r="C154" s="73"/>
      <c r="D154" s="187"/>
      <c r="E154" s="73"/>
      <c r="F154" s="58">
        <f t="shared" si="5"/>
        <v>0</v>
      </c>
      <c r="G154" s="75" t="s">
        <v>176</v>
      </c>
    </row>
    <row r="155" spans="1:7" s="75" customFormat="1" hidden="1">
      <c r="A155" s="315"/>
      <c r="B155" s="73"/>
      <c r="C155" s="73"/>
      <c r="D155" s="187"/>
      <c r="E155" s="73"/>
      <c r="F155" s="58">
        <f t="shared" si="5"/>
        <v>0</v>
      </c>
      <c r="G155" s="75" t="s">
        <v>176</v>
      </c>
    </row>
    <row r="156" spans="1:7" s="75" customFormat="1" hidden="1">
      <c r="A156" s="315"/>
      <c r="B156" s="73"/>
      <c r="C156" s="73"/>
      <c r="D156" s="187"/>
      <c r="E156" s="73"/>
      <c r="F156" s="58">
        <f t="shared" si="5"/>
        <v>0</v>
      </c>
      <c r="G156" s="75" t="s">
        <v>176</v>
      </c>
    </row>
    <row r="157" spans="1:7" s="75" customFormat="1" hidden="1">
      <c r="A157" s="315"/>
      <c r="B157" s="73"/>
      <c r="C157" s="73"/>
      <c r="D157" s="187"/>
      <c r="E157" s="73"/>
      <c r="F157" s="58">
        <f t="shared" si="5"/>
        <v>0</v>
      </c>
      <c r="G157" s="75" t="s">
        <v>176</v>
      </c>
    </row>
    <row r="158" spans="1:7" s="75" customFormat="1" hidden="1">
      <c r="A158" s="315"/>
      <c r="B158" s="73"/>
      <c r="C158" s="73"/>
      <c r="D158" s="187"/>
      <c r="E158" s="73"/>
      <c r="F158" s="58">
        <f t="shared" si="5"/>
        <v>0</v>
      </c>
      <c r="G158" s="75" t="s">
        <v>176</v>
      </c>
    </row>
    <row r="159" spans="1:7" s="75" customFormat="1" hidden="1">
      <c r="A159" s="315"/>
      <c r="B159" s="73"/>
      <c r="C159" s="73"/>
      <c r="D159" s="187"/>
      <c r="E159" s="73"/>
      <c r="F159" s="58">
        <f t="shared" si="5"/>
        <v>0</v>
      </c>
      <c r="G159" s="75" t="s">
        <v>176</v>
      </c>
    </row>
    <row r="160" spans="1:7" s="75" customFormat="1" hidden="1">
      <c r="A160" s="315"/>
      <c r="B160" s="73"/>
      <c r="C160" s="73"/>
      <c r="D160" s="187"/>
      <c r="E160" s="73"/>
      <c r="F160" s="58">
        <f t="shared" si="5"/>
        <v>0</v>
      </c>
      <c r="G160" s="75" t="s">
        <v>176</v>
      </c>
    </row>
    <row r="161" spans="1:7" s="75" customFormat="1" hidden="1">
      <c r="A161" s="315"/>
      <c r="B161" s="73"/>
      <c r="C161" s="73"/>
      <c r="D161" s="187"/>
      <c r="E161" s="73"/>
      <c r="F161" s="58">
        <f t="shared" si="5"/>
        <v>0</v>
      </c>
      <c r="G161" s="75" t="s">
        <v>176</v>
      </c>
    </row>
    <row r="162" spans="1:7" s="75" customFormat="1" hidden="1">
      <c r="A162" s="315"/>
      <c r="B162" s="73"/>
      <c r="C162" s="73"/>
      <c r="D162" s="187"/>
      <c r="E162" s="73"/>
      <c r="F162" s="58">
        <f t="shared" si="5"/>
        <v>0</v>
      </c>
      <c r="G162" s="75" t="s">
        <v>176</v>
      </c>
    </row>
    <row r="163" spans="1:7" s="75" customFormat="1" hidden="1">
      <c r="A163" s="315"/>
      <c r="B163" s="73"/>
      <c r="C163" s="73"/>
      <c r="D163" s="187"/>
      <c r="E163" s="73"/>
      <c r="F163" s="58">
        <f t="shared" si="5"/>
        <v>0</v>
      </c>
      <c r="G163" s="75" t="s">
        <v>176</v>
      </c>
    </row>
    <row r="164" spans="1:7" s="75" customFormat="1" hidden="1">
      <c r="A164" s="315"/>
      <c r="B164" s="73"/>
      <c r="C164" s="73"/>
      <c r="D164" s="187"/>
      <c r="E164" s="73"/>
      <c r="F164" s="58">
        <f t="shared" si="5"/>
        <v>0</v>
      </c>
      <c r="G164" s="75" t="s">
        <v>176</v>
      </c>
    </row>
    <row r="165" spans="1:7" s="75" customFormat="1" hidden="1">
      <c r="A165" s="315"/>
      <c r="B165" s="73"/>
      <c r="C165" s="73"/>
      <c r="D165" s="187"/>
      <c r="E165" s="73"/>
      <c r="F165" s="58">
        <f t="shared" si="5"/>
        <v>0</v>
      </c>
      <c r="G165" s="75" t="s">
        <v>176</v>
      </c>
    </row>
    <row r="166" spans="1:7" s="75" customFormat="1" hidden="1">
      <c r="A166" s="315"/>
      <c r="B166" s="73"/>
      <c r="C166" s="73"/>
      <c r="D166" s="187"/>
      <c r="E166" s="73"/>
      <c r="F166" s="58">
        <f t="shared" si="5"/>
        <v>0</v>
      </c>
      <c r="G166" s="75" t="s">
        <v>176</v>
      </c>
    </row>
    <row r="167" spans="1:7" s="75" customFormat="1" hidden="1">
      <c r="A167" s="315"/>
      <c r="B167" s="73"/>
      <c r="C167" s="73"/>
      <c r="D167" s="187"/>
      <c r="E167" s="73"/>
      <c r="F167" s="58">
        <f t="shared" si="5"/>
        <v>0</v>
      </c>
      <c r="G167" s="75" t="s">
        <v>176</v>
      </c>
    </row>
    <row r="168" spans="1:7" s="75" customFormat="1" hidden="1">
      <c r="A168" s="315"/>
      <c r="B168" s="73"/>
      <c r="C168" s="73"/>
      <c r="D168" s="187"/>
      <c r="E168" s="73"/>
      <c r="F168" s="58">
        <f t="shared" si="5"/>
        <v>0</v>
      </c>
      <c r="G168" s="75" t="s">
        <v>176</v>
      </c>
    </row>
    <row r="169" spans="1:7" s="75" customFormat="1" hidden="1">
      <c r="A169" s="315"/>
      <c r="B169" s="73"/>
      <c r="C169" s="73"/>
      <c r="D169" s="187"/>
      <c r="E169" s="73"/>
      <c r="F169" s="58">
        <f t="shared" ref="F169:F200" si="6">ROUND(+B169*D169*E169,2)</f>
        <v>0</v>
      </c>
      <c r="G169" s="75" t="s">
        <v>176</v>
      </c>
    </row>
    <row r="170" spans="1:7" s="75" customFormat="1" hidden="1">
      <c r="A170" s="315"/>
      <c r="B170" s="73"/>
      <c r="C170" s="73"/>
      <c r="D170" s="187"/>
      <c r="E170" s="73"/>
      <c r="F170" s="58">
        <f t="shared" si="6"/>
        <v>0</v>
      </c>
      <c r="G170" s="75" t="s">
        <v>176</v>
      </c>
    </row>
    <row r="171" spans="1:7" s="75" customFormat="1" hidden="1">
      <c r="A171" s="315"/>
      <c r="B171" s="73"/>
      <c r="C171" s="73"/>
      <c r="D171" s="187"/>
      <c r="E171" s="73"/>
      <c r="F171" s="58">
        <f t="shared" si="6"/>
        <v>0</v>
      </c>
      <c r="G171" s="75" t="s">
        <v>176</v>
      </c>
    </row>
    <row r="172" spans="1:7" s="75" customFormat="1" hidden="1">
      <c r="A172" s="315"/>
      <c r="B172" s="73"/>
      <c r="C172" s="73"/>
      <c r="D172" s="187"/>
      <c r="E172" s="73"/>
      <c r="F172" s="58">
        <f t="shared" si="6"/>
        <v>0</v>
      </c>
      <c r="G172" s="75" t="s">
        <v>176</v>
      </c>
    </row>
    <row r="173" spans="1:7" s="75" customFormat="1" hidden="1">
      <c r="A173" s="315"/>
      <c r="B173" s="73"/>
      <c r="C173" s="73"/>
      <c r="D173" s="187"/>
      <c r="E173" s="73"/>
      <c r="F173" s="58">
        <f t="shared" si="6"/>
        <v>0</v>
      </c>
      <c r="G173" s="75" t="s">
        <v>176</v>
      </c>
    </row>
    <row r="174" spans="1:7" s="75" customFormat="1" hidden="1">
      <c r="A174" s="315"/>
      <c r="B174" s="73"/>
      <c r="C174" s="73"/>
      <c r="D174" s="187"/>
      <c r="E174" s="73"/>
      <c r="F174" s="58">
        <f t="shared" si="6"/>
        <v>0</v>
      </c>
      <c r="G174" s="75" t="s">
        <v>176</v>
      </c>
    </row>
    <row r="175" spans="1:7" s="75" customFormat="1" hidden="1">
      <c r="A175" s="315"/>
      <c r="B175" s="73"/>
      <c r="C175" s="73"/>
      <c r="D175" s="187"/>
      <c r="E175" s="73"/>
      <c r="F175" s="58">
        <f t="shared" si="6"/>
        <v>0</v>
      </c>
      <c r="G175" s="75" t="s">
        <v>176</v>
      </c>
    </row>
    <row r="176" spans="1:7" s="75" customFormat="1" hidden="1">
      <c r="A176" s="315"/>
      <c r="B176" s="73"/>
      <c r="C176" s="73"/>
      <c r="D176" s="187"/>
      <c r="E176" s="73"/>
      <c r="F176" s="58">
        <f t="shared" si="6"/>
        <v>0</v>
      </c>
      <c r="G176" s="75" t="s">
        <v>176</v>
      </c>
    </row>
    <row r="177" spans="1:7" s="75" customFormat="1" hidden="1">
      <c r="A177" s="315"/>
      <c r="B177" s="73"/>
      <c r="C177" s="73"/>
      <c r="D177" s="187"/>
      <c r="E177" s="73"/>
      <c r="F177" s="58">
        <f t="shared" si="6"/>
        <v>0</v>
      </c>
      <c r="G177" s="75" t="s">
        <v>176</v>
      </c>
    </row>
    <row r="178" spans="1:7" s="75" customFormat="1" hidden="1">
      <c r="A178" s="315"/>
      <c r="B178" s="73"/>
      <c r="C178" s="73"/>
      <c r="D178" s="187"/>
      <c r="E178" s="73"/>
      <c r="F178" s="58">
        <f t="shared" si="6"/>
        <v>0</v>
      </c>
      <c r="G178" s="75" t="s">
        <v>176</v>
      </c>
    </row>
    <row r="179" spans="1:7" s="75" customFormat="1" hidden="1">
      <c r="A179" s="315"/>
      <c r="B179" s="73"/>
      <c r="C179" s="73"/>
      <c r="D179" s="187"/>
      <c r="E179" s="73"/>
      <c r="F179" s="58">
        <f t="shared" si="6"/>
        <v>0</v>
      </c>
      <c r="G179" s="75" t="s">
        <v>176</v>
      </c>
    </row>
    <row r="180" spans="1:7" s="75" customFormat="1" hidden="1">
      <c r="A180" s="315"/>
      <c r="B180" s="73"/>
      <c r="C180" s="73"/>
      <c r="D180" s="187"/>
      <c r="E180" s="73"/>
      <c r="F180" s="58">
        <f t="shared" si="6"/>
        <v>0</v>
      </c>
      <c r="G180" s="75" t="s">
        <v>176</v>
      </c>
    </row>
    <row r="181" spans="1:7" s="75" customFormat="1" hidden="1">
      <c r="A181" s="315"/>
      <c r="B181" s="73"/>
      <c r="C181" s="73"/>
      <c r="D181" s="187"/>
      <c r="E181" s="73"/>
      <c r="F181" s="58">
        <f t="shared" si="6"/>
        <v>0</v>
      </c>
      <c r="G181" s="75" t="s">
        <v>176</v>
      </c>
    </row>
    <row r="182" spans="1:7" s="75" customFormat="1" hidden="1">
      <c r="A182" s="315"/>
      <c r="B182" s="73"/>
      <c r="C182" s="73"/>
      <c r="D182" s="187"/>
      <c r="E182" s="73"/>
      <c r="F182" s="58">
        <f t="shared" si="6"/>
        <v>0</v>
      </c>
      <c r="G182" s="75" t="s">
        <v>176</v>
      </c>
    </row>
    <row r="183" spans="1:7" s="75" customFormat="1" hidden="1">
      <c r="A183" s="315"/>
      <c r="B183" s="73"/>
      <c r="C183" s="73"/>
      <c r="D183" s="187"/>
      <c r="E183" s="73"/>
      <c r="F183" s="58">
        <f t="shared" si="6"/>
        <v>0</v>
      </c>
      <c r="G183" s="75" t="s">
        <v>176</v>
      </c>
    </row>
    <row r="184" spans="1:7" s="75" customFormat="1" hidden="1">
      <c r="A184" s="315"/>
      <c r="B184" s="73"/>
      <c r="C184" s="73"/>
      <c r="D184" s="187"/>
      <c r="E184" s="73"/>
      <c r="F184" s="58">
        <f t="shared" si="6"/>
        <v>0</v>
      </c>
      <c r="G184" s="75" t="s">
        <v>176</v>
      </c>
    </row>
    <row r="185" spans="1:7" s="75" customFormat="1" hidden="1">
      <c r="A185" s="315"/>
      <c r="B185" s="73"/>
      <c r="C185" s="73"/>
      <c r="D185" s="187"/>
      <c r="E185" s="73"/>
      <c r="F185" s="58">
        <f t="shared" si="6"/>
        <v>0</v>
      </c>
      <c r="G185" s="75" t="s">
        <v>176</v>
      </c>
    </row>
    <row r="186" spans="1:7" s="75" customFormat="1" hidden="1">
      <c r="A186" s="315"/>
      <c r="B186" s="73"/>
      <c r="C186" s="73"/>
      <c r="D186" s="187"/>
      <c r="E186" s="73"/>
      <c r="F186" s="58">
        <f t="shared" si="6"/>
        <v>0</v>
      </c>
      <c r="G186" s="75" t="s">
        <v>176</v>
      </c>
    </row>
    <row r="187" spans="1:7" s="75" customFormat="1" hidden="1">
      <c r="A187" s="315"/>
      <c r="B187" s="73"/>
      <c r="C187" s="73"/>
      <c r="D187" s="187"/>
      <c r="E187" s="73"/>
      <c r="F187" s="58">
        <f t="shared" si="6"/>
        <v>0</v>
      </c>
      <c r="G187" s="75" t="s">
        <v>176</v>
      </c>
    </row>
    <row r="188" spans="1:7" s="75" customFormat="1" hidden="1">
      <c r="A188" s="315"/>
      <c r="B188" s="73"/>
      <c r="C188" s="73"/>
      <c r="D188" s="187"/>
      <c r="E188" s="73"/>
      <c r="F188" s="58">
        <f t="shared" si="6"/>
        <v>0</v>
      </c>
      <c r="G188" s="75" t="s">
        <v>176</v>
      </c>
    </row>
    <row r="189" spans="1:7" s="75" customFormat="1" hidden="1">
      <c r="A189" s="315"/>
      <c r="B189" s="73"/>
      <c r="C189" s="73"/>
      <c r="D189" s="187"/>
      <c r="E189" s="73"/>
      <c r="F189" s="58">
        <f t="shared" si="6"/>
        <v>0</v>
      </c>
      <c r="G189" s="75" t="s">
        <v>176</v>
      </c>
    </row>
    <row r="190" spans="1:7" s="75" customFormat="1" hidden="1">
      <c r="A190" s="315"/>
      <c r="B190" s="73"/>
      <c r="C190" s="73"/>
      <c r="D190" s="187"/>
      <c r="E190" s="73"/>
      <c r="F190" s="58">
        <f t="shared" si="6"/>
        <v>0</v>
      </c>
      <c r="G190" s="75" t="s">
        <v>176</v>
      </c>
    </row>
    <row r="191" spans="1:7" s="75" customFormat="1" hidden="1">
      <c r="A191" s="315"/>
      <c r="B191" s="73"/>
      <c r="C191" s="73"/>
      <c r="D191" s="187"/>
      <c r="E191" s="73"/>
      <c r="F191" s="58">
        <f t="shared" si="6"/>
        <v>0</v>
      </c>
      <c r="G191" s="75" t="s">
        <v>176</v>
      </c>
    </row>
    <row r="192" spans="1:7" s="75" customFormat="1" hidden="1">
      <c r="A192" s="315"/>
      <c r="B192" s="73"/>
      <c r="C192" s="73"/>
      <c r="D192" s="187"/>
      <c r="E192" s="73"/>
      <c r="F192" s="58">
        <f t="shared" si="6"/>
        <v>0</v>
      </c>
      <c r="G192" s="75" t="s">
        <v>176</v>
      </c>
    </row>
    <row r="193" spans="1:7" s="75" customFormat="1" hidden="1">
      <c r="A193" s="315"/>
      <c r="B193" s="73"/>
      <c r="C193" s="73"/>
      <c r="D193" s="187"/>
      <c r="E193" s="73"/>
      <c r="F193" s="58">
        <f t="shared" si="6"/>
        <v>0</v>
      </c>
      <c r="G193" s="75" t="s">
        <v>176</v>
      </c>
    </row>
    <row r="194" spans="1:7" s="75" customFormat="1" hidden="1">
      <c r="A194" s="315"/>
      <c r="B194" s="73"/>
      <c r="C194" s="73"/>
      <c r="D194" s="187"/>
      <c r="E194" s="73"/>
      <c r="F194" s="58">
        <f t="shared" si="6"/>
        <v>0</v>
      </c>
      <c r="G194" s="75" t="s">
        <v>176</v>
      </c>
    </row>
    <row r="195" spans="1:7" s="75" customFormat="1" hidden="1">
      <c r="A195" s="315"/>
      <c r="B195" s="73"/>
      <c r="C195" s="73"/>
      <c r="D195" s="187"/>
      <c r="E195" s="73"/>
      <c r="F195" s="58">
        <f t="shared" si="6"/>
        <v>0</v>
      </c>
      <c r="G195" s="75" t="s">
        <v>176</v>
      </c>
    </row>
    <row r="196" spans="1:7" s="75" customFormat="1" hidden="1">
      <c r="A196" s="315"/>
      <c r="B196" s="73"/>
      <c r="C196" s="73"/>
      <c r="D196" s="187"/>
      <c r="E196" s="73"/>
      <c r="F196" s="58">
        <f t="shared" si="6"/>
        <v>0</v>
      </c>
      <c r="G196" s="75" t="s">
        <v>176</v>
      </c>
    </row>
    <row r="197" spans="1:7" s="75" customFormat="1" hidden="1">
      <c r="A197" s="315"/>
      <c r="B197" s="73"/>
      <c r="C197" s="73"/>
      <c r="D197" s="187"/>
      <c r="E197" s="73"/>
      <c r="F197" s="58">
        <f t="shared" si="6"/>
        <v>0</v>
      </c>
      <c r="G197" s="75" t="s">
        <v>176</v>
      </c>
    </row>
    <row r="198" spans="1:7" s="75" customFormat="1" hidden="1">
      <c r="A198" s="315"/>
      <c r="B198" s="73"/>
      <c r="C198" s="73"/>
      <c r="D198" s="187"/>
      <c r="E198" s="73"/>
      <c r="F198" s="58">
        <f t="shared" si="6"/>
        <v>0</v>
      </c>
      <c r="G198" s="75" t="s">
        <v>176</v>
      </c>
    </row>
    <row r="199" spans="1:7" s="75" customFormat="1" hidden="1">
      <c r="A199" s="315"/>
      <c r="B199" s="73"/>
      <c r="C199" s="73"/>
      <c r="D199" s="187"/>
      <c r="E199" s="73"/>
      <c r="F199" s="58">
        <f t="shared" si="6"/>
        <v>0</v>
      </c>
      <c r="G199" s="75" t="s">
        <v>176</v>
      </c>
    </row>
    <row r="200" spans="1:7" s="75" customFormat="1" hidden="1">
      <c r="A200" s="315"/>
      <c r="B200" s="73"/>
      <c r="C200" s="73"/>
      <c r="D200" s="187"/>
      <c r="E200" s="73"/>
      <c r="F200" s="58">
        <f t="shared" si="6"/>
        <v>0</v>
      </c>
      <c r="G200" s="75" t="s">
        <v>176</v>
      </c>
    </row>
    <row r="201" spans="1:7" s="75" customFormat="1" hidden="1">
      <c r="A201" s="315"/>
      <c r="B201" s="73"/>
      <c r="C201" s="73"/>
      <c r="D201" s="187"/>
      <c r="E201" s="73"/>
      <c r="F201" s="58">
        <f t="shared" ref="F201:F232" si="7">ROUND(+B201*D201*E201,2)</f>
        <v>0</v>
      </c>
      <c r="G201" s="75" t="s">
        <v>176</v>
      </c>
    </row>
    <row r="202" spans="1:7" s="75" customFormat="1" hidden="1">
      <c r="A202" s="315"/>
      <c r="B202" s="73"/>
      <c r="C202" s="73"/>
      <c r="D202" s="187"/>
      <c r="E202" s="73"/>
      <c r="F202" s="58">
        <f t="shared" si="7"/>
        <v>0</v>
      </c>
      <c r="G202" s="75" t="s">
        <v>176</v>
      </c>
    </row>
    <row r="203" spans="1:7" s="75" customFormat="1" hidden="1">
      <c r="A203" s="315"/>
      <c r="B203" s="73"/>
      <c r="C203" s="73"/>
      <c r="D203" s="187"/>
      <c r="E203" s="73"/>
      <c r="F203" s="58">
        <f t="shared" si="7"/>
        <v>0</v>
      </c>
      <c r="G203" s="75" t="s">
        <v>176</v>
      </c>
    </row>
    <row r="204" spans="1:7" s="75" customFormat="1" hidden="1">
      <c r="A204" s="315"/>
      <c r="B204" s="73"/>
      <c r="C204" s="73"/>
      <c r="D204" s="187"/>
      <c r="E204" s="73"/>
      <c r="F204" s="58">
        <f t="shared" si="7"/>
        <v>0</v>
      </c>
      <c r="G204" s="75" t="s">
        <v>176</v>
      </c>
    </row>
    <row r="205" spans="1:7" s="75" customFormat="1" hidden="1">
      <c r="A205" s="315"/>
      <c r="B205" s="73"/>
      <c r="C205" s="73"/>
      <c r="D205" s="187"/>
      <c r="E205" s="73"/>
      <c r="F205" s="58">
        <f t="shared" si="7"/>
        <v>0</v>
      </c>
      <c r="G205" s="75" t="s">
        <v>176</v>
      </c>
    </row>
    <row r="206" spans="1:7" s="75" customFormat="1" hidden="1">
      <c r="A206" s="315"/>
      <c r="B206" s="73"/>
      <c r="C206" s="73"/>
      <c r="D206" s="187"/>
      <c r="E206" s="73"/>
      <c r="F206" s="58">
        <f t="shared" si="7"/>
        <v>0</v>
      </c>
      <c r="G206" s="75" t="s">
        <v>176</v>
      </c>
    </row>
    <row r="207" spans="1:7" s="75" customFormat="1" hidden="1">
      <c r="A207" s="315"/>
      <c r="B207" s="73"/>
      <c r="C207" s="73"/>
      <c r="D207" s="187"/>
      <c r="E207" s="73"/>
      <c r="F207" s="58">
        <f t="shared" si="7"/>
        <v>0</v>
      </c>
      <c r="G207" s="75" t="s">
        <v>176</v>
      </c>
    </row>
    <row r="208" spans="1:7" s="75" customFormat="1" hidden="1">
      <c r="A208" s="315"/>
      <c r="B208" s="73"/>
      <c r="C208" s="73"/>
      <c r="D208" s="187"/>
      <c r="E208" s="73"/>
      <c r="F208" s="58">
        <f t="shared" si="7"/>
        <v>0</v>
      </c>
      <c r="G208" s="75" t="s">
        <v>176</v>
      </c>
    </row>
    <row r="209" spans="1:7" s="75" customFormat="1" hidden="1">
      <c r="A209" s="315"/>
      <c r="B209" s="73"/>
      <c r="C209" s="73"/>
      <c r="D209" s="187"/>
      <c r="E209" s="73"/>
      <c r="F209" s="58">
        <f t="shared" si="7"/>
        <v>0</v>
      </c>
      <c r="G209" s="75" t="s">
        <v>176</v>
      </c>
    </row>
    <row r="210" spans="1:7" s="75" customFormat="1" hidden="1">
      <c r="A210" s="315"/>
      <c r="B210" s="73"/>
      <c r="C210" s="73"/>
      <c r="D210" s="187"/>
      <c r="E210" s="73"/>
      <c r="F210" s="58">
        <f t="shared" si="7"/>
        <v>0</v>
      </c>
      <c r="G210" s="75" t="s">
        <v>176</v>
      </c>
    </row>
    <row r="211" spans="1:7" s="75" customFormat="1" hidden="1">
      <c r="A211" s="315"/>
      <c r="B211" s="73"/>
      <c r="C211" s="73"/>
      <c r="D211" s="187"/>
      <c r="E211" s="73"/>
      <c r="F211" s="58">
        <f t="shared" si="7"/>
        <v>0</v>
      </c>
      <c r="G211" s="75" t="s">
        <v>176</v>
      </c>
    </row>
    <row r="212" spans="1:7" s="75" customFormat="1" hidden="1">
      <c r="A212" s="315"/>
      <c r="B212" s="73"/>
      <c r="C212" s="73"/>
      <c r="D212" s="187"/>
      <c r="E212" s="73"/>
      <c r="F212" s="58">
        <f t="shared" si="7"/>
        <v>0</v>
      </c>
      <c r="G212" s="75" t="s">
        <v>176</v>
      </c>
    </row>
    <row r="213" spans="1:7" s="75" customFormat="1" hidden="1">
      <c r="A213" s="315"/>
      <c r="B213" s="73"/>
      <c r="C213" s="73"/>
      <c r="D213" s="187"/>
      <c r="E213" s="73"/>
      <c r="F213" s="58">
        <f t="shared" si="7"/>
        <v>0</v>
      </c>
      <c r="G213" s="75" t="s">
        <v>176</v>
      </c>
    </row>
    <row r="214" spans="1:7" s="75" customFormat="1" hidden="1">
      <c r="A214" s="315"/>
      <c r="B214" s="73"/>
      <c r="C214" s="73"/>
      <c r="D214" s="187"/>
      <c r="E214" s="73"/>
      <c r="F214" s="58">
        <f t="shared" si="7"/>
        <v>0</v>
      </c>
      <c r="G214" s="75" t="s">
        <v>176</v>
      </c>
    </row>
    <row r="215" spans="1:7" s="75" customFormat="1" hidden="1">
      <c r="A215" s="315"/>
      <c r="B215" s="73"/>
      <c r="C215" s="73"/>
      <c r="D215" s="187"/>
      <c r="E215" s="73"/>
      <c r="F215" s="58">
        <f t="shared" si="7"/>
        <v>0</v>
      </c>
      <c r="G215" s="75" t="s">
        <v>176</v>
      </c>
    </row>
    <row r="216" spans="1:7" s="75" customFormat="1" hidden="1">
      <c r="A216" s="315"/>
      <c r="B216" s="73"/>
      <c r="C216" s="73"/>
      <c r="D216" s="187"/>
      <c r="E216" s="73"/>
      <c r="F216" s="58">
        <f t="shared" si="7"/>
        <v>0</v>
      </c>
      <c r="G216" s="75" t="s">
        <v>176</v>
      </c>
    </row>
    <row r="217" spans="1:7" s="75" customFormat="1" hidden="1">
      <c r="A217" s="315"/>
      <c r="B217" s="73"/>
      <c r="C217" s="73"/>
      <c r="D217" s="187"/>
      <c r="E217" s="73"/>
      <c r="F217" s="58">
        <f t="shared" si="7"/>
        <v>0</v>
      </c>
      <c r="G217" s="75" t="s">
        <v>176</v>
      </c>
    </row>
    <row r="218" spans="1:7" s="75" customFormat="1" hidden="1">
      <c r="A218" s="315"/>
      <c r="B218" s="73"/>
      <c r="C218" s="73"/>
      <c r="D218" s="187"/>
      <c r="E218" s="73"/>
      <c r="F218" s="58">
        <f t="shared" si="7"/>
        <v>0</v>
      </c>
      <c r="G218" s="75" t="s">
        <v>176</v>
      </c>
    </row>
    <row r="219" spans="1:7" s="75" customFormat="1" hidden="1">
      <c r="A219" s="315"/>
      <c r="B219" s="73"/>
      <c r="C219" s="73"/>
      <c r="D219" s="187"/>
      <c r="E219" s="73"/>
      <c r="F219" s="58">
        <f t="shared" si="7"/>
        <v>0</v>
      </c>
      <c r="G219" s="75" t="s">
        <v>176</v>
      </c>
    </row>
    <row r="220" spans="1:7" s="75" customFormat="1" hidden="1">
      <c r="A220" s="315"/>
      <c r="B220" s="73"/>
      <c r="C220" s="73"/>
      <c r="D220" s="187"/>
      <c r="E220" s="73"/>
      <c r="F220" s="58">
        <f t="shared" si="7"/>
        <v>0</v>
      </c>
      <c r="G220" s="75" t="s">
        <v>176</v>
      </c>
    </row>
    <row r="221" spans="1:7" s="75" customFormat="1" hidden="1">
      <c r="A221" s="315"/>
      <c r="B221" s="73"/>
      <c r="C221" s="73"/>
      <c r="D221" s="187"/>
      <c r="E221" s="73"/>
      <c r="F221" s="58">
        <f t="shared" si="7"/>
        <v>0</v>
      </c>
      <c r="G221" s="75" t="s">
        <v>176</v>
      </c>
    </row>
    <row r="222" spans="1:7" s="75" customFormat="1" hidden="1">
      <c r="A222" s="315"/>
      <c r="B222" s="73"/>
      <c r="C222" s="73"/>
      <c r="D222" s="187"/>
      <c r="E222" s="73"/>
      <c r="F222" s="58">
        <f t="shared" si="7"/>
        <v>0</v>
      </c>
      <c r="G222" s="75" t="s">
        <v>176</v>
      </c>
    </row>
    <row r="223" spans="1:7" s="75" customFormat="1" hidden="1">
      <c r="A223" s="315"/>
      <c r="B223" s="73"/>
      <c r="C223" s="73"/>
      <c r="D223" s="187"/>
      <c r="E223" s="73"/>
      <c r="F223" s="58">
        <f t="shared" si="7"/>
        <v>0</v>
      </c>
      <c r="G223" s="75" t="s">
        <v>176</v>
      </c>
    </row>
    <row r="224" spans="1:7" s="75" customFormat="1" hidden="1">
      <c r="A224" s="315"/>
      <c r="B224" s="73"/>
      <c r="C224" s="73"/>
      <c r="D224" s="187"/>
      <c r="E224" s="73"/>
      <c r="F224" s="58">
        <f t="shared" si="7"/>
        <v>0</v>
      </c>
      <c r="G224" s="75" t="s">
        <v>176</v>
      </c>
    </row>
    <row r="225" spans="1:7" s="75" customFormat="1" hidden="1">
      <c r="A225" s="315"/>
      <c r="B225" s="73"/>
      <c r="C225" s="73"/>
      <c r="D225" s="187"/>
      <c r="E225" s="73"/>
      <c r="F225" s="58">
        <f t="shared" si="7"/>
        <v>0</v>
      </c>
      <c r="G225" s="75" t="s">
        <v>176</v>
      </c>
    </row>
    <row r="226" spans="1:7" s="75" customFormat="1" hidden="1">
      <c r="A226" s="315"/>
      <c r="B226" s="73"/>
      <c r="C226" s="73"/>
      <c r="D226" s="187"/>
      <c r="E226" s="73"/>
      <c r="F226" s="58">
        <f t="shared" si="7"/>
        <v>0</v>
      </c>
      <c r="G226" s="75" t="s">
        <v>176</v>
      </c>
    </row>
    <row r="227" spans="1:7" s="75" customFormat="1" hidden="1">
      <c r="A227" s="315"/>
      <c r="B227" s="73"/>
      <c r="C227" s="73"/>
      <c r="D227" s="187"/>
      <c r="E227" s="73"/>
      <c r="F227" s="58">
        <f t="shared" si="7"/>
        <v>0</v>
      </c>
      <c r="G227" s="75" t="s">
        <v>176</v>
      </c>
    </row>
    <row r="228" spans="1:7" s="75" customFormat="1" hidden="1">
      <c r="A228" s="315"/>
      <c r="B228" s="73"/>
      <c r="C228" s="73"/>
      <c r="D228" s="187"/>
      <c r="E228" s="73"/>
      <c r="F228" s="58">
        <f t="shared" si="7"/>
        <v>0</v>
      </c>
      <c r="G228" s="75" t="s">
        <v>176</v>
      </c>
    </row>
    <row r="229" spans="1:7" s="75" customFormat="1" hidden="1">
      <c r="A229" s="315"/>
      <c r="B229" s="73"/>
      <c r="C229" s="73"/>
      <c r="D229" s="187"/>
      <c r="E229" s="73"/>
      <c r="F229" s="58">
        <f t="shared" si="7"/>
        <v>0</v>
      </c>
      <c r="G229" s="75" t="s">
        <v>176</v>
      </c>
    </row>
    <row r="230" spans="1:7" s="75" customFormat="1" hidden="1">
      <c r="A230" s="315"/>
      <c r="B230" s="73"/>
      <c r="C230" s="73"/>
      <c r="D230" s="187"/>
      <c r="E230" s="73"/>
      <c r="F230" s="58">
        <f t="shared" si="7"/>
        <v>0</v>
      </c>
      <c r="G230" s="75" t="s">
        <v>176</v>
      </c>
    </row>
    <row r="231" spans="1:7" s="75" customFormat="1" hidden="1">
      <c r="A231" s="315"/>
      <c r="B231" s="73"/>
      <c r="C231" s="73"/>
      <c r="D231" s="187"/>
      <c r="E231" s="73"/>
      <c r="F231" s="58">
        <f t="shared" si="7"/>
        <v>0</v>
      </c>
      <c r="G231" s="75" t="s">
        <v>176</v>
      </c>
    </row>
    <row r="232" spans="1:7" s="75" customFormat="1" hidden="1">
      <c r="A232" s="315"/>
      <c r="B232" s="73"/>
      <c r="C232" s="73"/>
      <c r="D232" s="187"/>
      <c r="E232" s="73"/>
      <c r="F232" s="58">
        <f t="shared" si="7"/>
        <v>0</v>
      </c>
      <c r="G232" s="75" t="s">
        <v>176</v>
      </c>
    </row>
    <row r="233" spans="1:7" s="75" customFormat="1" hidden="1">
      <c r="A233" s="315"/>
      <c r="B233" s="73"/>
      <c r="C233" s="73"/>
      <c r="D233" s="187"/>
      <c r="E233" s="73"/>
      <c r="F233" s="58">
        <f t="shared" ref="F233:F264" si="8">ROUND(+B233*D233*E233,2)</f>
        <v>0</v>
      </c>
      <c r="G233" s="75" t="s">
        <v>176</v>
      </c>
    </row>
    <row r="234" spans="1:7" s="75" customFormat="1" hidden="1">
      <c r="A234" s="315"/>
      <c r="B234" s="73"/>
      <c r="C234" s="73"/>
      <c r="D234" s="187"/>
      <c r="E234" s="73"/>
      <c r="F234" s="58">
        <f t="shared" si="8"/>
        <v>0</v>
      </c>
      <c r="G234" s="75" t="s">
        <v>176</v>
      </c>
    </row>
    <row r="235" spans="1:7" s="75" customFormat="1" hidden="1">
      <c r="A235" s="315"/>
      <c r="B235" s="73"/>
      <c r="C235" s="73"/>
      <c r="D235" s="187"/>
      <c r="E235" s="73"/>
      <c r="F235" s="58">
        <f t="shared" si="8"/>
        <v>0</v>
      </c>
      <c r="G235" s="75" t="s">
        <v>176</v>
      </c>
    </row>
    <row r="236" spans="1:7" s="75" customFormat="1" hidden="1">
      <c r="A236" s="315"/>
      <c r="B236" s="73"/>
      <c r="C236" s="73"/>
      <c r="D236" s="187"/>
      <c r="E236" s="73"/>
      <c r="F236" s="58">
        <f t="shared" si="8"/>
        <v>0</v>
      </c>
      <c r="G236" s="75" t="s">
        <v>176</v>
      </c>
    </row>
    <row r="237" spans="1:7" s="75" customFormat="1" hidden="1">
      <c r="A237" s="315"/>
      <c r="B237" s="73"/>
      <c r="C237" s="73"/>
      <c r="D237" s="187"/>
      <c r="E237" s="73"/>
      <c r="F237" s="58">
        <f t="shared" si="8"/>
        <v>0</v>
      </c>
      <c r="G237" s="75" t="s">
        <v>176</v>
      </c>
    </row>
    <row r="238" spans="1:7" s="75" customFormat="1" hidden="1">
      <c r="A238" s="315"/>
      <c r="B238" s="73"/>
      <c r="C238" s="73"/>
      <c r="D238" s="187"/>
      <c r="E238" s="73"/>
      <c r="F238" s="58">
        <f t="shared" si="8"/>
        <v>0</v>
      </c>
      <c r="G238" s="75" t="s">
        <v>176</v>
      </c>
    </row>
    <row r="239" spans="1:7" s="75" customFormat="1" hidden="1">
      <c r="A239" s="315"/>
      <c r="B239" s="73"/>
      <c r="C239" s="73"/>
      <c r="D239" s="187"/>
      <c r="E239" s="73"/>
      <c r="F239" s="58">
        <f t="shared" si="8"/>
        <v>0</v>
      </c>
      <c r="G239" s="75" t="s">
        <v>176</v>
      </c>
    </row>
    <row r="240" spans="1:7" s="75" customFormat="1" hidden="1">
      <c r="A240" s="315"/>
      <c r="B240" s="73"/>
      <c r="C240" s="73"/>
      <c r="D240" s="187"/>
      <c r="E240" s="73"/>
      <c r="F240" s="58">
        <f t="shared" si="8"/>
        <v>0</v>
      </c>
      <c r="G240" s="75" t="s">
        <v>176</v>
      </c>
    </row>
    <row r="241" spans="1:7" s="75" customFormat="1" hidden="1">
      <c r="A241" s="315"/>
      <c r="B241" s="73"/>
      <c r="C241" s="73"/>
      <c r="D241" s="187"/>
      <c r="E241" s="73"/>
      <c r="F241" s="58">
        <f t="shared" si="8"/>
        <v>0</v>
      </c>
      <c r="G241" s="75" t="s">
        <v>176</v>
      </c>
    </row>
    <row r="242" spans="1:7" s="75" customFormat="1" hidden="1">
      <c r="A242" s="315"/>
      <c r="B242" s="73"/>
      <c r="C242" s="73"/>
      <c r="D242" s="187"/>
      <c r="E242" s="73"/>
      <c r="F242" s="58">
        <f t="shared" si="8"/>
        <v>0</v>
      </c>
      <c r="G242" s="75" t="s">
        <v>176</v>
      </c>
    </row>
    <row r="243" spans="1:7" s="75" customFormat="1" hidden="1">
      <c r="A243" s="315"/>
      <c r="B243" s="73"/>
      <c r="C243" s="73"/>
      <c r="D243" s="187"/>
      <c r="E243" s="73"/>
      <c r="F243" s="58">
        <f t="shared" si="8"/>
        <v>0</v>
      </c>
      <c r="G243" s="75" t="s">
        <v>176</v>
      </c>
    </row>
    <row r="244" spans="1:7" s="75" customFormat="1" hidden="1">
      <c r="A244" s="315"/>
      <c r="B244" s="73"/>
      <c r="C244" s="73"/>
      <c r="D244" s="187"/>
      <c r="E244" s="73"/>
      <c r="F244" s="58">
        <f t="shared" si="8"/>
        <v>0</v>
      </c>
      <c r="G244" s="75" t="s">
        <v>176</v>
      </c>
    </row>
    <row r="245" spans="1:7" s="75" customFormat="1" hidden="1">
      <c r="A245" s="315"/>
      <c r="B245" s="73"/>
      <c r="C245" s="73"/>
      <c r="D245" s="187"/>
      <c r="E245" s="73"/>
      <c r="F245" s="58">
        <f t="shared" si="8"/>
        <v>0</v>
      </c>
      <c r="G245" s="75" t="s">
        <v>176</v>
      </c>
    </row>
    <row r="246" spans="1:7" s="75" customFormat="1" hidden="1">
      <c r="A246" s="315"/>
      <c r="B246" s="73"/>
      <c r="C246" s="73"/>
      <c r="D246" s="187"/>
      <c r="E246" s="73"/>
      <c r="F246" s="58">
        <f t="shared" si="8"/>
        <v>0</v>
      </c>
      <c r="G246" s="75" t="s">
        <v>176</v>
      </c>
    </row>
    <row r="247" spans="1:7" s="75" customFormat="1" hidden="1">
      <c r="A247" s="315"/>
      <c r="B247" s="73"/>
      <c r="C247" s="73"/>
      <c r="D247" s="187"/>
      <c r="E247" s="73"/>
      <c r="F247" s="58">
        <f t="shared" si="8"/>
        <v>0</v>
      </c>
      <c r="G247" s="75" t="s">
        <v>176</v>
      </c>
    </row>
    <row r="248" spans="1:7" s="75" customFormat="1" hidden="1">
      <c r="A248" s="315"/>
      <c r="B248" s="73"/>
      <c r="C248" s="73"/>
      <c r="D248" s="187"/>
      <c r="E248" s="73"/>
      <c r="F248" s="58">
        <f t="shared" si="8"/>
        <v>0</v>
      </c>
      <c r="G248" s="75" t="s">
        <v>176</v>
      </c>
    </row>
    <row r="249" spans="1:7" s="75" customFormat="1" hidden="1">
      <c r="A249" s="315"/>
      <c r="B249" s="73"/>
      <c r="C249" s="73"/>
      <c r="D249" s="187"/>
      <c r="E249" s="73"/>
      <c r="F249" s="58">
        <f t="shared" si="8"/>
        <v>0</v>
      </c>
      <c r="G249" s="75" t="s">
        <v>176</v>
      </c>
    </row>
    <row r="250" spans="1:7" s="75" customFormat="1" hidden="1">
      <c r="A250" s="315"/>
      <c r="B250" s="73"/>
      <c r="C250" s="73"/>
      <c r="D250" s="187"/>
      <c r="E250" s="73"/>
      <c r="F250" s="58">
        <f t="shared" si="8"/>
        <v>0</v>
      </c>
      <c r="G250" s="75" t="s">
        <v>176</v>
      </c>
    </row>
    <row r="251" spans="1:7" s="75" customFormat="1" hidden="1">
      <c r="A251" s="315"/>
      <c r="B251" s="73"/>
      <c r="C251" s="73"/>
      <c r="D251" s="187"/>
      <c r="E251" s="73"/>
      <c r="F251" s="58">
        <f t="shared" si="8"/>
        <v>0</v>
      </c>
      <c r="G251" s="75" t="s">
        <v>176</v>
      </c>
    </row>
    <row r="252" spans="1:7" s="75" customFormat="1" hidden="1">
      <c r="A252" s="315"/>
      <c r="B252" s="73"/>
      <c r="C252" s="73"/>
      <c r="D252" s="187"/>
      <c r="E252" s="73"/>
      <c r="F252" s="58">
        <f t="shared" si="8"/>
        <v>0</v>
      </c>
      <c r="G252" s="75" t="s">
        <v>176</v>
      </c>
    </row>
    <row r="253" spans="1:7" s="75" customFormat="1" hidden="1">
      <c r="A253" s="315"/>
      <c r="B253" s="73"/>
      <c r="C253" s="73"/>
      <c r="D253" s="187"/>
      <c r="E253" s="73"/>
      <c r="F253" s="58">
        <f t="shared" si="8"/>
        <v>0</v>
      </c>
      <c r="G253" s="75" t="s">
        <v>176</v>
      </c>
    </row>
    <row r="254" spans="1:7" s="75" customFormat="1" hidden="1">
      <c r="A254" s="315"/>
      <c r="B254" s="73"/>
      <c r="C254" s="73"/>
      <c r="D254" s="187"/>
      <c r="E254" s="73"/>
      <c r="F254" s="58">
        <f t="shared" si="8"/>
        <v>0</v>
      </c>
      <c r="G254" s="75" t="s">
        <v>176</v>
      </c>
    </row>
    <row r="255" spans="1:7" s="75" customFormat="1" hidden="1">
      <c r="A255" s="315"/>
      <c r="B255" s="73"/>
      <c r="C255" s="73"/>
      <c r="D255" s="187"/>
      <c r="E255" s="73"/>
      <c r="F255" s="58">
        <f t="shared" si="8"/>
        <v>0</v>
      </c>
      <c r="G255" s="75" t="s">
        <v>176</v>
      </c>
    </row>
    <row r="256" spans="1:7" s="75" customFormat="1" hidden="1">
      <c r="A256" s="315"/>
      <c r="B256" s="73"/>
      <c r="C256" s="73"/>
      <c r="D256" s="187"/>
      <c r="E256" s="73"/>
      <c r="F256" s="58">
        <f t="shared" si="8"/>
        <v>0</v>
      </c>
      <c r="G256" s="75" t="s">
        <v>176</v>
      </c>
    </row>
    <row r="257" spans="1:17" s="75" customFormat="1" hidden="1">
      <c r="A257" s="315"/>
      <c r="B257" s="73"/>
      <c r="C257" s="73"/>
      <c r="D257" s="187"/>
      <c r="E257" s="73"/>
      <c r="F257" s="58">
        <f t="shared" si="8"/>
        <v>0</v>
      </c>
      <c r="G257" s="75" t="s">
        <v>176</v>
      </c>
    </row>
    <row r="258" spans="1:17" s="75" customFormat="1" hidden="1">
      <c r="A258" s="315"/>
      <c r="B258" s="73"/>
      <c r="C258" s="73"/>
      <c r="D258" s="187"/>
      <c r="E258" s="73"/>
      <c r="F258" s="58">
        <f t="shared" si="8"/>
        <v>0</v>
      </c>
      <c r="G258" s="75" t="s">
        <v>176</v>
      </c>
    </row>
    <row r="259" spans="1:17" s="75" customFormat="1" hidden="1">
      <c r="A259" s="315"/>
      <c r="B259" s="73"/>
      <c r="C259" s="73"/>
      <c r="D259" s="187"/>
      <c r="E259" s="73"/>
      <c r="F259" s="58">
        <f t="shared" si="8"/>
        <v>0</v>
      </c>
      <c r="G259" s="75" t="s">
        <v>176</v>
      </c>
    </row>
    <row r="260" spans="1:17" s="75" customFormat="1" hidden="1">
      <c r="A260" s="315"/>
      <c r="B260" s="73"/>
      <c r="C260" s="73"/>
      <c r="D260" s="187"/>
      <c r="E260" s="73"/>
      <c r="F260" s="58">
        <f t="shared" si="8"/>
        <v>0</v>
      </c>
      <c r="G260" s="75" t="s">
        <v>176</v>
      </c>
    </row>
    <row r="261" spans="1:17" s="75" customFormat="1" hidden="1">
      <c r="A261" s="315"/>
      <c r="B261" s="73"/>
      <c r="C261" s="73"/>
      <c r="D261" s="187"/>
      <c r="E261" s="73"/>
      <c r="F261" s="58">
        <f t="shared" si="8"/>
        <v>0</v>
      </c>
      <c r="G261" s="75" t="s">
        <v>176</v>
      </c>
    </row>
    <row r="262" spans="1:17" s="75" customFormat="1" hidden="1">
      <c r="A262" s="315"/>
      <c r="B262" s="73"/>
      <c r="C262" s="73"/>
      <c r="D262" s="187"/>
      <c r="E262" s="73"/>
      <c r="F262" s="58">
        <f t="shared" si="8"/>
        <v>0</v>
      </c>
      <c r="G262" s="75" t="s">
        <v>176</v>
      </c>
    </row>
    <row r="263" spans="1:17" s="75" customFormat="1" hidden="1">
      <c r="A263" s="315"/>
      <c r="B263" s="73"/>
      <c r="C263" s="73"/>
      <c r="D263" s="187"/>
      <c r="E263" s="73"/>
      <c r="F263" s="58">
        <f t="shared" si="8"/>
        <v>0</v>
      </c>
      <c r="G263" s="75" t="s">
        <v>176</v>
      </c>
    </row>
    <row r="264" spans="1:17" s="75" customFormat="1" hidden="1">
      <c r="A264" s="315"/>
      <c r="B264" s="73"/>
      <c r="C264" s="73"/>
      <c r="D264" s="187"/>
      <c r="E264" s="73"/>
      <c r="F264" s="58">
        <f t="shared" si="8"/>
        <v>0</v>
      </c>
      <c r="G264" s="75" t="s">
        <v>176</v>
      </c>
    </row>
    <row r="265" spans="1:17" s="75" customFormat="1" hidden="1">
      <c r="A265" s="315"/>
      <c r="B265" s="73"/>
      <c r="C265" s="73"/>
      <c r="D265" s="187"/>
      <c r="E265" s="73"/>
      <c r="F265" s="58">
        <f t="shared" ref="F265:F266" si="9">ROUND(+B265*D265*E265,2)</f>
        <v>0</v>
      </c>
      <c r="G265" s="75" t="s">
        <v>176</v>
      </c>
    </row>
    <row r="266" spans="1:17" s="75" customFormat="1">
      <c r="A266" s="315"/>
      <c r="B266" s="73"/>
      <c r="C266" s="73"/>
      <c r="D266" s="187"/>
      <c r="E266" s="73"/>
      <c r="F266" s="198">
        <f t="shared" si="9"/>
        <v>0</v>
      </c>
      <c r="G266" s="75" t="s">
        <v>176</v>
      </c>
    </row>
    <row r="267" spans="1:17" s="75" customFormat="1">
      <c r="A267" s="315"/>
      <c r="B267" s="65"/>
      <c r="C267" s="65"/>
      <c r="D267" s="147"/>
      <c r="E267" s="151" t="s">
        <v>177</v>
      </c>
      <c r="F267" s="207">
        <f>ROUND(SUBTOTAL(109,F136:F266),2)</f>
        <v>0</v>
      </c>
      <c r="G267" s="75" t="s">
        <v>176</v>
      </c>
      <c r="I267" s="313" t="s">
        <v>190</v>
      </c>
    </row>
    <row r="268" spans="1:17">
      <c r="F268" s="4"/>
      <c r="G268" s="75" t="s">
        <v>178</v>
      </c>
    </row>
    <row r="269" spans="1:17">
      <c r="C269" s="431" t="s">
        <v>265</v>
      </c>
      <c r="D269" s="431"/>
      <c r="E269" s="431"/>
      <c r="F269" s="58">
        <f>+F267+F135</f>
        <v>0</v>
      </c>
      <c r="G269" s="75" t="s">
        <v>178</v>
      </c>
      <c r="I269" s="105" t="s">
        <v>180</v>
      </c>
    </row>
    <row r="270" spans="1:17" s="75" customFormat="1">
      <c r="A270" s="166"/>
      <c r="B270" s="82"/>
      <c r="C270" s="82"/>
      <c r="D270" s="82"/>
      <c r="E270" s="82"/>
      <c r="F270" s="101"/>
      <c r="G270" s="75" t="s">
        <v>178</v>
      </c>
    </row>
    <row r="271" spans="1:17" s="75" customFormat="1">
      <c r="A271" s="171" t="s">
        <v>266</v>
      </c>
      <c r="B271" s="102"/>
      <c r="C271" s="102"/>
      <c r="D271" s="80"/>
      <c r="E271" s="80"/>
      <c r="F271" s="81"/>
      <c r="G271" s="75" t="s">
        <v>173</v>
      </c>
      <c r="I271" s="106" t="s">
        <v>182</v>
      </c>
    </row>
    <row r="272" spans="1:17" s="75" customFormat="1" ht="45" customHeight="1">
      <c r="A272" s="423"/>
      <c r="B272" s="424"/>
      <c r="C272" s="424"/>
      <c r="D272" s="424"/>
      <c r="E272" s="424"/>
      <c r="F272" s="425"/>
      <c r="G272" s="75" t="s">
        <v>173</v>
      </c>
      <c r="I272" s="420" t="s">
        <v>183</v>
      </c>
      <c r="J272" s="420"/>
      <c r="K272" s="420"/>
      <c r="L272" s="420"/>
      <c r="M272" s="420"/>
      <c r="N272" s="420"/>
      <c r="O272" s="420"/>
      <c r="P272" s="420"/>
      <c r="Q272" s="420"/>
    </row>
    <row r="273" spans="1:17">
      <c r="G273" s="75" t="s">
        <v>176</v>
      </c>
    </row>
    <row r="274" spans="1:17" s="75" customFormat="1">
      <c r="A274" s="171" t="s">
        <v>267</v>
      </c>
      <c r="B274" s="84"/>
      <c r="C274" s="84"/>
      <c r="D274" s="84"/>
      <c r="E274" s="84"/>
      <c r="F274" s="85"/>
      <c r="G274" s="75" t="s">
        <v>176</v>
      </c>
      <c r="I274" s="106" t="s">
        <v>182</v>
      </c>
    </row>
    <row r="275" spans="1:17" s="75" customFormat="1" ht="45" customHeight="1">
      <c r="A275" s="423"/>
      <c r="B275" s="424"/>
      <c r="C275" s="424"/>
      <c r="D275" s="424"/>
      <c r="E275" s="424"/>
      <c r="F275" s="425"/>
      <c r="G275" s="75" t="s">
        <v>176</v>
      </c>
      <c r="I275" s="420" t="s">
        <v>183</v>
      </c>
      <c r="J275" s="420"/>
      <c r="K275" s="420"/>
      <c r="L275" s="420"/>
      <c r="M275" s="420"/>
      <c r="N275" s="420"/>
      <c r="O275" s="420"/>
      <c r="P275" s="420"/>
      <c r="Q275" s="420"/>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0A1D4AF-9950-468B-9F50-E364C21DCE68}">
            <xm:f>Categories!$A$23=FALSE</xm:f>
            <x14:dxf>
              <fill>
                <patternFill>
                  <bgColor theme="0" tint="-0.34998626667073579"/>
                </patternFill>
              </fill>
            </x14:dxf>
          </x14:cfRule>
          <xm:sqref>A1:F275</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view="pageBreakPreview" zoomScaleNormal="100" zoomScaleSheetLayoutView="100" workbookViewId="0">
      <selection activeCell="A2" sqref="A2:F2"/>
    </sheetView>
  </sheetViews>
  <sheetFormatPr defaultColWidth="9.140625" defaultRowHeight="14.45"/>
  <cols>
    <col min="1" max="1" width="56" customWidth="1"/>
    <col min="2" max="5" width="12.5703125" customWidth="1"/>
    <col min="6" max="6" width="17.140625" customWidth="1"/>
    <col min="7" max="7" width="11" hidden="1" customWidth="1"/>
    <col min="8" max="8" width="2.42578125" customWidth="1"/>
  </cols>
  <sheetData>
    <row r="1" spans="1:9" ht="24.75" customHeight="1">
      <c r="A1" s="419" t="s">
        <v>162</v>
      </c>
      <c r="B1" s="419"/>
      <c r="C1" s="419"/>
      <c r="D1" s="419"/>
      <c r="E1" s="419"/>
      <c r="F1">
        <f>+'Section A'!B2</f>
        <v>0</v>
      </c>
      <c r="G1" s="38" t="s">
        <v>171</v>
      </c>
    </row>
    <row r="2" spans="1:9" ht="42" customHeight="1">
      <c r="A2" s="408" t="s">
        <v>268</v>
      </c>
      <c r="B2" s="408"/>
      <c r="C2" s="408"/>
      <c r="D2" s="408"/>
      <c r="E2" s="408"/>
      <c r="F2" s="408"/>
      <c r="G2" t="s">
        <v>178</v>
      </c>
    </row>
    <row r="3" spans="1:9">
      <c r="A3" s="5"/>
      <c r="B3" s="5"/>
      <c r="C3" s="5"/>
      <c r="D3" s="5"/>
      <c r="E3" s="5"/>
      <c r="F3" s="5"/>
      <c r="G3" t="s">
        <v>178</v>
      </c>
    </row>
    <row r="4" spans="1:9" ht="26.45">
      <c r="A4" s="168" t="s">
        <v>253</v>
      </c>
      <c r="B4" s="168" t="s">
        <v>200</v>
      </c>
      <c r="C4" s="168" t="s">
        <v>199</v>
      </c>
      <c r="D4" s="168" t="s">
        <v>216</v>
      </c>
      <c r="E4" s="168" t="s">
        <v>169</v>
      </c>
      <c r="F4" s="7" t="s">
        <v>269</v>
      </c>
      <c r="G4" s="190" t="s">
        <v>178</v>
      </c>
      <c r="I4" s="106" t="s">
        <v>172</v>
      </c>
    </row>
    <row r="5" spans="1:9" s="75" customFormat="1">
      <c r="A5" s="164"/>
      <c r="B5" s="73"/>
      <c r="C5" s="73"/>
      <c r="D5" s="187"/>
      <c r="E5" s="73"/>
      <c r="F5" s="58">
        <f t="shared" ref="F5:F36" si="0">ROUND(+B5*D5*E5,2)</f>
        <v>0</v>
      </c>
      <c r="G5" s="75" t="s">
        <v>173</v>
      </c>
    </row>
    <row r="6" spans="1:9" s="75" customFormat="1">
      <c r="A6" s="315"/>
      <c r="B6" s="73"/>
      <c r="C6" s="73"/>
      <c r="D6" s="187"/>
      <c r="E6" s="73"/>
      <c r="F6" s="58">
        <f t="shared" si="0"/>
        <v>0</v>
      </c>
      <c r="G6" s="75" t="s">
        <v>173</v>
      </c>
    </row>
    <row r="7" spans="1:9" s="75" customFormat="1">
      <c r="A7" s="315"/>
      <c r="B7" s="73"/>
      <c r="C7" s="73"/>
      <c r="D7" s="187"/>
      <c r="E7" s="73"/>
      <c r="F7" s="58">
        <f t="shared" si="0"/>
        <v>0</v>
      </c>
      <c r="G7" s="75" t="s">
        <v>173</v>
      </c>
    </row>
    <row r="8" spans="1:9" s="75" customFormat="1" hidden="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ref="F37:F68" si="1">ROUND(+B37*D37*E37,2)</f>
        <v>0</v>
      </c>
      <c r="G37" s="75" t="s">
        <v>173</v>
      </c>
    </row>
    <row r="38" spans="1:7" s="75" customFormat="1" hidden="1">
      <c r="A38" s="315"/>
      <c r="B38" s="73"/>
      <c r="C38" s="73"/>
      <c r="D38" s="187"/>
      <c r="E38" s="73"/>
      <c r="F38" s="58">
        <f t="shared" si="1"/>
        <v>0</v>
      </c>
      <c r="G38" s="75" t="s">
        <v>173</v>
      </c>
    </row>
    <row r="39" spans="1:7" s="75" customFormat="1" hidden="1">
      <c r="A39" s="315"/>
      <c r="B39" s="73"/>
      <c r="C39" s="73"/>
      <c r="D39" s="187"/>
      <c r="E39" s="73"/>
      <c r="F39" s="58">
        <f t="shared" si="1"/>
        <v>0</v>
      </c>
      <c r="G39" s="75" t="s">
        <v>173</v>
      </c>
    </row>
    <row r="40" spans="1:7" s="75" customFormat="1" hidden="1">
      <c r="A40" s="315"/>
      <c r="B40" s="73"/>
      <c r="C40" s="73"/>
      <c r="D40" s="187"/>
      <c r="E40" s="73"/>
      <c r="F40" s="58">
        <f t="shared" si="1"/>
        <v>0</v>
      </c>
      <c r="G40" s="75" t="s">
        <v>173</v>
      </c>
    </row>
    <row r="41" spans="1:7" s="75" customFormat="1" hidden="1">
      <c r="A41" s="315"/>
      <c r="B41" s="73"/>
      <c r="C41" s="73"/>
      <c r="D41" s="187"/>
      <c r="E41" s="73"/>
      <c r="F41" s="58">
        <f t="shared" si="1"/>
        <v>0</v>
      </c>
      <c r="G41" s="75" t="s">
        <v>173</v>
      </c>
    </row>
    <row r="42" spans="1:7" s="75" customFormat="1" hidden="1">
      <c r="A42" s="315"/>
      <c r="B42" s="73"/>
      <c r="C42" s="73"/>
      <c r="D42" s="187"/>
      <c r="E42" s="73"/>
      <c r="F42" s="58">
        <f t="shared" si="1"/>
        <v>0</v>
      </c>
      <c r="G42" s="75" t="s">
        <v>173</v>
      </c>
    </row>
    <row r="43" spans="1:7" s="75" customFormat="1" hidden="1">
      <c r="A43" s="315"/>
      <c r="B43" s="73"/>
      <c r="C43" s="73"/>
      <c r="D43" s="187"/>
      <c r="E43" s="73"/>
      <c r="F43" s="58">
        <f t="shared" si="1"/>
        <v>0</v>
      </c>
      <c r="G43" s="75" t="s">
        <v>173</v>
      </c>
    </row>
    <row r="44" spans="1:7" s="75" customFormat="1" hidden="1">
      <c r="A44" s="315"/>
      <c r="B44" s="73"/>
      <c r="C44" s="73"/>
      <c r="D44" s="187"/>
      <c r="E44" s="73"/>
      <c r="F44" s="58">
        <f t="shared" si="1"/>
        <v>0</v>
      </c>
      <c r="G44" s="75" t="s">
        <v>173</v>
      </c>
    </row>
    <row r="45" spans="1:7" s="75" customFormat="1" hidden="1">
      <c r="A45" s="315"/>
      <c r="B45" s="73"/>
      <c r="C45" s="73"/>
      <c r="D45" s="187"/>
      <c r="E45" s="73"/>
      <c r="F45" s="58">
        <f t="shared" si="1"/>
        <v>0</v>
      </c>
      <c r="G45" s="75" t="s">
        <v>173</v>
      </c>
    </row>
    <row r="46" spans="1:7" s="75" customFormat="1" hidden="1">
      <c r="A46" s="315"/>
      <c r="B46" s="73"/>
      <c r="C46" s="73"/>
      <c r="D46" s="187"/>
      <c r="E46" s="73"/>
      <c r="F46" s="58">
        <f t="shared" si="1"/>
        <v>0</v>
      </c>
      <c r="G46" s="75" t="s">
        <v>173</v>
      </c>
    </row>
    <row r="47" spans="1:7" s="75" customFormat="1" hidden="1">
      <c r="A47" s="315"/>
      <c r="B47" s="73"/>
      <c r="C47" s="73"/>
      <c r="D47" s="187"/>
      <c r="E47" s="73"/>
      <c r="F47" s="58">
        <f t="shared" si="1"/>
        <v>0</v>
      </c>
      <c r="G47" s="75" t="s">
        <v>173</v>
      </c>
    </row>
    <row r="48" spans="1:7" s="75" customFormat="1" hidden="1">
      <c r="A48" s="315"/>
      <c r="B48" s="73"/>
      <c r="C48" s="73"/>
      <c r="D48" s="187"/>
      <c r="E48" s="73"/>
      <c r="F48" s="58">
        <f t="shared" si="1"/>
        <v>0</v>
      </c>
      <c r="G48" s="75" t="s">
        <v>173</v>
      </c>
    </row>
    <row r="49" spans="1:7" s="75" customFormat="1" hidden="1">
      <c r="A49" s="315"/>
      <c r="B49" s="73"/>
      <c r="C49" s="73"/>
      <c r="D49" s="187"/>
      <c r="E49" s="73"/>
      <c r="F49" s="58">
        <f t="shared" si="1"/>
        <v>0</v>
      </c>
      <c r="G49" s="75" t="s">
        <v>173</v>
      </c>
    </row>
    <row r="50" spans="1:7" s="75" customFormat="1" hidden="1">
      <c r="A50" s="315"/>
      <c r="B50" s="73"/>
      <c r="C50" s="73"/>
      <c r="D50" s="187"/>
      <c r="E50" s="73"/>
      <c r="F50" s="58">
        <f t="shared" si="1"/>
        <v>0</v>
      </c>
      <c r="G50" s="75" t="s">
        <v>173</v>
      </c>
    </row>
    <row r="51" spans="1:7" s="75" customFormat="1" hidden="1">
      <c r="A51" s="315"/>
      <c r="B51" s="73"/>
      <c r="C51" s="73"/>
      <c r="D51" s="187"/>
      <c r="E51" s="73"/>
      <c r="F51" s="58">
        <f t="shared" si="1"/>
        <v>0</v>
      </c>
      <c r="G51" s="75" t="s">
        <v>173</v>
      </c>
    </row>
    <row r="52" spans="1:7" s="75" customFormat="1" hidden="1">
      <c r="A52" s="315"/>
      <c r="B52" s="73"/>
      <c r="C52" s="73"/>
      <c r="D52" s="187"/>
      <c r="E52" s="73"/>
      <c r="F52" s="58">
        <f t="shared" si="1"/>
        <v>0</v>
      </c>
      <c r="G52" s="75" t="s">
        <v>173</v>
      </c>
    </row>
    <row r="53" spans="1:7" s="75" customFormat="1" hidden="1">
      <c r="A53" s="315"/>
      <c r="B53" s="73"/>
      <c r="C53" s="73"/>
      <c r="D53" s="187"/>
      <c r="E53" s="73"/>
      <c r="F53" s="58">
        <f t="shared" si="1"/>
        <v>0</v>
      </c>
      <c r="G53" s="75" t="s">
        <v>173</v>
      </c>
    </row>
    <row r="54" spans="1:7" s="75" customFormat="1" hidden="1">
      <c r="A54" s="315"/>
      <c r="B54" s="73"/>
      <c r="C54" s="73"/>
      <c r="D54" s="187"/>
      <c r="E54" s="73"/>
      <c r="F54" s="58">
        <f t="shared" si="1"/>
        <v>0</v>
      </c>
      <c r="G54" s="75" t="s">
        <v>173</v>
      </c>
    </row>
    <row r="55" spans="1:7" s="75" customFormat="1" hidden="1">
      <c r="A55" s="315"/>
      <c r="B55" s="73"/>
      <c r="C55" s="73"/>
      <c r="D55" s="187"/>
      <c r="E55" s="73"/>
      <c r="F55" s="58">
        <f t="shared" si="1"/>
        <v>0</v>
      </c>
      <c r="G55" s="75" t="s">
        <v>173</v>
      </c>
    </row>
    <row r="56" spans="1:7" s="75" customFormat="1" hidden="1">
      <c r="A56" s="315"/>
      <c r="B56" s="73"/>
      <c r="C56" s="73"/>
      <c r="D56" s="187"/>
      <c r="E56" s="73"/>
      <c r="F56" s="58">
        <f t="shared" si="1"/>
        <v>0</v>
      </c>
      <c r="G56" s="75" t="s">
        <v>173</v>
      </c>
    </row>
    <row r="57" spans="1:7" s="75" customFormat="1" hidden="1">
      <c r="A57" s="315"/>
      <c r="B57" s="73"/>
      <c r="C57" s="73"/>
      <c r="D57" s="187"/>
      <c r="E57" s="73"/>
      <c r="F57" s="58">
        <f t="shared" si="1"/>
        <v>0</v>
      </c>
      <c r="G57" s="75" t="s">
        <v>173</v>
      </c>
    </row>
    <row r="58" spans="1:7" s="75" customFormat="1" hidden="1">
      <c r="A58" s="315"/>
      <c r="B58" s="73"/>
      <c r="C58" s="73"/>
      <c r="D58" s="187"/>
      <c r="E58" s="73"/>
      <c r="F58" s="58">
        <f t="shared" si="1"/>
        <v>0</v>
      </c>
      <c r="G58" s="75" t="s">
        <v>173</v>
      </c>
    </row>
    <row r="59" spans="1:7" s="75" customFormat="1" hidden="1">
      <c r="A59" s="315"/>
      <c r="B59" s="73"/>
      <c r="C59" s="73"/>
      <c r="D59" s="187"/>
      <c r="E59" s="73"/>
      <c r="F59" s="58">
        <f t="shared" si="1"/>
        <v>0</v>
      </c>
      <c r="G59" s="75" t="s">
        <v>173</v>
      </c>
    </row>
    <row r="60" spans="1:7" s="75" customFormat="1" hidden="1">
      <c r="A60" s="315"/>
      <c r="B60" s="73"/>
      <c r="C60" s="73"/>
      <c r="D60" s="187"/>
      <c r="E60" s="73"/>
      <c r="F60" s="58">
        <f t="shared" si="1"/>
        <v>0</v>
      </c>
      <c r="G60" s="75" t="s">
        <v>173</v>
      </c>
    </row>
    <row r="61" spans="1:7" s="75" customFormat="1" hidden="1">
      <c r="A61" s="315"/>
      <c r="B61" s="73"/>
      <c r="C61" s="73"/>
      <c r="D61" s="187"/>
      <c r="E61" s="73"/>
      <c r="F61" s="58">
        <f t="shared" si="1"/>
        <v>0</v>
      </c>
      <c r="G61" s="75" t="s">
        <v>173</v>
      </c>
    </row>
    <row r="62" spans="1:7" s="75" customFormat="1" hidden="1">
      <c r="A62" s="315"/>
      <c r="B62" s="73"/>
      <c r="C62" s="73"/>
      <c r="D62" s="187"/>
      <c r="E62" s="73"/>
      <c r="F62" s="58">
        <f t="shared" si="1"/>
        <v>0</v>
      </c>
      <c r="G62" s="75" t="s">
        <v>173</v>
      </c>
    </row>
    <row r="63" spans="1:7" s="75" customFormat="1" hidden="1">
      <c r="A63" s="315"/>
      <c r="B63" s="73"/>
      <c r="C63" s="73"/>
      <c r="D63" s="187"/>
      <c r="E63" s="73"/>
      <c r="F63" s="58">
        <f t="shared" si="1"/>
        <v>0</v>
      </c>
      <c r="G63" s="75" t="s">
        <v>173</v>
      </c>
    </row>
    <row r="64" spans="1:7" s="75" customFormat="1" hidden="1">
      <c r="A64" s="315"/>
      <c r="B64" s="73"/>
      <c r="C64" s="73"/>
      <c r="D64" s="187"/>
      <c r="E64" s="73"/>
      <c r="F64" s="58">
        <f t="shared" si="1"/>
        <v>0</v>
      </c>
      <c r="G64" s="75" t="s">
        <v>173</v>
      </c>
    </row>
    <row r="65" spans="1:7" s="75" customFormat="1" hidden="1">
      <c r="A65" s="315"/>
      <c r="B65" s="73"/>
      <c r="C65" s="73"/>
      <c r="D65" s="187"/>
      <c r="E65" s="73"/>
      <c r="F65" s="58">
        <f t="shared" si="1"/>
        <v>0</v>
      </c>
      <c r="G65" s="75" t="s">
        <v>173</v>
      </c>
    </row>
    <row r="66" spans="1:7" s="75" customFormat="1" hidden="1">
      <c r="A66" s="315"/>
      <c r="B66" s="73"/>
      <c r="C66" s="73"/>
      <c r="D66" s="187"/>
      <c r="E66" s="73"/>
      <c r="F66" s="58">
        <f t="shared" si="1"/>
        <v>0</v>
      </c>
      <c r="G66" s="75" t="s">
        <v>173</v>
      </c>
    </row>
    <row r="67" spans="1:7" s="75" customFormat="1" hidden="1">
      <c r="A67" s="315"/>
      <c r="B67" s="73"/>
      <c r="C67" s="73"/>
      <c r="D67" s="187"/>
      <c r="E67" s="73"/>
      <c r="F67" s="58">
        <f t="shared" si="1"/>
        <v>0</v>
      </c>
      <c r="G67" s="75" t="s">
        <v>173</v>
      </c>
    </row>
    <row r="68" spans="1:7" s="75" customFormat="1" hidden="1">
      <c r="A68" s="315"/>
      <c r="B68" s="73"/>
      <c r="C68" s="73"/>
      <c r="D68" s="187"/>
      <c r="E68" s="73"/>
      <c r="F68" s="58">
        <f t="shared" si="1"/>
        <v>0</v>
      </c>
      <c r="G68" s="75" t="s">
        <v>173</v>
      </c>
    </row>
    <row r="69" spans="1:7" s="75" customFormat="1" hidden="1">
      <c r="A69" s="315"/>
      <c r="B69" s="73"/>
      <c r="C69" s="73"/>
      <c r="D69" s="187"/>
      <c r="E69" s="73"/>
      <c r="F69" s="58">
        <f t="shared" ref="F69:F100" si="2">ROUND(+B69*D69*E69,2)</f>
        <v>0</v>
      </c>
      <c r="G69" s="75" t="s">
        <v>173</v>
      </c>
    </row>
    <row r="70" spans="1:7" s="75" customFormat="1" hidden="1">
      <c r="A70" s="315"/>
      <c r="B70" s="73"/>
      <c r="C70" s="73"/>
      <c r="D70" s="187"/>
      <c r="E70" s="73"/>
      <c r="F70" s="58">
        <f t="shared" si="2"/>
        <v>0</v>
      </c>
      <c r="G70" s="75" t="s">
        <v>173</v>
      </c>
    </row>
    <row r="71" spans="1:7" s="75" customFormat="1" hidden="1">
      <c r="A71" s="315"/>
      <c r="B71" s="73"/>
      <c r="C71" s="73"/>
      <c r="D71" s="187"/>
      <c r="E71" s="73"/>
      <c r="F71" s="58">
        <f t="shared" si="2"/>
        <v>0</v>
      </c>
      <c r="G71" s="75" t="s">
        <v>173</v>
      </c>
    </row>
    <row r="72" spans="1:7" s="75" customFormat="1" hidden="1">
      <c r="A72" s="315"/>
      <c r="B72" s="73"/>
      <c r="C72" s="73"/>
      <c r="D72" s="187"/>
      <c r="E72" s="73"/>
      <c r="F72" s="58">
        <f t="shared" si="2"/>
        <v>0</v>
      </c>
      <c r="G72" s="75" t="s">
        <v>173</v>
      </c>
    </row>
    <row r="73" spans="1:7" s="75" customFormat="1" hidden="1">
      <c r="A73" s="315"/>
      <c r="B73" s="73"/>
      <c r="C73" s="73"/>
      <c r="D73" s="187"/>
      <c r="E73" s="73"/>
      <c r="F73" s="58">
        <f t="shared" si="2"/>
        <v>0</v>
      </c>
      <c r="G73" s="75" t="s">
        <v>173</v>
      </c>
    </row>
    <row r="74" spans="1:7" s="75" customFormat="1" hidden="1">
      <c r="A74" s="315"/>
      <c r="B74" s="73"/>
      <c r="C74" s="73"/>
      <c r="D74" s="187"/>
      <c r="E74" s="73"/>
      <c r="F74" s="58">
        <f t="shared" si="2"/>
        <v>0</v>
      </c>
      <c r="G74" s="75" t="s">
        <v>173</v>
      </c>
    </row>
    <row r="75" spans="1:7" s="75" customFormat="1" hidden="1">
      <c r="A75" s="315"/>
      <c r="B75" s="73"/>
      <c r="C75" s="73"/>
      <c r="D75" s="187"/>
      <c r="E75" s="73"/>
      <c r="F75" s="58">
        <f t="shared" si="2"/>
        <v>0</v>
      </c>
      <c r="G75" s="75" t="s">
        <v>173</v>
      </c>
    </row>
    <row r="76" spans="1:7" s="75" customFormat="1" hidden="1">
      <c r="A76" s="315"/>
      <c r="B76" s="73"/>
      <c r="C76" s="73"/>
      <c r="D76" s="187"/>
      <c r="E76" s="73"/>
      <c r="F76" s="58">
        <f t="shared" si="2"/>
        <v>0</v>
      </c>
      <c r="G76" s="75" t="s">
        <v>173</v>
      </c>
    </row>
    <row r="77" spans="1:7" s="75" customFormat="1" hidden="1">
      <c r="A77" s="315"/>
      <c r="B77" s="73"/>
      <c r="C77" s="73"/>
      <c r="D77" s="187"/>
      <c r="E77" s="73"/>
      <c r="F77" s="58">
        <f t="shared" si="2"/>
        <v>0</v>
      </c>
      <c r="G77" s="75" t="s">
        <v>173</v>
      </c>
    </row>
    <row r="78" spans="1:7" s="75" customFormat="1" hidden="1">
      <c r="A78" s="315"/>
      <c r="B78" s="73"/>
      <c r="C78" s="73"/>
      <c r="D78" s="187"/>
      <c r="E78" s="73"/>
      <c r="F78" s="58">
        <f t="shared" si="2"/>
        <v>0</v>
      </c>
      <c r="G78" s="75" t="s">
        <v>173</v>
      </c>
    </row>
    <row r="79" spans="1:7" s="75" customFormat="1" hidden="1">
      <c r="A79" s="315"/>
      <c r="B79" s="73"/>
      <c r="C79" s="73"/>
      <c r="D79" s="187"/>
      <c r="E79" s="73"/>
      <c r="F79" s="58">
        <f t="shared" si="2"/>
        <v>0</v>
      </c>
      <c r="G79" s="75" t="s">
        <v>173</v>
      </c>
    </row>
    <row r="80" spans="1:7" s="75" customFormat="1" hidden="1">
      <c r="A80" s="315"/>
      <c r="B80" s="73"/>
      <c r="C80" s="73"/>
      <c r="D80" s="187"/>
      <c r="E80" s="73"/>
      <c r="F80" s="58">
        <f t="shared" si="2"/>
        <v>0</v>
      </c>
      <c r="G80" s="75" t="s">
        <v>173</v>
      </c>
    </row>
    <row r="81" spans="1:7" s="75" customFormat="1" hidden="1">
      <c r="A81" s="315"/>
      <c r="B81" s="73"/>
      <c r="C81" s="73"/>
      <c r="D81" s="187"/>
      <c r="E81" s="73"/>
      <c r="F81" s="58">
        <f t="shared" si="2"/>
        <v>0</v>
      </c>
      <c r="G81" s="75" t="s">
        <v>173</v>
      </c>
    </row>
    <row r="82" spans="1:7" s="75" customFormat="1" hidden="1">
      <c r="A82" s="315"/>
      <c r="B82" s="73"/>
      <c r="C82" s="73"/>
      <c r="D82" s="187"/>
      <c r="E82" s="73"/>
      <c r="F82" s="58">
        <f t="shared" si="2"/>
        <v>0</v>
      </c>
      <c r="G82" s="75" t="s">
        <v>173</v>
      </c>
    </row>
    <row r="83" spans="1:7" s="75" customFormat="1" hidden="1">
      <c r="A83" s="315"/>
      <c r="B83" s="73"/>
      <c r="C83" s="73"/>
      <c r="D83" s="187"/>
      <c r="E83" s="73"/>
      <c r="F83" s="58">
        <f t="shared" si="2"/>
        <v>0</v>
      </c>
      <c r="G83" s="75" t="s">
        <v>173</v>
      </c>
    </row>
    <row r="84" spans="1:7" s="75" customFormat="1" hidden="1">
      <c r="A84" s="315"/>
      <c r="B84" s="73"/>
      <c r="C84" s="73"/>
      <c r="D84" s="187"/>
      <c r="E84" s="73"/>
      <c r="F84" s="58">
        <f t="shared" si="2"/>
        <v>0</v>
      </c>
      <c r="G84" s="75" t="s">
        <v>173</v>
      </c>
    </row>
    <row r="85" spans="1:7" s="75" customFormat="1" hidden="1">
      <c r="A85" s="315"/>
      <c r="B85" s="73"/>
      <c r="C85" s="73"/>
      <c r="D85" s="187"/>
      <c r="E85" s="73"/>
      <c r="F85" s="58">
        <f t="shared" si="2"/>
        <v>0</v>
      </c>
      <c r="G85" s="75" t="s">
        <v>173</v>
      </c>
    </row>
    <row r="86" spans="1:7" s="75" customFormat="1" hidden="1">
      <c r="A86" s="315"/>
      <c r="B86" s="73"/>
      <c r="C86" s="73"/>
      <c r="D86" s="187"/>
      <c r="E86" s="73"/>
      <c r="F86" s="58">
        <f t="shared" si="2"/>
        <v>0</v>
      </c>
      <c r="G86" s="75" t="s">
        <v>173</v>
      </c>
    </row>
    <row r="87" spans="1:7" s="75" customFormat="1" hidden="1">
      <c r="A87" s="315"/>
      <c r="B87" s="73"/>
      <c r="C87" s="73"/>
      <c r="D87" s="187"/>
      <c r="E87" s="73"/>
      <c r="F87" s="58">
        <f t="shared" si="2"/>
        <v>0</v>
      </c>
      <c r="G87" s="75" t="s">
        <v>173</v>
      </c>
    </row>
    <row r="88" spans="1:7" s="75" customFormat="1" hidden="1">
      <c r="A88" s="315"/>
      <c r="B88" s="73"/>
      <c r="C88" s="73"/>
      <c r="D88" s="187"/>
      <c r="E88" s="73"/>
      <c r="F88" s="58">
        <f t="shared" si="2"/>
        <v>0</v>
      </c>
      <c r="G88" s="75" t="s">
        <v>173</v>
      </c>
    </row>
    <row r="89" spans="1:7" s="75" customFormat="1" hidden="1">
      <c r="A89" s="315"/>
      <c r="B89" s="73"/>
      <c r="C89" s="73"/>
      <c r="D89" s="187"/>
      <c r="E89" s="73"/>
      <c r="F89" s="58">
        <f t="shared" si="2"/>
        <v>0</v>
      </c>
      <c r="G89" s="75" t="s">
        <v>173</v>
      </c>
    </row>
    <row r="90" spans="1:7" s="75" customFormat="1" hidden="1">
      <c r="A90" s="315"/>
      <c r="B90" s="73"/>
      <c r="C90" s="73"/>
      <c r="D90" s="187"/>
      <c r="E90" s="73"/>
      <c r="F90" s="58">
        <f t="shared" si="2"/>
        <v>0</v>
      </c>
      <c r="G90" s="75" t="s">
        <v>173</v>
      </c>
    </row>
    <row r="91" spans="1:7" s="75" customFormat="1" hidden="1">
      <c r="A91" s="315"/>
      <c r="B91" s="73"/>
      <c r="C91" s="73"/>
      <c r="D91" s="187"/>
      <c r="E91" s="73"/>
      <c r="F91" s="58">
        <f t="shared" si="2"/>
        <v>0</v>
      </c>
      <c r="G91" s="75" t="s">
        <v>173</v>
      </c>
    </row>
    <row r="92" spans="1:7" s="75" customFormat="1" hidden="1">
      <c r="A92" s="315"/>
      <c r="B92" s="73"/>
      <c r="C92" s="73"/>
      <c r="D92" s="187"/>
      <c r="E92" s="73"/>
      <c r="F92" s="58">
        <f t="shared" si="2"/>
        <v>0</v>
      </c>
      <c r="G92" s="75" t="s">
        <v>173</v>
      </c>
    </row>
    <row r="93" spans="1:7" s="75" customFormat="1" hidden="1">
      <c r="A93" s="315"/>
      <c r="B93" s="73"/>
      <c r="C93" s="73"/>
      <c r="D93" s="187"/>
      <c r="E93" s="73"/>
      <c r="F93" s="58">
        <f t="shared" si="2"/>
        <v>0</v>
      </c>
      <c r="G93" s="75" t="s">
        <v>173</v>
      </c>
    </row>
    <row r="94" spans="1:7" s="75" customFormat="1" hidden="1">
      <c r="A94" s="315"/>
      <c r="B94" s="73"/>
      <c r="C94" s="73"/>
      <c r="D94" s="187"/>
      <c r="E94" s="73"/>
      <c r="F94" s="58">
        <f t="shared" si="2"/>
        <v>0</v>
      </c>
      <c r="G94" s="75" t="s">
        <v>173</v>
      </c>
    </row>
    <row r="95" spans="1:7" s="75" customFormat="1" hidden="1">
      <c r="A95" s="315"/>
      <c r="B95" s="73"/>
      <c r="C95" s="73"/>
      <c r="D95" s="187"/>
      <c r="E95" s="73"/>
      <c r="F95" s="58">
        <f t="shared" si="2"/>
        <v>0</v>
      </c>
      <c r="G95" s="75" t="s">
        <v>173</v>
      </c>
    </row>
    <row r="96" spans="1:7" s="75" customFormat="1" hidden="1">
      <c r="A96" s="315"/>
      <c r="B96" s="73"/>
      <c r="C96" s="73"/>
      <c r="D96" s="187"/>
      <c r="E96" s="73"/>
      <c r="F96" s="58">
        <f t="shared" si="2"/>
        <v>0</v>
      </c>
      <c r="G96" s="75" t="s">
        <v>173</v>
      </c>
    </row>
    <row r="97" spans="1:7" s="75" customFormat="1" hidden="1">
      <c r="A97" s="315"/>
      <c r="B97" s="73"/>
      <c r="C97" s="73"/>
      <c r="D97" s="187"/>
      <c r="E97" s="73"/>
      <c r="F97" s="58">
        <f t="shared" si="2"/>
        <v>0</v>
      </c>
      <c r="G97" s="75" t="s">
        <v>173</v>
      </c>
    </row>
    <row r="98" spans="1:7" s="75" customFormat="1" hidden="1">
      <c r="A98" s="315"/>
      <c r="B98" s="73"/>
      <c r="C98" s="73"/>
      <c r="D98" s="187"/>
      <c r="E98" s="73"/>
      <c r="F98" s="58">
        <f t="shared" si="2"/>
        <v>0</v>
      </c>
      <c r="G98" s="75" t="s">
        <v>173</v>
      </c>
    </row>
    <row r="99" spans="1:7" s="75" customFormat="1" hidden="1">
      <c r="A99" s="315"/>
      <c r="B99" s="73"/>
      <c r="C99" s="73"/>
      <c r="D99" s="187"/>
      <c r="E99" s="73"/>
      <c r="F99" s="58">
        <f t="shared" si="2"/>
        <v>0</v>
      </c>
      <c r="G99" s="75" t="s">
        <v>173</v>
      </c>
    </row>
    <row r="100" spans="1:7" s="75" customFormat="1" hidden="1">
      <c r="A100" s="315"/>
      <c r="B100" s="73"/>
      <c r="C100" s="73"/>
      <c r="D100" s="187"/>
      <c r="E100" s="73"/>
      <c r="F100" s="58">
        <f t="shared" si="2"/>
        <v>0</v>
      </c>
      <c r="G100" s="75" t="s">
        <v>173</v>
      </c>
    </row>
    <row r="101" spans="1:7" s="75" customFormat="1" hidden="1">
      <c r="A101" s="315"/>
      <c r="B101" s="73"/>
      <c r="C101" s="73"/>
      <c r="D101" s="187"/>
      <c r="E101" s="73"/>
      <c r="F101" s="58">
        <f t="shared" ref="F101:F132" si="3">ROUND(+B101*D101*E101,2)</f>
        <v>0</v>
      </c>
      <c r="G101" s="75" t="s">
        <v>173</v>
      </c>
    </row>
    <row r="102" spans="1:7" s="75" customFormat="1" hidden="1">
      <c r="A102" s="315"/>
      <c r="B102" s="73"/>
      <c r="C102" s="73"/>
      <c r="D102" s="187"/>
      <c r="E102" s="73"/>
      <c r="F102" s="58">
        <f t="shared" si="3"/>
        <v>0</v>
      </c>
      <c r="G102" s="75" t="s">
        <v>173</v>
      </c>
    </row>
    <row r="103" spans="1:7" s="75" customFormat="1" hidden="1">
      <c r="A103" s="315"/>
      <c r="B103" s="73"/>
      <c r="C103" s="73"/>
      <c r="D103" s="187"/>
      <c r="E103" s="73"/>
      <c r="F103" s="58">
        <f t="shared" si="3"/>
        <v>0</v>
      </c>
      <c r="G103" s="75" t="s">
        <v>173</v>
      </c>
    </row>
    <row r="104" spans="1:7" s="75" customFormat="1" hidden="1">
      <c r="A104" s="315"/>
      <c r="B104" s="73"/>
      <c r="C104" s="73"/>
      <c r="D104" s="187"/>
      <c r="E104" s="73"/>
      <c r="F104" s="58">
        <f t="shared" si="3"/>
        <v>0</v>
      </c>
      <c r="G104" s="75" t="s">
        <v>173</v>
      </c>
    </row>
    <row r="105" spans="1:7" s="75" customFormat="1" hidden="1">
      <c r="A105" s="315"/>
      <c r="B105" s="73"/>
      <c r="C105" s="73"/>
      <c r="D105" s="187"/>
      <c r="E105" s="73"/>
      <c r="F105" s="58">
        <f t="shared" si="3"/>
        <v>0</v>
      </c>
      <c r="G105" s="75" t="s">
        <v>173</v>
      </c>
    </row>
    <row r="106" spans="1:7" s="75" customFormat="1" hidden="1">
      <c r="A106" s="315"/>
      <c r="B106" s="73"/>
      <c r="C106" s="73"/>
      <c r="D106" s="187"/>
      <c r="E106" s="73"/>
      <c r="F106" s="58">
        <f t="shared" si="3"/>
        <v>0</v>
      </c>
      <c r="G106" s="75" t="s">
        <v>173</v>
      </c>
    </row>
    <row r="107" spans="1:7" s="75" customFormat="1" hidden="1">
      <c r="A107" s="315"/>
      <c r="B107" s="73"/>
      <c r="C107" s="73"/>
      <c r="D107" s="187"/>
      <c r="E107" s="73"/>
      <c r="F107" s="58">
        <f t="shared" si="3"/>
        <v>0</v>
      </c>
      <c r="G107" s="75" t="s">
        <v>173</v>
      </c>
    </row>
    <row r="108" spans="1:7" s="75" customFormat="1" hidden="1">
      <c r="A108" s="315"/>
      <c r="B108" s="73"/>
      <c r="C108" s="73"/>
      <c r="D108" s="187"/>
      <c r="E108" s="73"/>
      <c r="F108" s="58">
        <f t="shared" si="3"/>
        <v>0</v>
      </c>
      <c r="G108" s="75" t="s">
        <v>173</v>
      </c>
    </row>
    <row r="109" spans="1:7" s="75" customFormat="1" hidden="1">
      <c r="A109" s="315"/>
      <c r="B109" s="73"/>
      <c r="C109" s="73"/>
      <c r="D109" s="187"/>
      <c r="E109" s="73"/>
      <c r="F109" s="58">
        <f t="shared" si="3"/>
        <v>0</v>
      </c>
      <c r="G109" s="75" t="s">
        <v>173</v>
      </c>
    </row>
    <row r="110" spans="1:7" s="75" customFormat="1" hidden="1">
      <c r="A110" s="315"/>
      <c r="B110" s="73"/>
      <c r="C110" s="73"/>
      <c r="D110" s="187"/>
      <c r="E110" s="73"/>
      <c r="F110" s="58">
        <f t="shared" si="3"/>
        <v>0</v>
      </c>
      <c r="G110" s="75" t="s">
        <v>173</v>
      </c>
    </row>
    <row r="111" spans="1:7" s="75" customFormat="1" hidden="1">
      <c r="A111" s="315"/>
      <c r="B111" s="73"/>
      <c r="C111" s="73"/>
      <c r="D111" s="187"/>
      <c r="E111" s="73"/>
      <c r="F111" s="58">
        <f t="shared" si="3"/>
        <v>0</v>
      </c>
      <c r="G111" s="75" t="s">
        <v>173</v>
      </c>
    </row>
    <row r="112" spans="1:7" s="75" customFormat="1" hidden="1">
      <c r="A112" s="315"/>
      <c r="B112" s="73"/>
      <c r="C112" s="73"/>
      <c r="D112" s="187"/>
      <c r="E112" s="73"/>
      <c r="F112" s="58">
        <f t="shared" si="3"/>
        <v>0</v>
      </c>
      <c r="G112" s="75" t="s">
        <v>173</v>
      </c>
    </row>
    <row r="113" spans="1:7" s="75" customFormat="1" hidden="1">
      <c r="A113" s="315"/>
      <c r="B113" s="73"/>
      <c r="C113" s="73"/>
      <c r="D113" s="187"/>
      <c r="E113" s="73"/>
      <c r="F113" s="58">
        <f t="shared" si="3"/>
        <v>0</v>
      </c>
      <c r="G113" s="75" t="s">
        <v>173</v>
      </c>
    </row>
    <row r="114" spans="1:7" s="75" customFormat="1" hidden="1">
      <c r="A114" s="315"/>
      <c r="B114" s="73"/>
      <c r="C114" s="73"/>
      <c r="D114" s="187"/>
      <c r="E114" s="73"/>
      <c r="F114" s="58">
        <f t="shared" si="3"/>
        <v>0</v>
      </c>
      <c r="G114" s="75" t="s">
        <v>173</v>
      </c>
    </row>
    <row r="115" spans="1:7" s="75" customFormat="1" hidden="1">
      <c r="A115" s="315"/>
      <c r="B115" s="73"/>
      <c r="C115" s="73"/>
      <c r="D115" s="187"/>
      <c r="E115" s="73"/>
      <c r="F115" s="58">
        <f t="shared" si="3"/>
        <v>0</v>
      </c>
      <c r="G115" s="75" t="s">
        <v>173</v>
      </c>
    </row>
    <row r="116" spans="1:7" s="75" customFormat="1" hidden="1">
      <c r="A116" s="315"/>
      <c r="B116" s="73"/>
      <c r="C116" s="73"/>
      <c r="D116" s="187"/>
      <c r="E116" s="73"/>
      <c r="F116" s="58">
        <f t="shared" si="3"/>
        <v>0</v>
      </c>
      <c r="G116" s="75" t="s">
        <v>173</v>
      </c>
    </row>
    <row r="117" spans="1:7" s="75" customFormat="1" hidden="1">
      <c r="A117" s="315"/>
      <c r="B117" s="73"/>
      <c r="C117" s="73"/>
      <c r="D117" s="187"/>
      <c r="E117" s="73"/>
      <c r="F117" s="58">
        <f t="shared" si="3"/>
        <v>0</v>
      </c>
      <c r="G117" s="75" t="s">
        <v>173</v>
      </c>
    </row>
    <row r="118" spans="1:7" s="75" customFormat="1" hidden="1">
      <c r="A118" s="315"/>
      <c r="B118" s="73"/>
      <c r="C118" s="73"/>
      <c r="D118" s="187"/>
      <c r="E118" s="73"/>
      <c r="F118" s="58">
        <f t="shared" si="3"/>
        <v>0</v>
      </c>
      <c r="G118" s="75" t="s">
        <v>173</v>
      </c>
    </row>
    <row r="119" spans="1:7" s="75" customFormat="1" hidden="1">
      <c r="A119" s="315"/>
      <c r="B119" s="73"/>
      <c r="C119" s="73"/>
      <c r="D119" s="187"/>
      <c r="E119" s="73"/>
      <c r="F119" s="58">
        <f t="shared" si="3"/>
        <v>0</v>
      </c>
      <c r="G119" s="75" t="s">
        <v>173</v>
      </c>
    </row>
    <row r="120" spans="1:7" s="75" customFormat="1" hidden="1">
      <c r="A120" s="315"/>
      <c r="B120" s="73"/>
      <c r="C120" s="73"/>
      <c r="D120" s="187"/>
      <c r="E120" s="73"/>
      <c r="F120" s="58">
        <f t="shared" si="3"/>
        <v>0</v>
      </c>
      <c r="G120" s="75" t="s">
        <v>173</v>
      </c>
    </row>
    <row r="121" spans="1:7" s="75" customFormat="1" hidden="1">
      <c r="A121" s="315"/>
      <c r="B121" s="73"/>
      <c r="C121" s="73"/>
      <c r="D121" s="187"/>
      <c r="E121" s="73"/>
      <c r="F121" s="58">
        <f t="shared" si="3"/>
        <v>0</v>
      </c>
      <c r="G121" s="75" t="s">
        <v>173</v>
      </c>
    </row>
    <row r="122" spans="1:7" s="75" customFormat="1" hidden="1">
      <c r="A122" s="315"/>
      <c r="B122" s="73"/>
      <c r="C122" s="73"/>
      <c r="D122" s="187"/>
      <c r="E122" s="73"/>
      <c r="F122" s="58">
        <f t="shared" si="3"/>
        <v>0</v>
      </c>
      <c r="G122" s="75" t="s">
        <v>173</v>
      </c>
    </row>
    <row r="123" spans="1:7" s="75" customFormat="1" hidden="1">
      <c r="A123" s="315"/>
      <c r="B123" s="73"/>
      <c r="C123" s="73"/>
      <c r="D123" s="187"/>
      <c r="E123" s="73"/>
      <c r="F123" s="58">
        <f t="shared" si="3"/>
        <v>0</v>
      </c>
      <c r="G123" s="75" t="s">
        <v>173</v>
      </c>
    </row>
    <row r="124" spans="1:7" s="75" customFormat="1" hidden="1">
      <c r="A124" s="315"/>
      <c r="B124" s="73"/>
      <c r="C124" s="73"/>
      <c r="D124" s="187"/>
      <c r="E124" s="73"/>
      <c r="F124" s="58">
        <f t="shared" si="3"/>
        <v>0</v>
      </c>
      <c r="G124" s="75" t="s">
        <v>173</v>
      </c>
    </row>
    <row r="125" spans="1:7" s="75" customFormat="1" hidden="1">
      <c r="A125" s="315"/>
      <c r="B125" s="73"/>
      <c r="C125" s="73"/>
      <c r="D125" s="187"/>
      <c r="E125" s="73"/>
      <c r="F125" s="58">
        <f t="shared" si="3"/>
        <v>0</v>
      </c>
      <c r="G125" s="75" t="s">
        <v>173</v>
      </c>
    </row>
    <row r="126" spans="1:7" s="75" customFormat="1" hidden="1">
      <c r="A126" s="315"/>
      <c r="B126" s="73"/>
      <c r="C126" s="73"/>
      <c r="D126" s="187"/>
      <c r="E126" s="73"/>
      <c r="F126" s="58">
        <f t="shared" si="3"/>
        <v>0</v>
      </c>
      <c r="G126" s="75" t="s">
        <v>173</v>
      </c>
    </row>
    <row r="127" spans="1:7" s="75" customFormat="1" hidden="1">
      <c r="A127" s="315"/>
      <c r="B127" s="73"/>
      <c r="C127" s="73"/>
      <c r="D127" s="187"/>
      <c r="E127" s="73"/>
      <c r="F127" s="58">
        <f t="shared" si="3"/>
        <v>0</v>
      </c>
      <c r="G127" s="75" t="s">
        <v>173</v>
      </c>
    </row>
    <row r="128" spans="1:7" s="75" customFormat="1" hidden="1">
      <c r="A128" s="315"/>
      <c r="B128" s="73"/>
      <c r="C128" s="73"/>
      <c r="D128" s="187"/>
      <c r="E128" s="73"/>
      <c r="F128" s="58">
        <f t="shared" si="3"/>
        <v>0</v>
      </c>
      <c r="G128" s="75" t="s">
        <v>173</v>
      </c>
    </row>
    <row r="129" spans="1:9" s="75" customFormat="1" hidden="1">
      <c r="A129" s="315"/>
      <c r="B129" s="73"/>
      <c r="C129" s="73"/>
      <c r="D129" s="187"/>
      <c r="E129" s="73"/>
      <c r="F129" s="58">
        <f t="shared" si="3"/>
        <v>0</v>
      </c>
      <c r="G129" s="75" t="s">
        <v>173</v>
      </c>
    </row>
    <row r="130" spans="1:9" s="75" customFormat="1" hidden="1">
      <c r="A130" s="315"/>
      <c r="B130" s="73"/>
      <c r="C130" s="73"/>
      <c r="D130" s="187"/>
      <c r="E130" s="73"/>
      <c r="F130" s="58">
        <f t="shared" si="3"/>
        <v>0</v>
      </c>
      <c r="G130" s="75" t="s">
        <v>173</v>
      </c>
    </row>
    <row r="131" spans="1:9" s="75" customFormat="1" hidden="1">
      <c r="A131" s="315"/>
      <c r="B131" s="73"/>
      <c r="C131" s="73"/>
      <c r="D131" s="187"/>
      <c r="E131" s="73"/>
      <c r="F131" s="58">
        <f t="shared" si="3"/>
        <v>0</v>
      </c>
      <c r="G131" s="75" t="s">
        <v>173</v>
      </c>
    </row>
    <row r="132" spans="1:9" s="75" customFormat="1" hidden="1">
      <c r="A132" s="315"/>
      <c r="B132" s="73"/>
      <c r="C132" s="73"/>
      <c r="D132" s="187"/>
      <c r="E132" s="73"/>
      <c r="F132" s="58">
        <f t="shared" si="3"/>
        <v>0</v>
      </c>
      <c r="G132" s="75" t="s">
        <v>173</v>
      </c>
    </row>
    <row r="133" spans="1:9" s="75" customFormat="1" hidden="1">
      <c r="A133" s="315"/>
      <c r="B133" s="73"/>
      <c r="C133" s="73"/>
      <c r="D133" s="187"/>
      <c r="E133" s="73"/>
      <c r="F133" s="58">
        <f t="shared" ref="F133:F134" si="4">ROUND(+B133*D133*E133,2)</f>
        <v>0</v>
      </c>
      <c r="G133" s="75" t="s">
        <v>173</v>
      </c>
    </row>
    <row r="134" spans="1:9" s="75" customFormat="1">
      <c r="A134" s="315"/>
      <c r="B134" s="73"/>
      <c r="C134" s="73"/>
      <c r="D134" s="187"/>
      <c r="E134" s="73"/>
      <c r="F134" s="198">
        <f t="shared" si="4"/>
        <v>0</v>
      </c>
      <c r="G134" s="75" t="s">
        <v>173</v>
      </c>
    </row>
    <row r="135" spans="1:9" s="75" customFormat="1">
      <c r="A135" s="315"/>
      <c r="B135" s="65"/>
      <c r="C135" s="65"/>
      <c r="D135" s="148"/>
      <c r="E135" s="154" t="s">
        <v>174</v>
      </c>
      <c r="F135" s="207">
        <f>ROUND(SUBTOTAL(109,F5:F134),2)</f>
        <v>0</v>
      </c>
      <c r="G135" s="75" t="s">
        <v>173</v>
      </c>
      <c r="I135" s="313" t="s">
        <v>190</v>
      </c>
    </row>
    <row r="136" spans="1:9" s="75" customFormat="1">
      <c r="A136" s="315"/>
      <c r="B136" s="65"/>
      <c r="C136" s="65"/>
      <c r="D136" s="100"/>
      <c r="E136" s="65"/>
      <c r="F136" s="203"/>
      <c r="G136" s="75" t="s">
        <v>176</v>
      </c>
    </row>
    <row r="137" spans="1:9" s="75" customFormat="1">
      <c r="A137" s="315"/>
      <c r="B137" s="73"/>
      <c r="C137" s="73"/>
      <c r="D137" s="187"/>
      <c r="E137" s="73"/>
      <c r="F137" s="58">
        <f t="shared" ref="F137:F168" si="5">ROUND(+B137*D137*E137,2)</f>
        <v>0</v>
      </c>
      <c r="G137" s="75" t="s">
        <v>176</v>
      </c>
    </row>
    <row r="138" spans="1:9" s="75" customFormat="1">
      <c r="A138" s="315"/>
      <c r="B138" s="73"/>
      <c r="C138" s="73"/>
      <c r="D138" s="187"/>
      <c r="E138" s="73"/>
      <c r="F138" s="58">
        <f t="shared" si="5"/>
        <v>0</v>
      </c>
      <c r="G138" s="75" t="s">
        <v>176</v>
      </c>
    </row>
    <row r="139" spans="1:9" s="75" customFormat="1" hidden="1">
      <c r="A139" s="315"/>
      <c r="B139" s="73"/>
      <c r="C139" s="73"/>
      <c r="D139" s="187"/>
      <c r="E139" s="73"/>
      <c r="F139" s="58">
        <f t="shared" si="5"/>
        <v>0</v>
      </c>
      <c r="G139" s="75" t="s">
        <v>176</v>
      </c>
    </row>
    <row r="140" spans="1:9" s="75" customFormat="1" hidden="1">
      <c r="A140" s="315"/>
      <c r="B140" s="73"/>
      <c r="C140" s="73"/>
      <c r="D140" s="187"/>
      <c r="E140" s="73"/>
      <c r="F140" s="58">
        <f t="shared" si="5"/>
        <v>0</v>
      </c>
      <c r="G140" s="75" t="s">
        <v>176</v>
      </c>
    </row>
    <row r="141" spans="1:9" s="75" customFormat="1" hidden="1">
      <c r="A141" s="315"/>
      <c r="B141" s="73"/>
      <c r="C141" s="73"/>
      <c r="D141" s="187"/>
      <c r="E141" s="73"/>
      <c r="F141" s="58">
        <f t="shared" si="5"/>
        <v>0</v>
      </c>
      <c r="G141" s="75" t="s">
        <v>176</v>
      </c>
    </row>
    <row r="142" spans="1:9" s="75" customFormat="1" hidden="1">
      <c r="A142" s="315"/>
      <c r="B142" s="73"/>
      <c r="C142" s="73"/>
      <c r="D142" s="187"/>
      <c r="E142" s="73"/>
      <c r="F142" s="58">
        <f t="shared" si="5"/>
        <v>0</v>
      </c>
      <c r="G142" s="75" t="s">
        <v>176</v>
      </c>
    </row>
    <row r="143" spans="1:9" s="75" customFormat="1" hidden="1">
      <c r="A143" s="315"/>
      <c r="B143" s="73"/>
      <c r="C143" s="73"/>
      <c r="D143" s="187"/>
      <c r="E143" s="73"/>
      <c r="F143" s="58">
        <f t="shared" si="5"/>
        <v>0</v>
      </c>
      <c r="G143" s="75" t="s">
        <v>176</v>
      </c>
    </row>
    <row r="144" spans="1:9" s="75" customFormat="1" hidden="1">
      <c r="A144" s="315"/>
      <c r="B144" s="73"/>
      <c r="C144" s="73"/>
      <c r="D144" s="187"/>
      <c r="E144" s="73"/>
      <c r="F144" s="58">
        <f t="shared" si="5"/>
        <v>0</v>
      </c>
      <c r="G144" s="75" t="s">
        <v>176</v>
      </c>
    </row>
    <row r="145" spans="1:7" s="75" customFormat="1" hidden="1">
      <c r="A145" s="315"/>
      <c r="B145" s="73"/>
      <c r="C145" s="73"/>
      <c r="D145" s="187"/>
      <c r="E145" s="73"/>
      <c r="F145" s="58">
        <f t="shared" si="5"/>
        <v>0</v>
      </c>
      <c r="G145" s="75" t="s">
        <v>176</v>
      </c>
    </row>
    <row r="146" spans="1:7" s="75" customFormat="1" hidden="1">
      <c r="A146" s="315"/>
      <c r="B146" s="73"/>
      <c r="C146" s="73"/>
      <c r="D146" s="187"/>
      <c r="E146" s="73"/>
      <c r="F146" s="58">
        <f t="shared" si="5"/>
        <v>0</v>
      </c>
      <c r="G146" s="75" t="s">
        <v>176</v>
      </c>
    </row>
    <row r="147" spans="1:7" s="75" customFormat="1" hidden="1">
      <c r="A147" s="315"/>
      <c r="B147" s="73"/>
      <c r="C147" s="73"/>
      <c r="D147" s="187"/>
      <c r="E147" s="73"/>
      <c r="F147" s="58">
        <f t="shared" si="5"/>
        <v>0</v>
      </c>
      <c r="G147" s="75" t="s">
        <v>176</v>
      </c>
    </row>
    <row r="148" spans="1:7" s="75" customFormat="1" hidden="1">
      <c r="A148" s="315"/>
      <c r="B148" s="73"/>
      <c r="C148" s="73"/>
      <c r="D148" s="187"/>
      <c r="E148" s="73"/>
      <c r="F148" s="58">
        <f t="shared" si="5"/>
        <v>0</v>
      </c>
      <c r="G148" s="75" t="s">
        <v>176</v>
      </c>
    </row>
    <row r="149" spans="1:7" s="75" customFormat="1" hidden="1">
      <c r="A149" s="315"/>
      <c r="B149" s="73"/>
      <c r="C149" s="73"/>
      <c r="D149" s="187"/>
      <c r="E149" s="73"/>
      <c r="F149" s="58">
        <f t="shared" si="5"/>
        <v>0</v>
      </c>
      <c r="G149" s="75" t="s">
        <v>176</v>
      </c>
    </row>
    <row r="150" spans="1:7" s="75" customFormat="1" hidden="1">
      <c r="A150" s="315"/>
      <c r="B150" s="73"/>
      <c r="C150" s="73"/>
      <c r="D150" s="187"/>
      <c r="E150" s="73"/>
      <c r="F150" s="58">
        <f t="shared" si="5"/>
        <v>0</v>
      </c>
      <c r="G150" s="75" t="s">
        <v>176</v>
      </c>
    </row>
    <row r="151" spans="1:7" s="75" customFormat="1" hidden="1">
      <c r="A151" s="315"/>
      <c r="B151" s="73"/>
      <c r="C151" s="73"/>
      <c r="D151" s="187"/>
      <c r="E151" s="73"/>
      <c r="F151" s="58">
        <f t="shared" si="5"/>
        <v>0</v>
      </c>
      <c r="G151" s="75" t="s">
        <v>176</v>
      </c>
    </row>
    <row r="152" spans="1:7" s="75" customFormat="1" hidden="1">
      <c r="A152" s="315"/>
      <c r="B152" s="73"/>
      <c r="C152" s="73"/>
      <c r="D152" s="187"/>
      <c r="E152" s="73"/>
      <c r="F152" s="58">
        <f t="shared" si="5"/>
        <v>0</v>
      </c>
      <c r="G152" s="75" t="s">
        <v>176</v>
      </c>
    </row>
    <row r="153" spans="1:7" s="75" customFormat="1" hidden="1">
      <c r="A153" s="315"/>
      <c r="B153" s="73"/>
      <c r="C153" s="73"/>
      <c r="D153" s="187"/>
      <c r="E153" s="73"/>
      <c r="F153" s="58">
        <f t="shared" si="5"/>
        <v>0</v>
      </c>
      <c r="G153" s="75" t="s">
        <v>176</v>
      </c>
    </row>
    <row r="154" spans="1:7" s="75" customFormat="1" hidden="1">
      <c r="A154" s="315"/>
      <c r="B154" s="73"/>
      <c r="C154" s="73"/>
      <c r="D154" s="187"/>
      <c r="E154" s="73"/>
      <c r="F154" s="58">
        <f t="shared" si="5"/>
        <v>0</v>
      </c>
      <c r="G154" s="75" t="s">
        <v>176</v>
      </c>
    </row>
    <row r="155" spans="1:7" s="75" customFormat="1" hidden="1">
      <c r="A155" s="315"/>
      <c r="B155" s="73"/>
      <c r="C155" s="73"/>
      <c r="D155" s="187"/>
      <c r="E155" s="73"/>
      <c r="F155" s="58">
        <f t="shared" si="5"/>
        <v>0</v>
      </c>
      <c r="G155" s="75" t="s">
        <v>176</v>
      </c>
    </row>
    <row r="156" spans="1:7" s="75" customFormat="1" hidden="1">
      <c r="A156" s="315"/>
      <c r="B156" s="73"/>
      <c r="C156" s="73"/>
      <c r="D156" s="187"/>
      <c r="E156" s="73"/>
      <c r="F156" s="58">
        <f t="shared" si="5"/>
        <v>0</v>
      </c>
      <c r="G156" s="75" t="s">
        <v>176</v>
      </c>
    </row>
    <row r="157" spans="1:7" s="75" customFormat="1" hidden="1">
      <c r="A157" s="315"/>
      <c r="B157" s="73"/>
      <c r="C157" s="73"/>
      <c r="D157" s="187"/>
      <c r="E157" s="73"/>
      <c r="F157" s="58">
        <f t="shared" si="5"/>
        <v>0</v>
      </c>
      <c r="G157" s="75" t="s">
        <v>176</v>
      </c>
    </row>
    <row r="158" spans="1:7" s="75" customFormat="1" hidden="1">
      <c r="A158" s="315"/>
      <c r="B158" s="73"/>
      <c r="C158" s="73"/>
      <c r="D158" s="187"/>
      <c r="E158" s="73"/>
      <c r="F158" s="58">
        <f t="shared" si="5"/>
        <v>0</v>
      </c>
      <c r="G158" s="75" t="s">
        <v>176</v>
      </c>
    </row>
    <row r="159" spans="1:7" s="75" customFormat="1" hidden="1">
      <c r="A159" s="315"/>
      <c r="B159" s="73"/>
      <c r="C159" s="73"/>
      <c r="D159" s="187"/>
      <c r="E159" s="73"/>
      <c r="F159" s="58">
        <f t="shared" si="5"/>
        <v>0</v>
      </c>
      <c r="G159" s="75" t="s">
        <v>176</v>
      </c>
    </row>
    <row r="160" spans="1:7" s="75" customFormat="1" hidden="1">
      <c r="A160" s="315"/>
      <c r="B160" s="73"/>
      <c r="C160" s="73"/>
      <c r="D160" s="187"/>
      <c r="E160" s="73"/>
      <c r="F160" s="58">
        <f t="shared" si="5"/>
        <v>0</v>
      </c>
      <c r="G160" s="75" t="s">
        <v>176</v>
      </c>
    </row>
    <row r="161" spans="1:7" s="75" customFormat="1" hidden="1">
      <c r="A161" s="315"/>
      <c r="B161" s="73"/>
      <c r="C161" s="73"/>
      <c r="D161" s="187"/>
      <c r="E161" s="73"/>
      <c r="F161" s="58">
        <f t="shared" si="5"/>
        <v>0</v>
      </c>
      <c r="G161" s="75" t="s">
        <v>176</v>
      </c>
    </row>
    <row r="162" spans="1:7" s="75" customFormat="1" hidden="1">
      <c r="A162" s="315"/>
      <c r="B162" s="73"/>
      <c r="C162" s="73"/>
      <c r="D162" s="187"/>
      <c r="E162" s="73"/>
      <c r="F162" s="58">
        <f t="shared" si="5"/>
        <v>0</v>
      </c>
      <c r="G162" s="75" t="s">
        <v>176</v>
      </c>
    </row>
    <row r="163" spans="1:7" s="75" customFormat="1" hidden="1">
      <c r="A163" s="315"/>
      <c r="B163" s="73"/>
      <c r="C163" s="73"/>
      <c r="D163" s="187"/>
      <c r="E163" s="73"/>
      <c r="F163" s="58">
        <f t="shared" si="5"/>
        <v>0</v>
      </c>
      <c r="G163" s="75" t="s">
        <v>176</v>
      </c>
    </row>
    <row r="164" spans="1:7" s="75" customFormat="1" hidden="1">
      <c r="A164" s="315"/>
      <c r="B164" s="73"/>
      <c r="C164" s="73"/>
      <c r="D164" s="187"/>
      <c r="E164" s="73"/>
      <c r="F164" s="58">
        <f t="shared" si="5"/>
        <v>0</v>
      </c>
      <c r="G164" s="75" t="s">
        <v>176</v>
      </c>
    </row>
    <row r="165" spans="1:7" s="75" customFormat="1" hidden="1">
      <c r="A165" s="315"/>
      <c r="B165" s="73"/>
      <c r="C165" s="73"/>
      <c r="D165" s="187"/>
      <c r="E165" s="73"/>
      <c r="F165" s="58">
        <f t="shared" si="5"/>
        <v>0</v>
      </c>
      <c r="G165" s="75" t="s">
        <v>176</v>
      </c>
    </row>
    <row r="166" spans="1:7" s="75" customFormat="1" hidden="1">
      <c r="A166" s="315"/>
      <c r="B166" s="73"/>
      <c r="C166" s="73"/>
      <c r="D166" s="187"/>
      <c r="E166" s="73"/>
      <c r="F166" s="58">
        <f t="shared" si="5"/>
        <v>0</v>
      </c>
      <c r="G166" s="75" t="s">
        <v>176</v>
      </c>
    </row>
    <row r="167" spans="1:7" s="75" customFormat="1" hidden="1">
      <c r="A167" s="315"/>
      <c r="B167" s="73"/>
      <c r="C167" s="73"/>
      <c r="D167" s="187"/>
      <c r="E167" s="73"/>
      <c r="F167" s="58">
        <f t="shared" si="5"/>
        <v>0</v>
      </c>
      <c r="G167" s="75" t="s">
        <v>176</v>
      </c>
    </row>
    <row r="168" spans="1:7" s="75" customFormat="1" hidden="1">
      <c r="A168" s="315"/>
      <c r="B168" s="73"/>
      <c r="C168" s="73"/>
      <c r="D168" s="187"/>
      <c r="E168" s="73"/>
      <c r="F168" s="58">
        <f t="shared" si="5"/>
        <v>0</v>
      </c>
      <c r="G168" s="75" t="s">
        <v>176</v>
      </c>
    </row>
    <row r="169" spans="1:7" s="75" customFormat="1" hidden="1">
      <c r="A169" s="315"/>
      <c r="B169" s="73"/>
      <c r="C169" s="73"/>
      <c r="D169" s="187"/>
      <c r="E169" s="73"/>
      <c r="F169" s="58">
        <f t="shared" ref="F169:F200" si="6">ROUND(+B169*D169*E169,2)</f>
        <v>0</v>
      </c>
      <c r="G169" s="75" t="s">
        <v>176</v>
      </c>
    </row>
    <row r="170" spans="1:7" s="75" customFormat="1" hidden="1">
      <c r="A170" s="315"/>
      <c r="B170" s="73"/>
      <c r="C170" s="73"/>
      <c r="D170" s="187"/>
      <c r="E170" s="73"/>
      <c r="F170" s="58">
        <f t="shared" si="6"/>
        <v>0</v>
      </c>
      <c r="G170" s="75" t="s">
        <v>176</v>
      </c>
    </row>
    <row r="171" spans="1:7" s="75" customFormat="1" hidden="1">
      <c r="A171" s="315"/>
      <c r="B171" s="73"/>
      <c r="C171" s="73"/>
      <c r="D171" s="187"/>
      <c r="E171" s="73"/>
      <c r="F171" s="58">
        <f t="shared" si="6"/>
        <v>0</v>
      </c>
      <c r="G171" s="75" t="s">
        <v>176</v>
      </c>
    </row>
    <row r="172" spans="1:7" s="75" customFormat="1" hidden="1">
      <c r="A172" s="315"/>
      <c r="B172" s="73"/>
      <c r="C172" s="73"/>
      <c r="D172" s="187"/>
      <c r="E172" s="73"/>
      <c r="F172" s="58">
        <f t="shared" si="6"/>
        <v>0</v>
      </c>
      <c r="G172" s="75" t="s">
        <v>176</v>
      </c>
    </row>
    <row r="173" spans="1:7" s="75" customFormat="1" hidden="1">
      <c r="A173" s="315"/>
      <c r="B173" s="73"/>
      <c r="C173" s="73"/>
      <c r="D173" s="187"/>
      <c r="E173" s="73"/>
      <c r="F173" s="58">
        <f t="shared" si="6"/>
        <v>0</v>
      </c>
      <c r="G173" s="75" t="s">
        <v>176</v>
      </c>
    </row>
    <row r="174" spans="1:7" s="75" customFormat="1" hidden="1">
      <c r="A174" s="315"/>
      <c r="B174" s="73"/>
      <c r="C174" s="73"/>
      <c r="D174" s="187"/>
      <c r="E174" s="73"/>
      <c r="F174" s="58">
        <f t="shared" si="6"/>
        <v>0</v>
      </c>
      <c r="G174" s="75" t="s">
        <v>176</v>
      </c>
    </row>
    <row r="175" spans="1:7" s="75" customFormat="1" hidden="1">
      <c r="A175" s="315"/>
      <c r="B175" s="73"/>
      <c r="C175" s="73"/>
      <c r="D175" s="187"/>
      <c r="E175" s="73"/>
      <c r="F175" s="58">
        <f t="shared" si="6"/>
        <v>0</v>
      </c>
      <c r="G175" s="75" t="s">
        <v>176</v>
      </c>
    </row>
    <row r="176" spans="1:7" s="75" customFormat="1" hidden="1">
      <c r="A176" s="315"/>
      <c r="B176" s="73"/>
      <c r="C176" s="73"/>
      <c r="D176" s="187"/>
      <c r="E176" s="73"/>
      <c r="F176" s="58">
        <f t="shared" si="6"/>
        <v>0</v>
      </c>
      <c r="G176" s="75" t="s">
        <v>176</v>
      </c>
    </row>
    <row r="177" spans="1:7" s="75" customFormat="1" hidden="1">
      <c r="A177" s="315"/>
      <c r="B177" s="73"/>
      <c r="C177" s="73"/>
      <c r="D177" s="187"/>
      <c r="E177" s="73"/>
      <c r="F177" s="58">
        <f t="shared" si="6"/>
        <v>0</v>
      </c>
      <c r="G177" s="75" t="s">
        <v>176</v>
      </c>
    </row>
    <row r="178" spans="1:7" s="75" customFormat="1" hidden="1">
      <c r="A178" s="315"/>
      <c r="B178" s="73"/>
      <c r="C178" s="73"/>
      <c r="D178" s="187"/>
      <c r="E178" s="73"/>
      <c r="F178" s="58">
        <f t="shared" si="6"/>
        <v>0</v>
      </c>
      <c r="G178" s="75" t="s">
        <v>176</v>
      </c>
    </row>
    <row r="179" spans="1:7" s="75" customFormat="1" hidden="1">
      <c r="A179" s="315"/>
      <c r="B179" s="73"/>
      <c r="C179" s="73"/>
      <c r="D179" s="187"/>
      <c r="E179" s="73"/>
      <c r="F179" s="58">
        <f t="shared" si="6"/>
        <v>0</v>
      </c>
      <c r="G179" s="75" t="s">
        <v>176</v>
      </c>
    </row>
    <row r="180" spans="1:7" s="75" customFormat="1" hidden="1">
      <c r="A180" s="315"/>
      <c r="B180" s="73"/>
      <c r="C180" s="73"/>
      <c r="D180" s="187"/>
      <c r="E180" s="73"/>
      <c r="F180" s="58">
        <f t="shared" si="6"/>
        <v>0</v>
      </c>
      <c r="G180" s="75" t="s">
        <v>176</v>
      </c>
    </row>
    <row r="181" spans="1:7" s="75" customFormat="1" hidden="1">
      <c r="A181" s="315"/>
      <c r="B181" s="73"/>
      <c r="C181" s="73"/>
      <c r="D181" s="187"/>
      <c r="E181" s="73"/>
      <c r="F181" s="58">
        <f t="shared" si="6"/>
        <v>0</v>
      </c>
      <c r="G181" s="75" t="s">
        <v>176</v>
      </c>
    </row>
    <row r="182" spans="1:7" s="75" customFormat="1" hidden="1">
      <c r="A182" s="315"/>
      <c r="B182" s="73"/>
      <c r="C182" s="73"/>
      <c r="D182" s="187"/>
      <c r="E182" s="73"/>
      <c r="F182" s="58">
        <f t="shared" si="6"/>
        <v>0</v>
      </c>
      <c r="G182" s="75" t="s">
        <v>176</v>
      </c>
    </row>
    <row r="183" spans="1:7" s="75" customFormat="1" hidden="1">
      <c r="A183" s="315"/>
      <c r="B183" s="73"/>
      <c r="C183" s="73"/>
      <c r="D183" s="187"/>
      <c r="E183" s="73"/>
      <c r="F183" s="58">
        <f t="shared" si="6"/>
        <v>0</v>
      </c>
      <c r="G183" s="75" t="s">
        <v>176</v>
      </c>
    </row>
    <row r="184" spans="1:7" s="75" customFormat="1" hidden="1">
      <c r="A184" s="315"/>
      <c r="B184" s="73"/>
      <c r="C184" s="73"/>
      <c r="D184" s="187"/>
      <c r="E184" s="73"/>
      <c r="F184" s="58">
        <f t="shared" si="6"/>
        <v>0</v>
      </c>
      <c r="G184" s="75" t="s">
        <v>176</v>
      </c>
    </row>
    <row r="185" spans="1:7" s="75" customFormat="1" hidden="1">
      <c r="A185" s="315"/>
      <c r="B185" s="73"/>
      <c r="C185" s="73"/>
      <c r="D185" s="187"/>
      <c r="E185" s="73"/>
      <c r="F185" s="58">
        <f t="shared" si="6"/>
        <v>0</v>
      </c>
      <c r="G185" s="75" t="s">
        <v>176</v>
      </c>
    </row>
    <row r="186" spans="1:7" s="75" customFormat="1" hidden="1">
      <c r="A186" s="315"/>
      <c r="B186" s="73"/>
      <c r="C186" s="73"/>
      <c r="D186" s="187"/>
      <c r="E186" s="73"/>
      <c r="F186" s="58">
        <f t="shared" si="6"/>
        <v>0</v>
      </c>
      <c r="G186" s="75" t="s">
        <v>176</v>
      </c>
    </row>
    <row r="187" spans="1:7" s="75" customFormat="1" hidden="1">
      <c r="A187" s="315"/>
      <c r="B187" s="73"/>
      <c r="C187" s="73"/>
      <c r="D187" s="187"/>
      <c r="E187" s="73"/>
      <c r="F187" s="58">
        <f t="shared" si="6"/>
        <v>0</v>
      </c>
      <c r="G187" s="75" t="s">
        <v>176</v>
      </c>
    </row>
    <row r="188" spans="1:7" s="75" customFormat="1" hidden="1">
      <c r="A188" s="315"/>
      <c r="B188" s="73"/>
      <c r="C188" s="73"/>
      <c r="D188" s="187"/>
      <c r="E188" s="73"/>
      <c r="F188" s="58">
        <f t="shared" si="6"/>
        <v>0</v>
      </c>
      <c r="G188" s="75" t="s">
        <v>176</v>
      </c>
    </row>
    <row r="189" spans="1:7" s="75" customFormat="1" hidden="1">
      <c r="A189" s="315"/>
      <c r="B189" s="73"/>
      <c r="C189" s="73"/>
      <c r="D189" s="187"/>
      <c r="E189" s="73"/>
      <c r="F189" s="58">
        <f t="shared" si="6"/>
        <v>0</v>
      </c>
      <c r="G189" s="75" t="s">
        <v>176</v>
      </c>
    </row>
    <row r="190" spans="1:7" s="75" customFormat="1" hidden="1">
      <c r="A190" s="315"/>
      <c r="B190" s="73"/>
      <c r="C190" s="73"/>
      <c r="D190" s="187"/>
      <c r="E190" s="73"/>
      <c r="F190" s="58">
        <f t="shared" si="6"/>
        <v>0</v>
      </c>
      <c r="G190" s="75" t="s">
        <v>176</v>
      </c>
    </row>
    <row r="191" spans="1:7" s="75" customFormat="1" hidden="1">
      <c r="A191" s="315"/>
      <c r="B191" s="73"/>
      <c r="C191" s="73"/>
      <c r="D191" s="187"/>
      <c r="E191" s="73"/>
      <c r="F191" s="58">
        <f t="shared" si="6"/>
        <v>0</v>
      </c>
      <c r="G191" s="75" t="s">
        <v>176</v>
      </c>
    </row>
    <row r="192" spans="1:7" s="75" customFormat="1" hidden="1">
      <c r="A192" s="315"/>
      <c r="B192" s="73"/>
      <c r="C192" s="73"/>
      <c r="D192" s="187"/>
      <c r="E192" s="73"/>
      <c r="F192" s="58">
        <f t="shared" si="6"/>
        <v>0</v>
      </c>
      <c r="G192" s="75" t="s">
        <v>176</v>
      </c>
    </row>
    <row r="193" spans="1:7" s="75" customFormat="1" hidden="1">
      <c r="A193" s="315"/>
      <c r="B193" s="73"/>
      <c r="C193" s="73"/>
      <c r="D193" s="187"/>
      <c r="E193" s="73"/>
      <c r="F193" s="58">
        <f t="shared" si="6"/>
        <v>0</v>
      </c>
      <c r="G193" s="75" t="s">
        <v>176</v>
      </c>
    </row>
    <row r="194" spans="1:7" s="75" customFormat="1" hidden="1">
      <c r="A194" s="315"/>
      <c r="B194" s="73"/>
      <c r="C194" s="73"/>
      <c r="D194" s="187"/>
      <c r="E194" s="73"/>
      <c r="F194" s="58">
        <f t="shared" si="6"/>
        <v>0</v>
      </c>
      <c r="G194" s="75" t="s">
        <v>176</v>
      </c>
    </row>
    <row r="195" spans="1:7" s="75" customFormat="1" hidden="1">
      <c r="A195" s="315"/>
      <c r="B195" s="73"/>
      <c r="C195" s="73"/>
      <c r="D195" s="187"/>
      <c r="E195" s="73"/>
      <c r="F195" s="58">
        <f t="shared" si="6"/>
        <v>0</v>
      </c>
      <c r="G195" s="75" t="s">
        <v>176</v>
      </c>
    </row>
    <row r="196" spans="1:7" s="75" customFormat="1" hidden="1">
      <c r="A196" s="315"/>
      <c r="B196" s="73"/>
      <c r="C196" s="73"/>
      <c r="D196" s="187"/>
      <c r="E196" s="73"/>
      <c r="F196" s="58">
        <f t="shared" si="6"/>
        <v>0</v>
      </c>
      <c r="G196" s="75" t="s">
        <v>176</v>
      </c>
    </row>
    <row r="197" spans="1:7" s="75" customFormat="1" hidden="1">
      <c r="A197" s="315"/>
      <c r="B197" s="73"/>
      <c r="C197" s="73"/>
      <c r="D197" s="187"/>
      <c r="E197" s="73"/>
      <c r="F197" s="58">
        <f t="shared" si="6"/>
        <v>0</v>
      </c>
      <c r="G197" s="75" t="s">
        <v>176</v>
      </c>
    </row>
    <row r="198" spans="1:7" s="75" customFormat="1" hidden="1">
      <c r="A198" s="315"/>
      <c r="B198" s="73"/>
      <c r="C198" s="73"/>
      <c r="D198" s="187"/>
      <c r="E198" s="73"/>
      <c r="F198" s="58">
        <f t="shared" si="6"/>
        <v>0</v>
      </c>
      <c r="G198" s="75" t="s">
        <v>176</v>
      </c>
    </row>
    <row r="199" spans="1:7" s="75" customFormat="1" hidden="1">
      <c r="A199" s="315"/>
      <c r="B199" s="73"/>
      <c r="C199" s="73"/>
      <c r="D199" s="187"/>
      <c r="E199" s="73"/>
      <c r="F199" s="58">
        <f t="shared" si="6"/>
        <v>0</v>
      </c>
      <c r="G199" s="75" t="s">
        <v>176</v>
      </c>
    </row>
    <row r="200" spans="1:7" s="75" customFormat="1" hidden="1">
      <c r="A200" s="315"/>
      <c r="B200" s="73"/>
      <c r="C200" s="73"/>
      <c r="D200" s="187"/>
      <c r="E200" s="73"/>
      <c r="F200" s="58">
        <f t="shared" si="6"/>
        <v>0</v>
      </c>
      <c r="G200" s="75" t="s">
        <v>176</v>
      </c>
    </row>
    <row r="201" spans="1:7" s="75" customFormat="1" hidden="1">
      <c r="A201" s="315"/>
      <c r="B201" s="73"/>
      <c r="C201" s="73"/>
      <c r="D201" s="187"/>
      <c r="E201" s="73"/>
      <c r="F201" s="58">
        <f t="shared" ref="F201:F232" si="7">ROUND(+B201*D201*E201,2)</f>
        <v>0</v>
      </c>
      <c r="G201" s="75" t="s">
        <v>176</v>
      </c>
    </row>
    <row r="202" spans="1:7" s="75" customFormat="1" hidden="1">
      <c r="A202" s="315"/>
      <c r="B202" s="73"/>
      <c r="C202" s="73"/>
      <c r="D202" s="187"/>
      <c r="E202" s="73"/>
      <c r="F202" s="58">
        <f t="shared" si="7"/>
        <v>0</v>
      </c>
      <c r="G202" s="75" t="s">
        <v>176</v>
      </c>
    </row>
    <row r="203" spans="1:7" s="75" customFormat="1" hidden="1">
      <c r="A203" s="315"/>
      <c r="B203" s="73"/>
      <c r="C203" s="73"/>
      <c r="D203" s="187"/>
      <c r="E203" s="73"/>
      <c r="F203" s="58">
        <f t="shared" si="7"/>
        <v>0</v>
      </c>
      <c r="G203" s="75" t="s">
        <v>176</v>
      </c>
    </row>
    <row r="204" spans="1:7" s="75" customFormat="1" hidden="1">
      <c r="A204" s="315"/>
      <c r="B204" s="73"/>
      <c r="C204" s="73"/>
      <c r="D204" s="187"/>
      <c r="E204" s="73"/>
      <c r="F204" s="58">
        <f t="shared" si="7"/>
        <v>0</v>
      </c>
      <c r="G204" s="75" t="s">
        <v>176</v>
      </c>
    </row>
    <row r="205" spans="1:7" s="75" customFormat="1" hidden="1">
      <c r="A205" s="315"/>
      <c r="B205" s="73"/>
      <c r="C205" s="73"/>
      <c r="D205" s="187"/>
      <c r="E205" s="73"/>
      <c r="F205" s="58">
        <f t="shared" si="7"/>
        <v>0</v>
      </c>
      <c r="G205" s="75" t="s">
        <v>176</v>
      </c>
    </row>
    <row r="206" spans="1:7" s="75" customFormat="1" hidden="1">
      <c r="A206" s="315"/>
      <c r="B206" s="73"/>
      <c r="C206" s="73"/>
      <c r="D206" s="187"/>
      <c r="E206" s="73"/>
      <c r="F206" s="58">
        <f t="shared" si="7"/>
        <v>0</v>
      </c>
      <c r="G206" s="75" t="s">
        <v>176</v>
      </c>
    </row>
    <row r="207" spans="1:7" s="75" customFormat="1" hidden="1">
      <c r="A207" s="315"/>
      <c r="B207" s="73"/>
      <c r="C207" s="73"/>
      <c r="D207" s="187"/>
      <c r="E207" s="73"/>
      <c r="F207" s="58">
        <f t="shared" si="7"/>
        <v>0</v>
      </c>
      <c r="G207" s="75" t="s">
        <v>176</v>
      </c>
    </row>
    <row r="208" spans="1:7" s="75" customFormat="1" hidden="1">
      <c r="A208" s="315"/>
      <c r="B208" s="73"/>
      <c r="C208" s="73"/>
      <c r="D208" s="187"/>
      <c r="E208" s="73"/>
      <c r="F208" s="58">
        <f t="shared" si="7"/>
        <v>0</v>
      </c>
      <c r="G208" s="75" t="s">
        <v>176</v>
      </c>
    </row>
    <row r="209" spans="1:7" s="75" customFormat="1" hidden="1">
      <c r="A209" s="315"/>
      <c r="B209" s="73"/>
      <c r="C209" s="73"/>
      <c r="D209" s="187"/>
      <c r="E209" s="73"/>
      <c r="F209" s="58">
        <f t="shared" si="7"/>
        <v>0</v>
      </c>
      <c r="G209" s="75" t="s">
        <v>176</v>
      </c>
    </row>
    <row r="210" spans="1:7" s="75" customFormat="1" hidden="1">
      <c r="A210" s="315"/>
      <c r="B210" s="73"/>
      <c r="C210" s="73"/>
      <c r="D210" s="187"/>
      <c r="E210" s="73"/>
      <c r="F210" s="58">
        <f t="shared" si="7"/>
        <v>0</v>
      </c>
      <c r="G210" s="75" t="s">
        <v>176</v>
      </c>
    </row>
    <row r="211" spans="1:7" s="75" customFormat="1" hidden="1">
      <c r="A211" s="315"/>
      <c r="B211" s="73"/>
      <c r="C211" s="73"/>
      <c r="D211" s="187"/>
      <c r="E211" s="73"/>
      <c r="F211" s="58">
        <f t="shared" si="7"/>
        <v>0</v>
      </c>
      <c r="G211" s="75" t="s">
        <v>176</v>
      </c>
    </row>
    <row r="212" spans="1:7" s="75" customFormat="1" hidden="1">
      <c r="A212" s="315"/>
      <c r="B212" s="73"/>
      <c r="C212" s="73"/>
      <c r="D212" s="187"/>
      <c r="E212" s="73"/>
      <c r="F212" s="58">
        <f t="shared" si="7"/>
        <v>0</v>
      </c>
      <c r="G212" s="75" t="s">
        <v>176</v>
      </c>
    </row>
    <row r="213" spans="1:7" s="75" customFormat="1" hidden="1">
      <c r="A213" s="315"/>
      <c r="B213" s="73"/>
      <c r="C213" s="73"/>
      <c r="D213" s="187"/>
      <c r="E213" s="73"/>
      <c r="F213" s="58">
        <f t="shared" si="7"/>
        <v>0</v>
      </c>
      <c r="G213" s="75" t="s">
        <v>176</v>
      </c>
    </row>
    <row r="214" spans="1:7" s="75" customFormat="1" hidden="1">
      <c r="A214" s="315"/>
      <c r="B214" s="73"/>
      <c r="C214" s="73"/>
      <c r="D214" s="187"/>
      <c r="E214" s="73"/>
      <c r="F214" s="58">
        <f t="shared" si="7"/>
        <v>0</v>
      </c>
      <c r="G214" s="75" t="s">
        <v>176</v>
      </c>
    </row>
    <row r="215" spans="1:7" s="75" customFormat="1" hidden="1">
      <c r="A215" s="315"/>
      <c r="B215" s="73"/>
      <c r="C215" s="73"/>
      <c r="D215" s="187"/>
      <c r="E215" s="73"/>
      <c r="F215" s="58">
        <f t="shared" si="7"/>
        <v>0</v>
      </c>
      <c r="G215" s="75" t="s">
        <v>176</v>
      </c>
    </row>
    <row r="216" spans="1:7" s="75" customFormat="1" hidden="1">
      <c r="A216" s="315"/>
      <c r="B216" s="73"/>
      <c r="C216" s="73"/>
      <c r="D216" s="187"/>
      <c r="E216" s="73"/>
      <c r="F216" s="58">
        <f t="shared" si="7"/>
        <v>0</v>
      </c>
      <c r="G216" s="75" t="s">
        <v>176</v>
      </c>
    </row>
    <row r="217" spans="1:7" s="75" customFormat="1" hidden="1">
      <c r="A217" s="315"/>
      <c r="B217" s="73"/>
      <c r="C217" s="73"/>
      <c r="D217" s="187"/>
      <c r="E217" s="73"/>
      <c r="F217" s="58">
        <f t="shared" si="7"/>
        <v>0</v>
      </c>
      <c r="G217" s="75" t="s">
        <v>176</v>
      </c>
    </row>
    <row r="218" spans="1:7" s="75" customFormat="1" hidden="1">
      <c r="A218" s="315"/>
      <c r="B218" s="73"/>
      <c r="C218" s="73"/>
      <c r="D218" s="187"/>
      <c r="E218" s="73"/>
      <c r="F218" s="58">
        <f t="shared" si="7"/>
        <v>0</v>
      </c>
      <c r="G218" s="75" t="s">
        <v>176</v>
      </c>
    </row>
    <row r="219" spans="1:7" s="75" customFormat="1" hidden="1">
      <c r="A219" s="315"/>
      <c r="B219" s="73"/>
      <c r="C219" s="73"/>
      <c r="D219" s="187"/>
      <c r="E219" s="73"/>
      <c r="F219" s="58">
        <f t="shared" si="7"/>
        <v>0</v>
      </c>
      <c r="G219" s="75" t="s">
        <v>176</v>
      </c>
    </row>
    <row r="220" spans="1:7" s="75" customFormat="1" hidden="1">
      <c r="A220" s="315"/>
      <c r="B220" s="73"/>
      <c r="C220" s="73"/>
      <c r="D220" s="187"/>
      <c r="E220" s="73"/>
      <c r="F220" s="58">
        <f t="shared" si="7"/>
        <v>0</v>
      </c>
      <c r="G220" s="75" t="s">
        <v>176</v>
      </c>
    </row>
    <row r="221" spans="1:7" s="75" customFormat="1" hidden="1">
      <c r="A221" s="315"/>
      <c r="B221" s="73"/>
      <c r="C221" s="73"/>
      <c r="D221" s="187"/>
      <c r="E221" s="73"/>
      <c r="F221" s="58">
        <f t="shared" si="7"/>
        <v>0</v>
      </c>
      <c r="G221" s="75" t="s">
        <v>176</v>
      </c>
    </row>
    <row r="222" spans="1:7" s="75" customFormat="1" hidden="1">
      <c r="A222" s="315"/>
      <c r="B222" s="73"/>
      <c r="C222" s="73"/>
      <c r="D222" s="187"/>
      <c r="E222" s="73"/>
      <c r="F222" s="58">
        <f t="shared" si="7"/>
        <v>0</v>
      </c>
      <c r="G222" s="75" t="s">
        <v>176</v>
      </c>
    </row>
    <row r="223" spans="1:7" s="75" customFormat="1" hidden="1">
      <c r="A223" s="315"/>
      <c r="B223" s="73"/>
      <c r="C223" s="73"/>
      <c r="D223" s="187"/>
      <c r="E223" s="73"/>
      <c r="F223" s="58">
        <f t="shared" si="7"/>
        <v>0</v>
      </c>
      <c r="G223" s="75" t="s">
        <v>176</v>
      </c>
    </row>
    <row r="224" spans="1:7" s="75" customFormat="1" hidden="1">
      <c r="A224" s="315"/>
      <c r="B224" s="73"/>
      <c r="C224" s="73"/>
      <c r="D224" s="187"/>
      <c r="E224" s="73"/>
      <c r="F224" s="58">
        <f t="shared" si="7"/>
        <v>0</v>
      </c>
      <c r="G224" s="75" t="s">
        <v>176</v>
      </c>
    </row>
    <row r="225" spans="1:7" s="75" customFormat="1" hidden="1">
      <c r="A225" s="315"/>
      <c r="B225" s="73"/>
      <c r="C225" s="73"/>
      <c r="D225" s="187"/>
      <c r="E225" s="73"/>
      <c r="F225" s="58">
        <f t="shared" si="7"/>
        <v>0</v>
      </c>
      <c r="G225" s="75" t="s">
        <v>176</v>
      </c>
    </row>
    <row r="226" spans="1:7" s="75" customFormat="1" hidden="1">
      <c r="A226" s="315"/>
      <c r="B226" s="73"/>
      <c r="C226" s="73"/>
      <c r="D226" s="187"/>
      <c r="E226" s="73"/>
      <c r="F226" s="58">
        <f t="shared" si="7"/>
        <v>0</v>
      </c>
      <c r="G226" s="75" t="s">
        <v>176</v>
      </c>
    </row>
    <row r="227" spans="1:7" s="75" customFormat="1" hidden="1">
      <c r="A227" s="315"/>
      <c r="B227" s="73"/>
      <c r="C227" s="73"/>
      <c r="D227" s="187"/>
      <c r="E227" s="73"/>
      <c r="F227" s="58">
        <f t="shared" si="7"/>
        <v>0</v>
      </c>
      <c r="G227" s="75" t="s">
        <v>176</v>
      </c>
    </row>
    <row r="228" spans="1:7" s="75" customFormat="1" hidden="1">
      <c r="A228" s="315"/>
      <c r="B228" s="73"/>
      <c r="C228" s="73"/>
      <c r="D228" s="187"/>
      <c r="E228" s="73"/>
      <c r="F228" s="58">
        <f t="shared" si="7"/>
        <v>0</v>
      </c>
      <c r="G228" s="75" t="s">
        <v>176</v>
      </c>
    </row>
    <row r="229" spans="1:7" s="75" customFormat="1" hidden="1">
      <c r="A229" s="315"/>
      <c r="B229" s="73"/>
      <c r="C229" s="73"/>
      <c r="D229" s="187"/>
      <c r="E229" s="73"/>
      <c r="F229" s="58">
        <f t="shared" si="7"/>
        <v>0</v>
      </c>
      <c r="G229" s="75" t="s">
        <v>176</v>
      </c>
    </row>
    <row r="230" spans="1:7" s="75" customFormat="1" hidden="1">
      <c r="A230" s="315"/>
      <c r="B230" s="73"/>
      <c r="C230" s="73"/>
      <c r="D230" s="187"/>
      <c r="E230" s="73"/>
      <c r="F230" s="58">
        <f t="shared" si="7"/>
        <v>0</v>
      </c>
      <c r="G230" s="75" t="s">
        <v>176</v>
      </c>
    </row>
    <row r="231" spans="1:7" s="75" customFormat="1" hidden="1">
      <c r="A231" s="315"/>
      <c r="B231" s="73"/>
      <c r="C231" s="73"/>
      <c r="D231" s="187"/>
      <c r="E231" s="73"/>
      <c r="F231" s="58">
        <f t="shared" si="7"/>
        <v>0</v>
      </c>
      <c r="G231" s="75" t="s">
        <v>176</v>
      </c>
    </row>
    <row r="232" spans="1:7" s="75" customFormat="1" hidden="1">
      <c r="A232" s="315"/>
      <c r="B232" s="73"/>
      <c r="C232" s="73"/>
      <c r="D232" s="187"/>
      <c r="E232" s="73"/>
      <c r="F232" s="58">
        <f t="shared" si="7"/>
        <v>0</v>
      </c>
      <c r="G232" s="75" t="s">
        <v>176</v>
      </c>
    </row>
    <row r="233" spans="1:7" s="75" customFormat="1" hidden="1">
      <c r="A233" s="315"/>
      <c r="B233" s="73"/>
      <c r="C233" s="73"/>
      <c r="D233" s="187"/>
      <c r="E233" s="73"/>
      <c r="F233" s="58">
        <f t="shared" ref="F233:F264" si="8">ROUND(+B233*D233*E233,2)</f>
        <v>0</v>
      </c>
      <c r="G233" s="75" t="s">
        <v>176</v>
      </c>
    </row>
    <row r="234" spans="1:7" s="75" customFormat="1" hidden="1">
      <c r="A234" s="315"/>
      <c r="B234" s="73"/>
      <c r="C234" s="73"/>
      <c r="D234" s="187"/>
      <c r="E234" s="73"/>
      <c r="F234" s="58">
        <f t="shared" si="8"/>
        <v>0</v>
      </c>
      <c r="G234" s="75" t="s">
        <v>176</v>
      </c>
    </row>
    <row r="235" spans="1:7" s="75" customFormat="1" hidden="1">
      <c r="A235" s="315"/>
      <c r="B235" s="73"/>
      <c r="C235" s="73"/>
      <c r="D235" s="187"/>
      <c r="E235" s="73"/>
      <c r="F235" s="58">
        <f t="shared" si="8"/>
        <v>0</v>
      </c>
      <c r="G235" s="75" t="s">
        <v>176</v>
      </c>
    </row>
    <row r="236" spans="1:7" s="75" customFormat="1" hidden="1">
      <c r="A236" s="315"/>
      <c r="B236" s="73"/>
      <c r="C236" s="73"/>
      <c r="D236" s="187"/>
      <c r="E236" s="73"/>
      <c r="F236" s="58">
        <f t="shared" si="8"/>
        <v>0</v>
      </c>
      <c r="G236" s="75" t="s">
        <v>176</v>
      </c>
    </row>
    <row r="237" spans="1:7" s="75" customFormat="1" hidden="1">
      <c r="A237" s="315"/>
      <c r="B237" s="73"/>
      <c r="C237" s="73"/>
      <c r="D237" s="187"/>
      <c r="E237" s="73"/>
      <c r="F237" s="58">
        <f t="shared" si="8"/>
        <v>0</v>
      </c>
      <c r="G237" s="75" t="s">
        <v>176</v>
      </c>
    </row>
    <row r="238" spans="1:7" s="75" customFormat="1" hidden="1">
      <c r="A238" s="315"/>
      <c r="B238" s="73"/>
      <c r="C238" s="73"/>
      <c r="D238" s="187"/>
      <c r="E238" s="73"/>
      <c r="F238" s="58">
        <f t="shared" si="8"/>
        <v>0</v>
      </c>
      <c r="G238" s="75" t="s">
        <v>176</v>
      </c>
    </row>
    <row r="239" spans="1:7" s="75" customFormat="1" hidden="1">
      <c r="A239" s="315"/>
      <c r="B239" s="73"/>
      <c r="C239" s="73"/>
      <c r="D239" s="187"/>
      <c r="E239" s="73"/>
      <c r="F239" s="58">
        <f t="shared" si="8"/>
        <v>0</v>
      </c>
      <c r="G239" s="75" t="s">
        <v>176</v>
      </c>
    </row>
    <row r="240" spans="1:7" s="75" customFormat="1" hidden="1">
      <c r="A240" s="315"/>
      <c r="B240" s="73"/>
      <c r="C240" s="73"/>
      <c r="D240" s="187"/>
      <c r="E240" s="73"/>
      <c r="F240" s="58">
        <f t="shared" si="8"/>
        <v>0</v>
      </c>
      <c r="G240" s="75" t="s">
        <v>176</v>
      </c>
    </row>
    <row r="241" spans="1:7" s="75" customFormat="1" hidden="1">
      <c r="A241" s="315"/>
      <c r="B241" s="73"/>
      <c r="C241" s="73"/>
      <c r="D241" s="187"/>
      <c r="E241" s="73"/>
      <c r="F241" s="58">
        <f t="shared" si="8"/>
        <v>0</v>
      </c>
      <c r="G241" s="75" t="s">
        <v>176</v>
      </c>
    </row>
    <row r="242" spans="1:7" s="75" customFormat="1" hidden="1">
      <c r="A242" s="315"/>
      <c r="B242" s="73"/>
      <c r="C242" s="73"/>
      <c r="D242" s="187"/>
      <c r="E242" s="73"/>
      <c r="F242" s="58">
        <f t="shared" si="8"/>
        <v>0</v>
      </c>
      <c r="G242" s="75" t="s">
        <v>176</v>
      </c>
    </row>
    <row r="243" spans="1:7" s="75" customFormat="1" hidden="1">
      <c r="A243" s="315"/>
      <c r="B243" s="73"/>
      <c r="C243" s="73"/>
      <c r="D243" s="187"/>
      <c r="E243" s="73"/>
      <c r="F243" s="58">
        <f t="shared" si="8"/>
        <v>0</v>
      </c>
      <c r="G243" s="75" t="s">
        <v>176</v>
      </c>
    </row>
    <row r="244" spans="1:7" s="75" customFormat="1" hidden="1">
      <c r="A244" s="315"/>
      <c r="B244" s="73"/>
      <c r="C244" s="73"/>
      <c r="D244" s="187"/>
      <c r="E244" s="73"/>
      <c r="F244" s="58">
        <f t="shared" si="8"/>
        <v>0</v>
      </c>
      <c r="G244" s="75" t="s">
        <v>176</v>
      </c>
    </row>
    <row r="245" spans="1:7" s="75" customFormat="1" hidden="1">
      <c r="A245" s="315"/>
      <c r="B245" s="73"/>
      <c r="C245" s="73"/>
      <c r="D245" s="187"/>
      <c r="E245" s="73"/>
      <c r="F245" s="58">
        <f t="shared" si="8"/>
        <v>0</v>
      </c>
      <c r="G245" s="75" t="s">
        <v>176</v>
      </c>
    </row>
    <row r="246" spans="1:7" s="75" customFormat="1" hidden="1">
      <c r="A246" s="315"/>
      <c r="B246" s="73"/>
      <c r="C246" s="73"/>
      <c r="D246" s="187"/>
      <c r="E246" s="73"/>
      <c r="F246" s="58">
        <f t="shared" si="8"/>
        <v>0</v>
      </c>
      <c r="G246" s="75" t="s">
        <v>176</v>
      </c>
    </row>
    <row r="247" spans="1:7" s="75" customFormat="1" hidden="1">
      <c r="A247" s="315"/>
      <c r="B247" s="73"/>
      <c r="C247" s="73"/>
      <c r="D247" s="187"/>
      <c r="E247" s="73"/>
      <c r="F247" s="58">
        <f t="shared" si="8"/>
        <v>0</v>
      </c>
      <c r="G247" s="75" t="s">
        <v>176</v>
      </c>
    </row>
    <row r="248" spans="1:7" s="75" customFormat="1" hidden="1">
      <c r="A248" s="315"/>
      <c r="B248" s="73"/>
      <c r="C248" s="73"/>
      <c r="D248" s="187"/>
      <c r="E248" s="73"/>
      <c r="F248" s="58">
        <f t="shared" si="8"/>
        <v>0</v>
      </c>
      <c r="G248" s="75" t="s">
        <v>176</v>
      </c>
    </row>
    <row r="249" spans="1:7" s="75" customFormat="1" hidden="1">
      <c r="A249" s="315"/>
      <c r="B249" s="73"/>
      <c r="C249" s="73"/>
      <c r="D249" s="187"/>
      <c r="E249" s="73"/>
      <c r="F249" s="58">
        <f t="shared" si="8"/>
        <v>0</v>
      </c>
      <c r="G249" s="75" t="s">
        <v>176</v>
      </c>
    </row>
    <row r="250" spans="1:7" s="75" customFormat="1" hidden="1">
      <c r="A250" s="315"/>
      <c r="B250" s="73"/>
      <c r="C250" s="73"/>
      <c r="D250" s="187"/>
      <c r="E250" s="73"/>
      <c r="F250" s="58">
        <f t="shared" si="8"/>
        <v>0</v>
      </c>
      <c r="G250" s="75" t="s">
        <v>176</v>
      </c>
    </row>
    <row r="251" spans="1:7" s="75" customFormat="1" hidden="1">
      <c r="A251" s="315"/>
      <c r="B251" s="73"/>
      <c r="C251" s="73"/>
      <c r="D251" s="187"/>
      <c r="E251" s="73"/>
      <c r="F251" s="58">
        <f t="shared" si="8"/>
        <v>0</v>
      </c>
      <c r="G251" s="75" t="s">
        <v>176</v>
      </c>
    </row>
    <row r="252" spans="1:7" s="75" customFormat="1" hidden="1">
      <c r="A252" s="315"/>
      <c r="B252" s="73"/>
      <c r="C252" s="73"/>
      <c r="D252" s="187"/>
      <c r="E252" s="73"/>
      <c r="F252" s="58">
        <f t="shared" si="8"/>
        <v>0</v>
      </c>
      <c r="G252" s="75" t="s">
        <v>176</v>
      </c>
    </row>
    <row r="253" spans="1:7" s="75" customFormat="1" hidden="1">
      <c r="A253" s="315"/>
      <c r="B253" s="73"/>
      <c r="C253" s="73"/>
      <c r="D253" s="187"/>
      <c r="E253" s="73"/>
      <c r="F253" s="58">
        <f t="shared" si="8"/>
        <v>0</v>
      </c>
      <c r="G253" s="75" t="s">
        <v>176</v>
      </c>
    </row>
    <row r="254" spans="1:7" s="75" customFormat="1" hidden="1">
      <c r="A254" s="315"/>
      <c r="B254" s="73"/>
      <c r="C254" s="73"/>
      <c r="D254" s="187"/>
      <c r="E254" s="73"/>
      <c r="F254" s="58">
        <f t="shared" si="8"/>
        <v>0</v>
      </c>
      <c r="G254" s="75" t="s">
        <v>176</v>
      </c>
    </row>
    <row r="255" spans="1:7" s="75" customFormat="1" hidden="1">
      <c r="A255" s="315"/>
      <c r="B255" s="73"/>
      <c r="C255" s="73"/>
      <c r="D255" s="187"/>
      <c r="E255" s="73"/>
      <c r="F255" s="58">
        <f t="shared" si="8"/>
        <v>0</v>
      </c>
      <c r="G255" s="75" t="s">
        <v>176</v>
      </c>
    </row>
    <row r="256" spans="1:7" s="75" customFormat="1" hidden="1">
      <c r="A256" s="315"/>
      <c r="B256" s="73"/>
      <c r="C256" s="73"/>
      <c r="D256" s="187"/>
      <c r="E256" s="73"/>
      <c r="F256" s="58">
        <f t="shared" si="8"/>
        <v>0</v>
      </c>
      <c r="G256" s="75" t="s">
        <v>176</v>
      </c>
    </row>
    <row r="257" spans="1:17" s="75" customFormat="1" hidden="1">
      <c r="A257" s="315"/>
      <c r="B257" s="73"/>
      <c r="C257" s="73"/>
      <c r="D257" s="187"/>
      <c r="E257" s="73"/>
      <c r="F257" s="58">
        <f t="shared" si="8"/>
        <v>0</v>
      </c>
      <c r="G257" s="75" t="s">
        <v>176</v>
      </c>
    </row>
    <row r="258" spans="1:17" s="75" customFormat="1" hidden="1">
      <c r="A258" s="315"/>
      <c r="B258" s="73"/>
      <c r="C258" s="73"/>
      <c r="D258" s="187"/>
      <c r="E258" s="73"/>
      <c r="F258" s="58">
        <f t="shared" si="8"/>
        <v>0</v>
      </c>
      <c r="G258" s="75" t="s">
        <v>176</v>
      </c>
    </row>
    <row r="259" spans="1:17" s="75" customFormat="1" hidden="1">
      <c r="A259" s="315"/>
      <c r="B259" s="73"/>
      <c r="C259" s="73"/>
      <c r="D259" s="187"/>
      <c r="E259" s="73"/>
      <c r="F259" s="58">
        <f t="shared" si="8"/>
        <v>0</v>
      </c>
      <c r="G259" s="75" t="s">
        <v>176</v>
      </c>
    </row>
    <row r="260" spans="1:17" s="75" customFormat="1" hidden="1">
      <c r="A260" s="315"/>
      <c r="B260" s="73"/>
      <c r="C260" s="73"/>
      <c r="D260" s="187"/>
      <c r="E260" s="73"/>
      <c r="F260" s="58">
        <f t="shared" si="8"/>
        <v>0</v>
      </c>
      <c r="G260" s="75" t="s">
        <v>176</v>
      </c>
    </row>
    <row r="261" spans="1:17" s="75" customFormat="1" hidden="1">
      <c r="A261" s="315"/>
      <c r="B261" s="73"/>
      <c r="C261" s="73"/>
      <c r="D261" s="187"/>
      <c r="E261" s="73"/>
      <c r="F261" s="58">
        <f t="shared" si="8"/>
        <v>0</v>
      </c>
      <c r="G261" s="75" t="s">
        <v>176</v>
      </c>
    </row>
    <row r="262" spans="1:17" s="75" customFormat="1" hidden="1">
      <c r="A262" s="315"/>
      <c r="B262" s="73"/>
      <c r="C262" s="73"/>
      <c r="D262" s="187"/>
      <c r="E262" s="73"/>
      <c r="F262" s="58">
        <f t="shared" si="8"/>
        <v>0</v>
      </c>
      <c r="G262" s="75" t="s">
        <v>176</v>
      </c>
    </row>
    <row r="263" spans="1:17" s="75" customFormat="1" hidden="1">
      <c r="A263" s="315"/>
      <c r="B263" s="73"/>
      <c r="C263" s="73"/>
      <c r="D263" s="187"/>
      <c r="E263" s="73"/>
      <c r="F263" s="58">
        <f t="shared" si="8"/>
        <v>0</v>
      </c>
      <c r="G263" s="75" t="s">
        <v>176</v>
      </c>
    </row>
    <row r="264" spans="1:17" s="75" customFormat="1" hidden="1">
      <c r="A264" s="315"/>
      <c r="B264" s="73"/>
      <c r="C264" s="73"/>
      <c r="D264" s="187"/>
      <c r="E264" s="73"/>
      <c r="F264" s="58">
        <f t="shared" si="8"/>
        <v>0</v>
      </c>
      <c r="G264" s="75" t="s">
        <v>176</v>
      </c>
    </row>
    <row r="265" spans="1:17" s="75" customFormat="1" hidden="1">
      <c r="A265" s="315"/>
      <c r="B265" s="73"/>
      <c r="C265" s="73"/>
      <c r="D265" s="187"/>
      <c r="E265" s="73"/>
      <c r="F265" s="58">
        <f t="shared" ref="F265:F266" si="9">ROUND(+B265*D265*E265,2)</f>
        <v>0</v>
      </c>
      <c r="G265" s="75" t="s">
        <v>176</v>
      </c>
    </row>
    <row r="266" spans="1:17" s="75" customFormat="1">
      <c r="A266" s="315"/>
      <c r="B266" s="73"/>
      <c r="C266" s="73"/>
      <c r="D266" s="187"/>
      <c r="E266" s="73"/>
      <c r="F266" s="198">
        <f t="shared" si="9"/>
        <v>0</v>
      </c>
      <c r="G266" s="75" t="s">
        <v>176</v>
      </c>
    </row>
    <row r="267" spans="1:17" s="75" customFormat="1">
      <c r="A267" s="315"/>
      <c r="B267" s="65"/>
      <c r="C267" s="65"/>
      <c r="D267" s="147"/>
      <c r="E267" s="151" t="s">
        <v>177</v>
      </c>
      <c r="F267" s="207">
        <f>ROUND(SUBTOTAL(109,F136:F266),2)</f>
        <v>0</v>
      </c>
      <c r="G267" s="75" t="s">
        <v>176</v>
      </c>
      <c r="I267" s="313" t="s">
        <v>190</v>
      </c>
    </row>
    <row r="268" spans="1:17">
      <c r="F268" s="200"/>
      <c r="G268" s="75" t="s">
        <v>178</v>
      </c>
    </row>
    <row r="269" spans="1:17">
      <c r="C269" s="431" t="s">
        <v>270</v>
      </c>
      <c r="D269" s="431"/>
      <c r="E269" s="431"/>
      <c r="F269" s="58">
        <f>+F267+F135</f>
        <v>0</v>
      </c>
      <c r="G269" s="75" t="s">
        <v>178</v>
      </c>
      <c r="I269" s="105" t="s">
        <v>180</v>
      </c>
    </row>
    <row r="270" spans="1:17" s="75" customFormat="1">
      <c r="A270" s="65"/>
      <c r="B270" s="65"/>
      <c r="C270" s="65"/>
      <c r="D270" s="65"/>
      <c r="E270" s="65"/>
      <c r="F270" s="94"/>
      <c r="G270" s="75" t="s">
        <v>178</v>
      </c>
    </row>
    <row r="271" spans="1:17" s="75" customFormat="1">
      <c r="A271" s="171" t="s">
        <v>271</v>
      </c>
      <c r="B271" s="80"/>
      <c r="C271" s="80"/>
      <c r="D271" s="80"/>
      <c r="E271" s="80"/>
      <c r="F271" s="81"/>
      <c r="G271" s="75" t="s">
        <v>173</v>
      </c>
      <c r="I271" s="106" t="s">
        <v>182</v>
      </c>
    </row>
    <row r="272" spans="1:17" s="75" customFormat="1" ht="45" customHeight="1">
      <c r="A272" s="423"/>
      <c r="B272" s="424"/>
      <c r="C272" s="424"/>
      <c r="D272" s="424"/>
      <c r="E272" s="424"/>
      <c r="F272" s="425"/>
      <c r="G272" s="75" t="s">
        <v>173</v>
      </c>
      <c r="I272" s="420" t="s">
        <v>183</v>
      </c>
      <c r="J272" s="420"/>
      <c r="K272" s="420"/>
      <c r="L272" s="420"/>
      <c r="M272" s="420"/>
      <c r="N272" s="420"/>
      <c r="O272" s="420"/>
      <c r="P272" s="420"/>
      <c r="Q272" s="420"/>
    </row>
    <row r="273" spans="1:17">
      <c r="G273" s="75" t="s">
        <v>176</v>
      </c>
      <c r="I273" s="106"/>
    </row>
    <row r="274" spans="1:17" s="75" customFormat="1">
      <c r="A274" s="171" t="s">
        <v>272</v>
      </c>
      <c r="B274" s="84"/>
      <c r="C274" s="84"/>
      <c r="D274" s="84"/>
      <c r="E274" s="84"/>
      <c r="F274" s="85"/>
      <c r="G274" s="75" t="s">
        <v>176</v>
      </c>
      <c r="I274" s="106" t="s">
        <v>182</v>
      </c>
    </row>
    <row r="275" spans="1:17" s="75" customFormat="1" ht="45" customHeight="1">
      <c r="A275" s="423"/>
      <c r="B275" s="424"/>
      <c r="C275" s="424"/>
      <c r="D275" s="424"/>
      <c r="E275" s="424"/>
      <c r="F275" s="425"/>
      <c r="G275" s="75" t="s">
        <v>176</v>
      </c>
      <c r="I275" s="420" t="s">
        <v>183</v>
      </c>
      <c r="J275" s="420"/>
      <c r="K275" s="420"/>
      <c r="L275" s="420"/>
      <c r="M275" s="420"/>
      <c r="N275" s="420"/>
      <c r="O275" s="420"/>
      <c r="P275" s="420"/>
      <c r="Q275" s="420"/>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extLst>
    <ext xmlns:x14="http://schemas.microsoft.com/office/spreadsheetml/2009/9/main" uri="{78C0D931-6437-407d-A8EE-F0AAD7539E65}">
      <x14:conditionalFormattings>
        <x14:conditionalFormatting xmlns:xm="http://schemas.microsoft.com/office/excel/2006/main">
          <x14:cfRule type="expression" priority="1" id="{B8A9376D-2F8D-4A07-B654-4FDEEEE089DA}">
            <xm:f>Categories!$A$24=FALSE</xm:f>
            <x14:dxf>
              <fill>
                <patternFill>
                  <bgColor theme="0" tint="-0.34998626667073579"/>
                </patternFill>
              </fill>
            </x14:dxf>
          </x14:cfRule>
          <xm:sqref>A1:F275</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view="pageBreakPreview" zoomScale="79" zoomScaleNormal="100" zoomScaleSheetLayoutView="100" workbookViewId="0">
      <selection activeCell="G135" sqref="G135"/>
    </sheetView>
  </sheetViews>
  <sheetFormatPr defaultColWidth="9.140625" defaultRowHeight="14.45"/>
  <cols>
    <col min="1" max="1" width="31.140625" customWidth="1"/>
    <col min="2" max="2" width="24.85546875" customWidth="1"/>
    <col min="3" max="6" width="14.5703125" customWidth="1"/>
    <col min="7" max="7" width="17" customWidth="1"/>
    <col min="8" max="8" width="11" hidden="1" customWidth="1"/>
    <col min="9" max="9" width="2.42578125" customWidth="1"/>
  </cols>
  <sheetData>
    <row r="1" spans="1:10" ht="27" customHeight="1">
      <c r="A1" s="419" t="s">
        <v>162</v>
      </c>
      <c r="B1" s="419"/>
      <c r="C1" s="419"/>
      <c r="D1" s="419"/>
      <c r="E1" s="419"/>
      <c r="F1" s="419"/>
      <c r="G1">
        <f>+'Section A'!B2</f>
        <v>0</v>
      </c>
      <c r="H1" s="38" t="s">
        <v>171</v>
      </c>
    </row>
    <row r="2" spans="1:10" ht="54.75" customHeight="1">
      <c r="A2" s="408" t="s">
        <v>273</v>
      </c>
      <c r="B2" s="408"/>
      <c r="C2" s="408"/>
      <c r="D2" s="408"/>
      <c r="E2" s="408"/>
      <c r="F2" s="408"/>
      <c r="G2" s="408"/>
      <c r="H2" t="s">
        <v>178</v>
      </c>
    </row>
    <row r="3" spans="1:10" ht="8.25" customHeight="1">
      <c r="A3" s="5"/>
      <c r="B3" s="5"/>
      <c r="C3" s="5"/>
      <c r="D3" s="5"/>
      <c r="E3" s="5"/>
      <c r="F3" s="5"/>
      <c r="G3" s="5"/>
      <c r="H3" t="s">
        <v>178</v>
      </c>
    </row>
    <row r="4" spans="1:10" ht="26.45">
      <c r="A4" s="168" t="s">
        <v>164</v>
      </c>
      <c r="B4" s="168" t="s">
        <v>274</v>
      </c>
      <c r="C4" s="7" t="s">
        <v>166</v>
      </c>
      <c r="D4" s="7" t="s">
        <v>167</v>
      </c>
      <c r="E4" s="168" t="s">
        <v>168</v>
      </c>
      <c r="F4" s="168" t="s">
        <v>169</v>
      </c>
      <c r="G4" s="7" t="s">
        <v>275</v>
      </c>
      <c r="H4" s="190" t="s">
        <v>178</v>
      </c>
      <c r="J4" s="106" t="s">
        <v>172</v>
      </c>
    </row>
    <row r="5" spans="1:10" s="75" customFormat="1">
      <c r="A5" s="150"/>
      <c r="B5" s="150"/>
      <c r="C5" s="107"/>
      <c r="D5" s="66"/>
      <c r="E5" s="69"/>
      <c r="F5" s="66"/>
      <c r="G5" s="153">
        <f t="shared" ref="G5:G36" si="0">ROUND(+C5*E5*F5,2)</f>
        <v>0</v>
      </c>
      <c r="H5" s="75" t="s">
        <v>173</v>
      </c>
    </row>
    <row r="6" spans="1:10" s="75" customFormat="1">
      <c r="A6" s="150"/>
      <c r="B6" s="150"/>
      <c r="C6" s="107"/>
      <c r="D6" s="66"/>
      <c r="E6" s="69"/>
      <c r="F6" s="66"/>
      <c r="G6" s="153">
        <f t="shared" si="0"/>
        <v>0</v>
      </c>
      <c r="H6" s="75" t="s">
        <v>173</v>
      </c>
    </row>
    <row r="7" spans="1:10" s="75" customFormat="1">
      <c r="A7" s="150"/>
      <c r="B7" s="150"/>
      <c r="C7" s="107"/>
      <c r="D7" s="66"/>
      <c r="E7" s="69"/>
      <c r="F7" s="66"/>
      <c r="G7" s="153">
        <f t="shared" si="0"/>
        <v>0</v>
      </c>
      <c r="H7" s="75" t="s">
        <v>173</v>
      </c>
    </row>
    <row r="8" spans="1:10" s="75" customFormat="1" hidden="1">
      <c r="A8" s="150"/>
      <c r="B8" s="150"/>
      <c r="C8" s="107"/>
      <c r="D8" s="66"/>
      <c r="E8" s="69"/>
      <c r="F8" s="66"/>
      <c r="G8" s="153">
        <f t="shared" si="0"/>
        <v>0</v>
      </c>
      <c r="H8" s="75" t="s">
        <v>173</v>
      </c>
    </row>
    <row r="9" spans="1:10" s="75" customFormat="1" hidden="1">
      <c r="A9" s="150"/>
      <c r="B9" s="150"/>
      <c r="C9" s="107"/>
      <c r="D9" s="66"/>
      <c r="E9" s="69"/>
      <c r="F9" s="66"/>
      <c r="G9" s="153">
        <f t="shared" si="0"/>
        <v>0</v>
      </c>
      <c r="H9" s="75" t="s">
        <v>173</v>
      </c>
    </row>
    <row r="10" spans="1:10" s="75" customFormat="1" hidden="1">
      <c r="A10" s="150"/>
      <c r="B10" s="150"/>
      <c r="C10" s="107"/>
      <c r="D10" s="66"/>
      <c r="E10" s="69"/>
      <c r="F10" s="66"/>
      <c r="G10" s="153">
        <f t="shared" si="0"/>
        <v>0</v>
      </c>
      <c r="H10" s="75" t="s">
        <v>173</v>
      </c>
    </row>
    <row r="11" spans="1:10" s="75" customFormat="1" hidden="1">
      <c r="A11" s="150"/>
      <c r="B11" s="150"/>
      <c r="C11" s="107"/>
      <c r="D11" s="66"/>
      <c r="E11" s="69"/>
      <c r="F11" s="66"/>
      <c r="G11" s="153">
        <f t="shared" si="0"/>
        <v>0</v>
      </c>
      <c r="H11" s="75" t="s">
        <v>173</v>
      </c>
    </row>
    <row r="12" spans="1:10" s="75" customFormat="1" hidden="1">
      <c r="A12" s="150"/>
      <c r="B12" s="150"/>
      <c r="C12" s="107"/>
      <c r="D12" s="66"/>
      <c r="E12" s="69"/>
      <c r="F12" s="66"/>
      <c r="G12" s="153">
        <f t="shared" si="0"/>
        <v>0</v>
      </c>
      <c r="H12" s="75" t="s">
        <v>173</v>
      </c>
    </row>
    <row r="13" spans="1:10" s="75" customFormat="1" hidden="1">
      <c r="A13" s="150"/>
      <c r="B13" s="150"/>
      <c r="C13" s="107"/>
      <c r="D13" s="66"/>
      <c r="E13" s="69"/>
      <c r="F13" s="66"/>
      <c r="G13" s="153">
        <f t="shared" si="0"/>
        <v>0</v>
      </c>
      <c r="H13" s="75" t="s">
        <v>173</v>
      </c>
    </row>
    <row r="14" spans="1:10" s="75" customFormat="1" hidden="1">
      <c r="A14" s="150"/>
      <c r="B14" s="150"/>
      <c r="C14" s="107"/>
      <c r="D14" s="66"/>
      <c r="E14" s="69"/>
      <c r="F14" s="66"/>
      <c r="G14" s="153">
        <f t="shared" si="0"/>
        <v>0</v>
      </c>
      <c r="H14" s="75" t="s">
        <v>173</v>
      </c>
    </row>
    <row r="15" spans="1:10" s="75" customFormat="1" hidden="1">
      <c r="A15" s="150"/>
      <c r="B15" s="150"/>
      <c r="C15" s="107"/>
      <c r="D15" s="66"/>
      <c r="E15" s="69"/>
      <c r="F15" s="66"/>
      <c r="G15" s="153">
        <f t="shared" si="0"/>
        <v>0</v>
      </c>
      <c r="H15" s="75" t="s">
        <v>173</v>
      </c>
    </row>
    <row r="16" spans="1:10" s="75" customFormat="1" hidden="1">
      <c r="A16" s="150"/>
      <c r="B16" s="150"/>
      <c r="C16" s="107"/>
      <c r="D16" s="66"/>
      <c r="E16" s="69"/>
      <c r="F16" s="66"/>
      <c r="G16" s="153">
        <f t="shared" si="0"/>
        <v>0</v>
      </c>
      <c r="H16" s="75" t="s">
        <v>173</v>
      </c>
    </row>
    <row r="17" spans="1:8" s="75" customFormat="1" hidden="1">
      <c r="A17" s="150"/>
      <c r="B17" s="150"/>
      <c r="C17" s="107"/>
      <c r="D17" s="66"/>
      <c r="E17" s="69"/>
      <c r="F17" s="66"/>
      <c r="G17" s="153">
        <f t="shared" si="0"/>
        <v>0</v>
      </c>
      <c r="H17" s="75" t="s">
        <v>173</v>
      </c>
    </row>
    <row r="18" spans="1:8" s="75" customFormat="1" hidden="1">
      <c r="A18" s="150"/>
      <c r="B18" s="150"/>
      <c r="C18" s="107"/>
      <c r="D18" s="66"/>
      <c r="E18" s="69"/>
      <c r="F18" s="66"/>
      <c r="G18" s="153">
        <f t="shared" si="0"/>
        <v>0</v>
      </c>
      <c r="H18" s="75" t="s">
        <v>173</v>
      </c>
    </row>
    <row r="19" spans="1:8" s="75" customFormat="1" hidden="1">
      <c r="A19" s="150"/>
      <c r="B19" s="150"/>
      <c r="C19" s="107"/>
      <c r="D19" s="66"/>
      <c r="E19" s="69"/>
      <c r="F19" s="66"/>
      <c r="G19" s="153">
        <f t="shared" si="0"/>
        <v>0</v>
      </c>
      <c r="H19" s="75" t="s">
        <v>173</v>
      </c>
    </row>
    <row r="20" spans="1:8" s="75" customFormat="1" hidden="1">
      <c r="A20" s="150"/>
      <c r="B20" s="150"/>
      <c r="C20" s="107"/>
      <c r="D20" s="66"/>
      <c r="E20" s="69"/>
      <c r="F20" s="66"/>
      <c r="G20" s="153">
        <f t="shared" si="0"/>
        <v>0</v>
      </c>
      <c r="H20" s="75" t="s">
        <v>173</v>
      </c>
    </row>
    <row r="21" spans="1:8" s="75" customFormat="1" hidden="1">
      <c r="A21" s="150"/>
      <c r="B21" s="150"/>
      <c r="C21" s="107"/>
      <c r="D21" s="66"/>
      <c r="E21" s="69"/>
      <c r="F21" s="66"/>
      <c r="G21" s="153">
        <f t="shared" si="0"/>
        <v>0</v>
      </c>
      <c r="H21" s="75" t="s">
        <v>173</v>
      </c>
    </row>
    <row r="22" spans="1:8" s="75" customFormat="1" hidden="1">
      <c r="A22" s="150"/>
      <c r="B22" s="150"/>
      <c r="C22" s="107"/>
      <c r="D22" s="66"/>
      <c r="E22" s="69"/>
      <c r="F22" s="66"/>
      <c r="G22" s="153">
        <f t="shared" si="0"/>
        <v>0</v>
      </c>
      <c r="H22" s="75" t="s">
        <v>173</v>
      </c>
    </row>
    <row r="23" spans="1:8" s="75" customFormat="1" hidden="1">
      <c r="A23" s="150"/>
      <c r="B23" s="150"/>
      <c r="C23" s="107"/>
      <c r="D23" s="66"/>
      <c r="E23" s="69"/>
      <c r="F23" s="66"/>
      <c r="G23" s="153">
        <f t="shared" si="0"/>
        <v>0</v>
      </c>
      <c r="H23" s="75" t="s">
        <v>173</v>
      </c>
    </row>
    <row r="24" spans="1:8" s="75" customFormat="1" hidden="1">
      <c r="A24" s="150"/>
      <c r="B24" s="150"/>
      <c r="C24" s="107"/>
      <c r="D24" s="66"/>
      <c r="E24" s="69"/>
      <c r="F24" s="66"/>
      <c r="G24" s="153">
        <f t="shared" si="0"/>
        <v>0</v>
      </c>
      <c r="H24" s="75" t="s">
        <v>173</v>
      </c>
    </row>
    <row r="25" spans="1:8" s="75" customFormat="1" hidden="1">
      <c r="A25" s="150"/>
      <c r="B25" s="150"/>
      <c r="C25" s="107"/>
      <c r="D25" s="66"/>
      <c r="E25" s="69"/>
      <c r="F25" s="66"/>
      <c r="G25" s="153">
        <f t="shared" si="0"/>
        <v>0</v>
      </c>
      <c r="H25" s="75" t="s">
        <v>173</v>
      </c>
    </row>
    <row r="26" spans="1:8" s="75" customFormat="1" hidden="1">
      <c r="A26" s="150"/>
      <c r="B26" s="150"/>
      <c r="C26" s="107"/>
      <c r="D26" s="66"/>
      <c r="E26" s="69"/>
      <c r="F26" s="66"/>
      <c r="G26" s="153">
        <f t="shared" si="0"/>
        <v>0</v>
      </c>
      <c r="H26" s="75" t="s">
        <v>173</v>
      </c>
    </row>
    <row r="27" spans="1:8" s="75" customFormat="1" hidden="1">
      <c r="A27" s="150"/>
      <c r="B27" s="150"/>
      <c r="C27" s="107"/>
      <c r="D27" s="66"/>
      <c r="E27" s="69"/>
      <c r="F27" s="66"/>
      <c r="G27" s="153">
        <f t="shared" si="0"/>
        <v>0</v>
      </c>
      <c r="H27" s="75" t="s">
        <v>173</v>
      </c>
    </row>
    <row r="28" spans="1:8" s="75" customFormat="1" hidden="1">
      <c r="A28" s="150"/>
      <c r="B28" s="150"/>
      <c r="C28" s="107"/>
      <c r="D28" s="66"/>
      <c r="E28" s="69"/>
      <c r="F28" s="66"/>
      <c r="G28" s="153">
        <f t="shared" si="0"/>
        <v>0</v>
      </c>
      <c r="H28" s="75" t="s">
        <v>173</v>
      </c>
    </row>
    <row r="29" spans="1:8" s="75" customFormat="1" hidden="1">
      <c r="A29" s="150"/>
      <c r="B29" s="150"/>
      <c r="C29" s="107"/>
      <c r="D29" s="66"/>
      <c r="E29" s="69"/>
      <c r="F29" s="66"/>
      <c r="G29" s="153">
        <f t="shared" si="0"/>
        <v>0</v>
      </c>
      <c r="H29" s="75" t="s">
        <v>173</v>
      </c>
    </row>
    <row r="30" spans="1:8" s="75" customFormat="1" hidden="1">
      <c r="A30" s="150"/>
      <c r="B30" s="150"/>
      <c r="C30" s="107"/>
      <c r="D30" s="66"/>
      <c r="E30" s="69"/>
      <c r="F30" s="66"/>
      <c r="G30" s="153">
        <f t="shared" si="0"/>
        <v>0</v>
      </c>
      <c r="H30" s="75" t="s">
        <v>173</v>
      </c>
    </row>
    <row r="31" spans="1:8" s="75" customFormat="1" hidden="1">
      <c r="A31" s="150"/>
      <c r="B31" s="150"/>
      <c r="C31" s="107"/>
      <c r="D31" s="66"/>
      <c r="E31" s="69"/>
      <c r="F31" s="66"/>
      <c r="G31" s="153">
        <f t="shared" si="0"/>
        <v>0</v>
      </c>
      <c r="H31" s="75" t="s">
        <v>173</v>
      </c>
    </row>
    <row r="32" spans="1:8" s="75" customFormat="1" hidden="1">
      <c r="A32" s="150"/>
      <c r="B32" s="150"/>
      <c r="C32" s="107"/>
      <c r="D32" s="66"/>
      <c r="E32" s="69"/>
      <c r="F32" s="66"/>
      <c r="G32" s="153">
        <f t="shared" si="0"/>
        <v>0</v>
      </c>
      <c r="H32" s="75" t="s">
        <v>173</v>
      </c>
    </row>
    <row r="33" spans="1:8" s="75" customFormat="1" hidden="1">
      <c r="A33" s="150"/>
      <c r="B33" s="150"/>
      <c r="C33" s="107"/>
      <c r="D33" s="66"/>
      <c r="E33" s="69"/>
      <c r="F33" s="66"/>
      <c r="G33" s="153">
        <f t="shared" si="0"/>
        <v>0</v>
      </c>
      <c r="H33" s="75" t="s">
        <v>173</v>
      </c>
    </row>
    <row r="34" spans="1:8" s="75" customFormat="1" hidden="1">
      <c r="A34" s="150"/>
      <c r="B34" s="150"/>
      <c r="C34" s="107"/>
      <c r="D34" s="66"/>
      <c r="E34" s="69"/>
      <c r="F34" s="66"/>
      <c r="G34" s="153">
        <f t="shared" si="0"/>
        <v>0</v>
      </c>
      <c r="H34" s="75" t="s">
        <v>173</v>
      </c>
    </row>
    <row r="35" spans="1:8" s="75" customFormat="1" hidden="1">
      <c r="A35" s="150"/>
      <c r="B35" s="150"/>
      <c r="C35" s="107"/>
      <c r="D35" s="66"/>
      <c r="E35" s="69"/>
      <c r="F35" s="66"/>
      <c r="G35" s="153">
        <f t="shared" si="0"/>
        <v>0</v>
      </c>
      <c r="H35" s="75" t="s">
        <v>173</v>
      </c>
    </row>
    <row r="36" spans="1:8" s="75" customFormat="1" hidden="1">
      <c r="A36" s="150"/>
      <c r="B36" s="150"/>
      <c r="C36" s="107"/>
      <c r="D36" s="66"/>
      <c r="E36" s="69"/>
      <c r="F36" s="66"/>
      <c r="G36" s="153">
        <f t="shared" si="0"/>
        <v>0</v>
      </c>
      <c r="H36" s="75" t="s">
        <v>173</v>
      </c>
    </row>
    <row r="37" spans="1:8" s="75" customFormat="1" hidden="1">
      <c r="A37" s="150"/>
      <c r="B37" s="150"/>
      <c r="C37" s="107"/>
      <c r="D37" s="66"/>
      <c r="E37" s="69"/>
      <c r="F37" s="66"/>
      <c r="G37" s="153">
        <f t="shared" ref="G37:G68" si="1">ROUND(+C37*E37*F37,2)</f>
        <v>0</v>
      </c>
      <c r="H37" s="75" t="s">
        <v>173</v>
      </c>
    </row>
    <row r="38" spans="1:8" s="75" customFormat="1" hidden="1">
      <c r="A38" s="150"/>
      <c r="B38" s="150"/>
      <c r="C38" s="107"/>
      <c r="D38" s="66"/>
      <c r="E38" s="69"/>
      <c r="F38" s="66"/>
      <c r="G38" s="153">
        <f t="shared" si="1"/>
        <v>0</v>
      </c>
      <c r="H38" s="75" t="s">
        <v>173</v>
      </c>
    </row>
    <row r="39" spans="1:8" s="75" customFormat="1" hidden="1">
      <c r="A39" s="150"/>
      <c r="B39" s="150"/>
      <c r="C39" s="107"/>
      <c r="D39" s="66"/>
      <c r="E39" s="69"/>
      <c r="F39" s="66"/>
      <c r="G39" s="153">
        <f t="shared" si="1"/>
        <v>0</v>
      </c>
      <c r="H39" s="75" t="s">
        <v>173</v>
      </c>
    </row>
    <row r="40" spans="1:8" s="75" customFormat="1" hidden="1">
      <c r="A40" s="150"/>
      <c r="B40" s="150"/>
      <c r="C40" s="107"/>
      <c r="D40" s="66"/>
      <c r="E40" s="69"/>
      <c r="F40" s="66"/>
      <c r="G40" s="153">
        <f t="shared" si="1"/>
        <v>0</v>
      </c>
      <c r="H40" s="75" t="s">
        <v>173</v>
      </c>
    </row>
    <row r="41" spans="1:8" s="75" customFormat="1" hidden="1">
      <c r="A41" s="150"/>
      <c r="B41" s="150"/>
      <c r="C41" s="107"/>
      <c r="D41" s="66"/>
      <c r="E41" s="69"/>
      <c r="F41" s="66"/>
      <c r="G41" s="153">
        <f t="shared" si="1"/>
        <v>0</v>
      </c>
      <c r="H41" s="75" t="s">
        <v>173</v>
      </c>
    </row>
    <row r="42" spans="1:8" s="75" customFormat="1" hidden="1">
      <c r="A42" s="150"/>
      <c r="B42" s="150"/>
      <c r="C42" s="107"/>
      <c r="D42" s="66"/>
      <c r="E42" s="69"/>
      <c r="F42" s="66"/>
      <c r="G42" s="153">
        <f t="shared" si="1"/>
        <v>0</v>
      </c>
      <c r="H42" s="75" t="s">
        <v>173</v>
      </c>
    </row>
    <row r="43" spans="1:8" s="75" customFormat="1" hidden="1">
      <c r="A43" s="150"/>
      <c r="B43" s="150"/>
      <c r="C43" s="107"/>
      <c r="D43" s="66"/>
      <c r="E43" s="69"/>
      <c r="F43" s="66"/>
      <c r="G43" s="153">
        <f t="shared" si="1"/>
        <v>0</v>
      </c>
      <c r="H43" s="75" t="s">
        <v>173</v>
      </c>
    </row>
    <row r="44" spans="1:8" s="75" customFormat="1" hidden="1">
      <c r="A44" s="150"/>
      <c r="B44" s="150"/>
      <c r="C44" s="107"/>
      <c r="D44" s="66"/>
      <c r="E44" s="69"/>
      <c r="F44" s="66"/>
      <c r="G44" s="153">
        <f t="shared" si="1"/>
        <v>0</v>
      </c>
      <c r="H44" s="75" t="s">
        <v>173</v>
      </c>
    </row>
    <row r="45" spans="1:8" s="75" customFormat="1" hidden="1">
      <c r="A45" s="150"/>
      <c r="B45" s="150"/>
      <c r="C45" s="107"/>
      <c r="D45" s="66"/>
      <c r="E45" s="69"/>
      <c r="F45" s="66"/>
      <c r="G45" s="153">
        <f t="shared" si="1"/>
        <v>0</v>
      </c>
      <c r="H45" s="75" t="s">
        <v>173</v>
      </c>
    </row>
    <row r="46" spans="1:8" s="75" customFormat="1" hidden="1">
      <c r="A46" s="150"/>
      <c r="B46" s="150"/>
      <c r="C46" s="107"/>
      <c r="D46" s="66"/>
      <c r="E46" s="69"/>
      <c r="F46" s="66"/>
      <c r="G46" s="153">
        <f t="shared" si="1"/>
        <v>0</v>
      </c>
      <c r="H46" s="75" t="s">
        <v>173</v>
      </c>
    </row>
    <row r="47" spans="1:8" s="75" customFormat="1" hidden="1">
      <c r="A47" s="150"/>
      <c r="B47" s="150"/>
      <c r="C47" s="107"/>
      <c r="D47" s="66"/>
      <c r="E47" s="69"/>
      <c r="F47" s="66"/>
      <c r="G47" s="153">
        <f t="shared" si="1"/>
        <v>0</v>
      </c>
      <c r="H47" s="75" t="s">
        <v>173</v>
      </c>
    </row>
    <row r="48" spans="1:8" s="75" customFormat="1" hidden="1">
      <c r="A48" s="150"/>
      <c r="B48" s="150"/>
      <c r="C48" s="107"/>
      <c r="D48" s="66"/>
      <c r="E48" s="69"/>
      <c r="F48" s="66"/>
      <c r="G48" s="153">
        <f t="shared" si="1"/>
        <v>0</v>
      </c>
      <c r="H48" s="75" t="s">
        <v>173</v>
      </c>
    </row>
    <row r="49" spans="1:8" s="75" customFormat="1" hidden="1">
      <c r="A49" s="150"/>
      <c r="B49" s="150"/>
      <c r="C49" s="107"/>
      <c r="D49" s="66"/>
      <c r="E49" s="69"/>
      <c r="F49" s="66"/>
      <c r="G49" s="153">
        <f t="shared" si="1"/>
        <v>0</v>
      </c>
      <c r="H49" s="75" t="s">
        <v>173</v>
      </c>
    </row>
    <row r="50" spans="1:8" s="75" customFormat="1" hidden="1">
      <c r="A50" s="150"/>
      <c r="B50" s="150"/>
      <c r="C50" s="107"/>
      <c r="D50" s="66"/>
      <c r="E50" s="69"/>
      <c r="F50" s="66"/>
      <c r="G50" s="153">
        <f t="shared" si="1"/>
        <v>0</v>
      </c>
      <c r="H50" s="75" t="s">
        <v>173</v>
      </c>
    </row>
    <row r="51" spans="1:8" s="75" customFormat="1" hidden="1">
      <c r="A51" s="150"/>
      <c r="B51" s="150"/>
      <c r="C51" s="107"/>
      <c r="D51" s="66"/>
      <c r="E51" s="69"/>
      <c r="F51" s="66"/>
      <c r="G51" s="153">
        <f t="shared" si="1"/>
        <v>0</v>
      </c>
      <c r="H51" s="75" t="s">
        <v>173</v>
      </c>
    </row>
    <row r="52" spans="1:8" s="75" customFormat="1" hidden="1">
      <c r="A52" s="150"/>
      <c r="B52" s="150"/>
      <c r="C52" s="107"/>
      <c r="D52" s="66"/>
      <c r="E52" s="69"/>
      <c r="F52" s="66"/>
      <c r="G52" s="153">
        <f t="shared" si="1"/>
        <v>0</v>
      </c>
      <c r="H52" s="75" t="s">
        <v>173</v>
      </c>
    </row>
    <row r="53" spans="1:8" s="75" customFormat="1" hidden="1">
      <c r="A53" s="150"/>
      <c r="B53" s="150"/>
      <c r="C53" s="107"/>
      <c r="D53" s="66"/>
      <c r="E53" s="69"/>
      <c r="F53" s="66"/>
      <c r="G53" s="153">
        <f t="shared" si="1"/>
        <v>0</v>
      </c>
      <c r="H53" s="75" t="s">
        <v>173</v>
      </c>
    </row>
    <row r="54" spans="1:8" s="75" customFormat="1" hidden="1">
      <c r="A54" s="150"/>
      <c r="B54" s="150"/>
      <c r="C54" s="107"/>
      <c r="D54" s="66"/>
      <c r="E54" s="69"/>
      <c r="F54" s="66"/>
      <c r="G54" s="153">
        <f t="shared" si="1"/>
        <v>0</v>
      </c>
      <c r="H54" s="75" t="s">
        <v>173</v>
      </c>
    </row>
    <row r="55" spans="1:8" s="75" customFormat="1" hidden="1">
      <c r="A55" s="150"/>
      <c r="B55" s="150"/>
      <c r="C55" s="107"/>
      <c r="D55" s="66"/>
      <c r="E55" s="69"/>
      <c r="F55" s="66"/>
      <c r="G55" s="153">
        <f t="shared" si="1"/>
        <v>0</v>
      </c>
      <c r="H55" s="75" t="s">
        <v>173</v>
      </c>
    </row>
    <row r="56" spans="1:8" s="75" customFormat="1" hidden="1">
      <c r="A56" s="150"/>
      <c r="B56" s="150"/>
      <c r="C56" s="107"/>
      <c r="D56" s="66"/>
      <c r="E56" s="69"/>
      <c r="F56" s="66"/>
      <c r="G56" s="153">
        <f t="shared" si="1"/>
        <v>0</v>
      </c>
      <c r="H56" s="75" t="s">
        <v>173</v>
      </c>
    </row>
    <row r="57" spans="1:8" s="75" customFormat="1" hidden="1">
      <c r="A57" s="150"/>
      <c r="B57" s="150"/>
      <c r="C57" s="107"/>
      <c r="D57" s="66"/>
      <c r="E57" s="69"/>
      <c r="F57" s="66"/>
      <c r="G57" s="153">
        <f t="shared" si="1"/>
        <v>0</v>
      </c>
      <c r="H57" s="75" t="s">
        <v>173</v>
      </c>
    </row>
    <row r="58" spans="1:8" s="75" customFormat="1" hidden="1">
      <c r="A58" s="150"/>
      <c r="B58" s="150"/>
      <c r="C58" s="107"/>
      <c r="D58" s="66"/>
      <c r="E58" s="69"/>
      <c r="F58" s="66"/>
      <c r="G58" s="153">
        <f t="shared" si="1"/>
        <v>0</v>
      </c>
      <c r="H58" s="75" t="s">
        <v>173</v>
      </c>
    </row>
    <row r="59" spans="1:8" s="75" customFormat="1" hidden="1">
      <c r="A59" s="150"/>
      <c r="B59" s="150"/>
      <c r="C59" s="107"/>
      <c r="D59" s="66"/>
      <c r="E59" s="69"/>
      <c r="F59" s="66"/>
      <c r="G59" s="153">
        <f t="shared" si="1"/>
        <v>0</v>
      </c>
      <c r="H59" s="75" t="s">
        <v>173</v>
      </c>
    </row>
    <row r="60" spans="1:8" s="75" customFormat="1" hidden="1">
      <c r="A60" s="150"/>
      <c r="B60" s="150"/>
      <c r="C60" s="107"/>
      <c r="D60" s="66"/>
      <c r="E60" s="69"/>
      <c r="F60" s="66"/>
      <c r="G60" s="153">
        <f t="shared" si="1"/>
        <v>0</v>
      </c>
      <c r="H60" s="75" t="s">
        <v>173</v>
      </c>
    </row>
    <row r="61" spans="1:8" s="75" customFormat="1" hidden="1">
      <c r="A61" s="150"/>
      <c r="B61" s="150"/>
      <c r="C61" s="107"/>
      <c r="D61" s="66"/>
      <c r="E61" s="69"/>
      <c r="F61" s="66"/>
      <c r="G61" s="153">
        <f t="shared" si="1"/>
        <v>0</v>
      </c>
      <c r="H61" s="75" t="s">
        <v>173</v>
      </c>
    </row>
    <row r="62" spans="1:8" s="75" customFormat="1" hidden="1">
      <c r="A62" s="150"/>
      <c r="B62" s="150"/>
      <c r="C62" s="107"/>
      <c r="D62" s="66"/>
      <c r="E62" s="69"/>
      <c r="F62" s="66"/>
      <c r="G62" s="153">
        <f t="shared" si="1"/>
        <v>0</v>
      </c>
      <c r="H62" s="75" t="s">
        <v>173</v>
      </c>
    </row>
    <row r="63" spans="1:8" s="75" customFormat="1" hidden="1">
      <c r="A63" s="150"/>
      <c r="B63" s="150"/>
      <c r="C63" s="107"/>
      <c r="D63" s="66"/>
      <c r="E63" s="69"/>
      <c r="F63" s="66"/>
      <c r="G63" s="153">
        <f t="shared" si="1"/>
        <v>0</v>
      </c>
      <c r="H63" s="75" t="s">
        <v>173</v>
      </c>
    </row>
    <row r="64" spans="1:8" s="75" customFormat="1" hidden="1">
      <c r="A64" s="150"/>
      <c r="B64" s="150"/>
      <c r="C64" s="107"/>
      <c r="D64" s="66"/>
      <c r="E64" s="69"/>
      <c r="F64" s="66"/>
      <c r="G64" s="153">
        <f t="shared" si="1"/>
        <v>0</v>
      </c>
      <c r="H64" s="75" t="s">
        <v>173</v>
      </c>
    </row>
    <row r="65" spans="1:8" s="75" customFormat="1" hidden="1">
      <c r="A65" s="150"/>
      <c r="B65" s="150"/>
      <c r="C65" s="107"/>
      <c r="D65" s="66"/>
      <c r="E65" s="69"/>
      <c r="F65" s="66"/>
      <c r="G65" s="153">
        <f t="shared" si="1"/>
        <v>0</v>
      </c>
      <c r="H65" s="75" t="s">
        <v>173</v>
      </c>
    </row>
    <row r="66" spans="1:8" s="75" customFormat="1" hidden="1">
      <c r="A66" s="150"/>
      <c r="B66" s="150"/>
      <c r="C66" s="107"/>
      <c r="D66" s="66"/>
      <c r="E66" s="69"/>
      <c r="F66" s="66"/>
      <c r="G66" s="153">
        <f t="shared" si="1"/>
        <v>0</v>
      </c>
      <c r="H66" s="75" t="s">
        <v>173</v>
      </c>
    </row>
    <row r="67" spans="1:8" s="75" customFormat="1" hidden="1">
      <c r="A67" s="150"/>
      <c r="B67" s="150"/>
      <c r="C67" s="107"/>
      <c r="D67" s="66"/>
      <c r="E67" s="69"/>
      <c r="F67" s="66"/>
      <c r="G67" s="153">
        <f t="shared" si="1"/>
        <v>0</v>
      </c>
      <c r="H67" s="75" t="s">
        <v>173</v>
      </c>
    </row>
    <row r="68" spans="1:8" s="75" customFormat="1" hidden="1">
      <c r="A68" s="150"/>
      <c r="B68" s="150"/>
      <c r="C68" s="107"/>
      <c r="D68" s="66"/>
      <c r="E68" s="69"/>
      <c r="F68" s="66"/>
      <c r="G68" s="153">
        <f t="shared" si="1"/>
        <v>0</v>
      </c>
      <c r="H68" s="75" t="s">
        <v>173</v>
      </c>
    </row>
    <row r="69" spans="1:8" s="75" customFormat="1" hidden="1">
      <c r="A69" s="150"/>
      <c r="B69" s="150"/>
      <c r="C69" s="107"/>
      <c r="D69" s="66"/>
      <c r="E69" s="69"/>
      <c r="F69" s="66"/>
      <c r="G69" s="153">
        <f t="shared" ref="G69:G100" si="2">ROUND(+C69*E69*F69,2)</f>
        <v>0</v>
      </c>
      <c r="H69" s="75" t="s">
        <v>173</v>
      </c>
    </row>
    <row r="70" spans="1:8" s="75" customFormat="1" hidden="1">
      <c r="A70" s="150"/>
      <c r="B70" s="150"/>
      <c r="C70" s="107"/>
      <c r="D70" s="66"/>
      <c r="E70" s="69"/>
      <c r="F70" s="66"/>
      <c r="G70" s="153">
        <f t="shared" si="2"/>
        <v>0</v>
      </c>
      <c r="H70" s="75" t="s">
        <v>173</v>
      </c>
    </row>
    <row r="71" spans="1:8" s="75" customFormat="1" hidden="1">
      <c r="A71" s="150"/>
      <c r="B71" s="150"/>
      <c r="C71" s="107"/>
      <c r="D71" s="66"/>
      <c r="E71" s="69"/>
      <c r="F71" s="66"/>
      <c r="G71" s="153">
        <f t="shared" si="2"/>
        <v>0</v>
      </c>
      <c r="H71" s="75" t="s">
        <v>173</v>
      </c>
    </row>
    <row r="72" spans="1:8" s="75" customFormat="1" hidden="1">
      <c r="A72" s="150"/>
      <c r="B72" s="150"/>
      <c r="C72" s="107"/>
      <c r="D72" s="66"/>
      <c r="E72" s="69"/>
      <c r="F72" s="66"/>
      <c r="G72" s="153">
        <f t="shared" si="2"/>
        <v>0</v>
      </c>
      <c r="H72" s="75" t="s">
        <v>173</v>
      </c>
    </row>
    <row r="73" spans="1:8" s="75" customFormat="1" hidden="1">
      <c r="A73" s="150"/>
      <c r="B73" s="150"/>
      <c r="C73" s="107"/>
      <c r="D73" s="66"/>
      <c r="E73" s="69"/>
      <c r="F73" s="66"/>
      <c r="G73" s="153">
        <f t="shared" si="2"/>
        <v>0</v>
      </c>
      <c r="H73" s="75" t="s">
        <v>173</v>
      </c>
    </row>
    <row r="74" spans="1:8" s="75" customFormat="1" hidden="1">
      <c r="A74" s="150"/>
      <c r="B74" s="150"/>
      <c r="C74" s="107"/>
      <c r="D74" s="66"/>
      <c r="E74" s="69"/>
      <c r="F74" s="66"/>
      <c r="G74" s="153">
        <f t="shared" si="2"/>
        <v>0</v>
      </c>
      <c r="H74" s="75" t="s">
        <v>173</v>
      </c>
    </row>
    <row r="75" spans="1:8" s="75" customFormat="1" hidden="1">
      <c r="A75" s="150"/>
      <c r="B75" s="150"/>
      <c r="C75" s="107"/>
      <c r="D75" s="66"/>
      <c r="E75" s="69"/>
      <c r="F75" s="66"/>
      <c r="G75" s="153">
        <f t="shared" si="2"/>
        <v>0</v>
      </c>
      <c r="H75" s="75" t="s">
        <v>173</v>
      </c>
    </row>
    <row r="76" spans="1:8" s="75" customFormat="1" hidden="1">
      <c r="A76" s="150"/>
      <c r="B76" s="150"/>
      <c r="C76" s="107"/>
      <c r="D76" s="66"/>
      <c r="E76" s="69"/>
      <c r="F76" s="66"/>
      <c r="G76" s="153">
        <f t="shared" si="2"/>
        <v>0</v>
      </c>
      <c r="H76" s="75" t="s">
        <v>173</v>
      </c>
    </row>
    <row r="77" spans="1:8" s="75" customFormat="1" hidden="1">
      <c r="A77" s="150"/>
      <c r="B77" s="150"/>
      <c r="C77" s="107"/>
      <c r="D77" s="66"/>
      <c r="E77" s="69"/>
      <c r="F77" s="66"/>
      <c r="G77" s="153">
        <f t="shared" si="2"/>
        <v>0</v>
      </c>
      <c r="H77" s="75" t="s">
        <v>173</v>
      </c>
    </row>
    <row r="78" spans="1:8" s="75" customFormat="1" hidden="1">
      <c r="A78" s="150"/>
      <c r="B78" s="150"/>
      <c r="C78" s="107"/>
      <c r="D78" s="66"/>
      <c r="E78" s="69"/>
      <c r="F78" s="66"/>
      <c r="G78" s="153">
        <f t="shared" si="2"/>
        <v>0</v>
      </c>
      <c r="H78" s="75" t="s">
        <v>173</v>
      </c>
    </row>
    <row r="79" spans="1:8" s="75" customFormat="1" hidden="1">
      <c r="A79" s="150"/>
      <c r="B79" s="150"/>
      <c r="C79" s="107"/>
      <c r="D79" s="66"/>
      <c r="E79" s="69"/>
      <c r="F79" s="66"/>
      <c r="G79" s="153">
        <f t="shared" si="2"/>
        <v>0</v>
      </c>
      <c r="H79" s="75" t="s">
        <v>173</v>
      </c>
    </row>
    <row r="80" spans="1:8" s="75" customFormat="1" hidden="1">
      <c r="A80" s="150"/>
      <c r="B80" s="150"/>
      <c r="C80" s="107"/>
      <c r="D80" s="66"/>
      <c r="E80" s="69"/>
      <c r="F80" s="66"/>
      <c r="G80" s="153">
        <f t="shared" si="2"/>
        <v>0</v>
      </c>
      <c r="H80" s="75" t="s">
        <v>173</v>
      </c>
    </row>
    <row r="81" spans="1:8" s="75" customFormat="1" hidden="1">
      <c r="A81" s="150"/>
      <c r="B81" s="150"/>
      <c r="C81" s="107"/>
      <c r="D81" s="66"/>
      <c r="E81" s="69"/>
      <c r="F81" s="66"/>
      <c r="G81" s="153">
        <f t="shared" si="2"/>
        <v>0</v>
      </c>
      <c r="H81" s="75" t="s">
        <v>173</v>
      </c>
    </row>
    <row r="82" spans="1:8" s="75" customFormat="1" hidden="1">
      <c r="A82" s="150"/>
      <c r="B82" s="150"/>
      <c r="C82" s="107"/>
      <c r="D82" s="66"/>
      <c r="E82" s="69"/>
      <c r="F82" s="66"/>
      <c r="G82" s="153">
        <f t="shared" si="2"/>
        <v>0</v>
      </c>
      <c r="H82" s="75" t="s">
        <v>173</v>
      </c>
    </row>
    <row r="83" spans="1:8" s="75" customFormat="1" hidden="1">
      <c r="A83" s="150"/>
      <c r="B83" s="150"/>
      <c r="C83" s="107"/>
      <c r="D83" s="66"/>
      <c r="E83" s="69"/>
      <c r="F83" s="66"/>
      <c r="G83" s="153">
        <f t="shared" si="2"/>
        <v>0</v>
      </c>
      <c r="H83" s="75" t="s">
        <v>173</v>
      </c>
    </row>
    <row r="84" spans="1:8" s="75" customFormat="1" hidden="1">
      <c r="A84" s="150"/>
      <c r="B84" s="150"/>
      <c r="C84" s="107"/>
      <c r="D84" s="66"/>
      <c r="E84" s="69"/>
      <c r="F84" s="66"/>
      <c r="G84" s="153">
        <f t="shared" si="2"/>
        <v>0</v>
      </c>
      <c r="H84" s="75" t="s">
        <v>173</v>
      </c>
    </row>
    <row r="85" spans="1:8" s="75" customFormat="1" hidden="1">
      <c r="A85" s="150"/>
      <c r="B85" s="150"/>
      <c r="C85" s="107"/>
      <c r="D85" s="66"/>
      <c r="E85" s="69"/>
      <c r="F85" s="66"/>
      <c r="G85" s="153">
        <f t="shared" si="2"/>
        <v>0</v>
      </c>
      <c r="H85" s="75" t="s">
        <v>173</v>
      </c>
    </row>
    <row r="86" spans="1:8" s="75" customFormat="1" hidden="1">
      <c r="A86" s="150"/>
      <c r="B86" s="150"/>
      <c r="C86" s="107"/>
      <c r="D86" s="66"/>
      <c r="E86" s="69"/>
      <c r="F86" s="66"/>
      <c r="G86" s="153">
        <f t="shared" si="2"/>
        <v>0</v>
      </c>
      <c r="H86" s="75" t="s">
        <v>173</v>
      </c>
    </row>
    <row r="87" spans="1:8" s="75" customFormat="1" hidden="1">
      <c r="A87" s="150"/>
      <c r="B87" s="150"/>
      <c r="C87" s="107"/>
      <c r="D87" s="66"/>
      <c r="E87" s="69"/>
      <c r="F87" s="66"/>
      <c r="G87" s="153">
        <f t="shared" si="2"/>
        <v>0</v>
      </c>
      <c r="H87" s="75" t="s">
        <v>173</v>
      </c>
    </row>
    <row r="88" spans="1:8" s="75" customFormat="1" hidden="1">
      <c r="A88" s="150"/>
      <c r="B88" s="150"/>
      <c r="C88" s="107"/>
      <c r="D88" s="66"/>
      <c r="E88" s="69"/>
      <c r="F88" s="66"/>
      <c r="G88" s="153">
        <f t="shared" si="2"/>
        <v>0</v>
      </c>
      <c r="H88" s="75" t="s">
        <v>173</v>
      </c>
    </row>
    <row r="89" spans="1:8" s="75" customFormat="1" hidden="1">
      <c r="A89" s="150"/>
      <c r="B89" s="150"/>
      <c r="C89" s="107"/>
      <c r="D89" s="66"/>
      <c r="E89" s="69"/>
      <c r="F89" s="66"/>
      <c r="G89" s="153">
        <f t="shared" si="2"/>
        <v>0</v>
      </c>
      <c r="H89" s="75" t="s">
        <v>173</v>
      </c>
    </row>
    <row r="90" spans="1:8" s="75" customFormat="1" hidden="1">
      <c r="A90" s="150"/>
      <c r="B90" s="150"/>
      <c r="C90" s="107"/>
      <c r="D90" s="66"/>
      <c r="E90" s="69"/>
      <c r="F90" s="66"/>
      <c r="G90" s="153">
        <f t="shared" si="2"/>
        <v>0</v>
      </c>
      <c r="H90" s="75" t="s">
        <v>173</v>
      </c>
    </row>
    <row r="91" spans="1:8" s="75" customFormat="1" hidden="1">
      <c r="A91" s="150"/>
      <c r="B91" s="150"/>
      <c r="C91" s="107"/>
      <c r="D91" s="66"/>
      <c r="E91" s="69"/>
      <c r="F91" s="66"/>
      <c r="G91" s="153">
        <f t="shared" si="2"/>
        <v>0</v>
      </c>
      <c r="H91" s="75" t="s">
        <v>173</v>
      </c>
    </row>
    <row r="92" spans="1:8" s="75" customFormat="1" hidden="1">
      <c r="A92" s="150"/>
      <c r="B92" s="150"/>
      <c r="C92" s="107"/>
      <c r="D92" s="66"/>
      <c r="E92" s="69"/>
      <c r="F92" s="66"/>
      <c r="G92" s="153">
        <f t="shared" si="2"/>
        <v>0</v>
      </c>
      <c r="H92" s="75" t="s">
        <v>173</v>
      </c>
    </row>
    <row r="93" spans="1:8" s="75" customFormat="1" hidden="1">
      <c r="A93" s="150"/>
      <c r="B93" s="150"/>
      <c r="C93" s="107"/>
      <c r="D93" s="66"/>
      <c r="E93" s="69"/>
      <c r="F93" s="66"/>
      <c r="G93" s="153">
        <f t="shared" si="2"/>
        <v>0</v>
      </c>
      <c r="H93" s="75" t="s">
        <v>173</v>
      </c>
    </row>
    <row r="94" spans="1:8" s="75" customFormat="1" hidden="1">
      <c r="A94" s="150"/>
      <c r="B94" s="150"/>
      <c r="C94" s="107"/>
      <c r="D94" s="66"/>
      <c r="E94" s="69"/>
      <c r="F94" s="66"/>
      <c r="G94" s="153">
        <f t="shared" si="2"/>
        <v>0</v>
      </c>
      <c r="H94" s="75" t="s">
        <v>173</v>
      </c>
    </row>
    <row r="95" spans="1:8" s="75" customFormat="1" hidden="1">
      <c r="A95" s="150"/>
      <c r="B95" s="150"/>
      <c r="C95" s="107"/>
      <c r="D95" s="66"/>
      <c r="E95" s="69"/>
      <c r="F95" s="66"/>
      <c r="G95" s="153">
        <f t="shared" si="2"/>
        <v>0</v>
      </c>
      <c r="H95" s="75" t="s">
        <v>173</v>
      </c>
    </row>
    <row r="96" spans="1:8" s="75" customFormat="1" hidden="1">
      <c r="A96" s="150"/>
      <c r="B96" s="150"/>
      <c r="C96" s="107"/>
      <c r="D96" s="66"/>
      <c r="E96" s="69"/>
      <c r="F96" s="66"/>
      <c r="G96" s="153">
        <f t="shared" si="2"/>
        <v>0</v>
      </c>
      <c r="H96" s="75" t="s">
        <v>173</v>
      </c>
    </row>
    <row r="97" spans="1:8" s="75" customFormat="1" hidden="1">
      <c r="A97" s="150"/>
      <c r="B97" s="150"/>
      <c r="C97" s="107"/>
      <c r="D97" s="66"/>
      <c r="E97" s="69"/>
      <c r="F97" s="66"/>
      <c r="G97" s="153">
        <f t="shared" si="2"/>
        <v>0</v>
      </c>
      <c r="H97" s="75" t="s">
        <v>173</v>
      </c>
    </row>
    <row r="98" spans="1:8" s="75" customFormat="1" hidden="1">
      <c r="A98" s="150"/>
      <c r="B98" s="150"/>
      <c r="C98" s="107"/>
      <c r="D98" s="66"/>
      <c r="E98" s="69"/>
      <c r="F98" s="66"/>
      <c r="G98" s="153">
        <f t="shared" si="2"/>
        <v>0</v>
      </c>
      <c r="H98" s="75" t="s">
        <v>173</v>
      </c>
    </row>
    <row r="99" spans="1:8" s="75" customFormat="1" hidden="1">
      <c r="A99" s="150"/>
      <c r="B99" s="150"/>
      <c r="C99" s="107"/>
      <c r="D99" s="66"/>
      <c r="E99" s="69"/>
      <c r="F99" s="66"/>
      <c r="G99" s="153">
        <f t="shared" si="2"/>
        <v>0</v>
      </c>
      <c r="H99" s="75" t="s">
        <v>173</v>
      </c>
    </row>
    <row r="100" spans="1:8" s="75" customFormat="1" hidden="1">
      <c r="A100" s="150"/>
      <c r="B100" s="150"/>
      <c r="C100" s="107"/>
      <c r="D100" s="66"/>
      <c r="E100" s="69"/>
      <c r="F100" s="66"/>
      <c r="G100" s="153">
        <f t="shared" si="2"/>
        <v>0</v>
      </c>
      <c r="H100" s="75" t="s">
        <v>173</v>
      </c>
    </row>
    <row r="101" spans="1:8" s="75" customFormat="1" hidden="1">
      <c r="A101" s="150"/>
      <c r="B101" s="150"/>
      <c r="C101" s="107"/>
      <c r="D101" s="66"/>
      <c r="E101" s="69"/>
      <c r="F101" s="66"/>
      <c r="G101" s="153">
        <f t="shared" ref="G101:G132" si="3">ROUND(+C101*E101*F101,2)</f>
        <v>0</v>
      </c>
      <c r="H101" s="75" t="s">
        <v>173</v>
      </c>
    </row>
    <row r="102" spans="1:8" s="75" customFormat="1" hidden="1">
      <c r="A102" s="150"/>
      <c r="B102" s="150"/>
      <c r="C102" s="107"/>
      <c r="D102" s="66"/>
      <c r="E102" s="69"/>
      <c r="F102" s="66"/>
      <c r="G102" s="153">
        <f t="shared" si="3"/>
        <v>0</v>
      </c>
      <c r="H102" s="75" t="s">
        <v>173</v>
      </c>
    </row>
    <row r="103" spans="1:8" s="75" customFormat="1" hidden="1">
      <c r="A103" s="150"/>
      <c r="B103" s="150"/>
      <c r="C103" s="107"/>
      <c r="D103" s="66"/>
      <c r="E103" s="69"/>
      <c r="F103" s="66"/>
      <c r="G103" s="153">
        <f t="shared" si="3"/>
        <v>0</v>
      </c>
      <c r="H103" s="75" t="s">
        <v>173</v>
      </c>
    </row>
    <row r="104" spans="1:8" s="75" customFormat="1" hidden="1">
      <c r="A104" s="150"/>
      <c r="B104" s="150"/>
      <c r="C104" s="107"/>
      <c r="D104" s="66"/>
      <c r="E104" s="69"/>
      <c r="F104" s="66"/>
      <c r="G104" s="153">
        <f t="shared" si="3"/>
        <v>0</v>
      </c>
      <c r="H104" s="75" t="s">
        <v>173</v>
      </c>
    </row>
    <row r="105" spans="1:8" s="75" customFormat="1" hidden="1">
      <c r="A105" s="150"/>
      <c r="B105" s="150"/>
      <c r="C105" s="107"/>
      <c r="D105" s="66"/>
      <c r="E105" s="69"/>
      <c r="F105" s="66"/>
      <c r="G105" s="153">
        <f t="shared" si="3"/>
        <v>0</v>
      </c>
      <c r="H105" s="75" t="s">
        <v>173</v>
      </c>
    </row>
    <row r="106" spans="1:8" s="75" customFormat="1" hidden="1">
      <c r="A106" s="150"/>
      <c r="B106" s="150"/>
      <c r="C106" s="107"/>
      <c r="D106" s="66"/>
      <c r="E106" s="69"/>
      <c r="F106" s="66"/>
      <c r="G106" s="153">
        <f t="shared" si="3"/>
        <v>0</v>
      </c>
      <c r="H106" s="75" t="s">
        <v>173</v>
      </c>
    </row>
    <row r="107" spans="1:8" s="75" customFormat="1" hidden="1">
      <c r="A107" s="150"/>
      <c r="B107" s="150"/>
      <c r="C107" s="107"/>
      <c r="D107" s="66"/>
      <c r="E107" s="69"/>
      <c r="F107" s="66"/>
      <c r="G107" s="153">
        <f t="shared" si="3"/>
        <v>0</v>
      </c>
      <c r="H107" s="75" t="s">
        <v>173</v>
      </c>
    </row>
    <row r="108" spans="1:8" s="75" customFormat="1" hidden="1">
      <c r="A108" s="150"/>
      <c r="B108" s="150"/>
      <c r="C108" s="107"/>
      <c r="D108" s="66"/>
      <c r="E108" s="69"/>
      <c r="F108" s="66"/>
      <c r="G108" s="153">
        <f t="shared" si="3"/>
        <v>0</v>
      </c>
      <c r="H108" s="75" t="s">
        <v>173</v>
      </c>
    </row>
    <row r="109" spans="1:8" s="75" customFormat="1" hidden="1">
      <c r="A109" s="150"/>
      <c r="B109" s="150"/>
      <c r="C109" s="107"/>
      <c r="D109" s="66"/>
      <c r="E109" s="69"/>
      <c r="F109" s="66"/>
      <c r="G109" s="153">
        <f t="shared" si="3"/>
        <v>0</v>
      </c>
      <c r="H109" s="75" t="s">
        <v>173</v>
      </c>
    </row>
    <row r="110" spans="1:8" s="75" customFormat="1" hidden="1">
      <c r="A110" s="150"/>
      <c r="B110" s="150"/>
      <c r="C110" s="107"/>
      <c r="D110" s="66"/>
      <c r="E110" s="69"/>
      <c r="F110" s="66"/>
      <c r="G110" s="153">
        <f t="shared" si="3"/>
        <v>0</v>
      </c>
      <c r="H110" s="75" t="s">
        <v>173</v>
      </c>
    </row>
    <row r="111" spans="1:8" s="75" customFormat="1" hidden="1">
      <c r="A111" s="150"/>
      <c r="B111" s="150"/>
      <c r="C111" s="107"/>
      <c r="D111" s="66"/>
      <c r="E111" s="69"/>
      <c r="F111" s="66"/>
      <c r="G111" s="153">
        <f t="shared" si="3"/>
        <v>0</v>
      </c>
      <c r="H111" s="75" t="s">
        <v>173</v>
      </c>
    </row>
    <row r="112" spans="1:8" s="75" customFormat="1" hidden="1">
      <c r="A112" s="150"/>
      <c r="B112" s="150"/>
      <c r="C112" s="107"/>
      <c r="D112" s="66"/>
      <c r="E112" s="69"/>
      <c r="F112" s="66"/>
      <c r="G112" s="153">
        <f t="shared" si="3"/>
        <v>0</v>
      </c>
      <c r="H112" s="75" t="s">
        <v>173</v>
      </c>
    </row>
    <row r="113" spans="1:8" s="75" customFormat="1" hidden="1">
      <c r="A113" s="150"/>
      <c r="B113" s="150"/>
      <c r="C113" s="107"/>
      <c r="D113" s="66"/>
      <c r="E113" s="69"/>
      <c r="F113" s="66"/>
      <c r="G113" s="153">
        <f t="shared" si="3"/>
        <v>0</v>
      </c>
      <c r="H113" s="75" t="s">
        <v>173</v>
      </c>
    </row>
    <row r="114" spans="1:8" s="75" customFormat="1" hidden="1">
      <c r="A114" s="150"/>
      <c r="B114" s="150"/>
      <c r="C114" s="107"/>
      <c r="D114" s="66"/>
      <c r="E114" s="69"/>
      <c r="F114" s="66"/>
      <c r="G114" s="153">
        <f t="shared" si="3"/>
        <v>0</v>
      </c>
      <c r="H114" s="75" t="s">
        <v>173</v>
      </c>
    </row>
    <row r="115" spans="1:8" s="75" customFormat="1" hidden="1">
      <c r="A115" s="150"/>
      <c r="B115" s="150"/>
      <c r="C115" s="107"/>
      <c r="D115" s="66"/>
      <c r="E115" s="69"/>
      <c r="F115" s="66"/>
      <c r="G115" s="153">
        <f t="shared" si="3"/>
        <v>0</v>
      </c>
      <c r="H115" s="75" t="s">
        <v>173</v>
      </c>
    </row>
    <row r="116" spans="1:8" s="75" customFormat="1" hidden="1">
      <c r="A116" s="150"/>
      <c r="B116" s="150"/>
      <c r="C116" s="107"/>
      <c r="D116" s="66"/>
      <c r="E116" s="69"/>
      <c r="F116" s="66"/>
      <c r="G116" s="153">
        <f t="shared" si="3"/>
        <v>0</v>
      </c>
      <c r="H116" s="75" t="s">
        <v>173</v>
      </c>
    </row>
    <row r="117" spans="1:8" s="75" customFormat="1" hidden="1">
      <c r="A117" s="150"/>
      <c r="B117" s="150"/>
      <c r="C117" s="107"/>
      <c r="D117" s="66"/>
      <c r="E117" s="69"/>
      <c r="F117" s="66"/>
      <c r="G117" s="153">
        <f t="shared" si="3"/>
        <v>0</v>
      </c>
      <c r="H117" s="75" t="s">
        <v>173</v>
      </c>
    </row>
    <row r="118" spans="1:8" s="75" customFormat="1" hidden="1">
      <c r="A118" s="150"/>
      <c r="B118" s="150"/>
      <c r="C118" s="107"/>
      <c r="D118" s="66"/>
      <c r="E118" s="69"/>
      <c r="F118" s="66"/>
      <c r="G118" s="153">
        <f t="shared" si="3"/>
        <v>0</v>
      </c>
      <c r="H118" s="75" t="s">
        <v>173</v>
      </c>
    </row>
    <row r="119" spans="1:8" s="75" customFormat="1" hidden="1">
      <c r="A119" s="150"/>
      <c r="B119" s="150"/>
      <c r="C119" s="107"/>
      <c r="D119" s="66"/>
      <c r="E119" s="69"/>
      <c r="F119" s="66"/>
      <c r="G119" s="153">
        <f t="shared" si="3"/>
        <v>0</v>
      </c>
      <c r="H119" s="75" t="s">
        <v>173</v>
      </c>
    </row>
    <row r="120" spans="1:8" s="75" customFormat="1" hidden="1">
      <c r="A120" s="150"/>
      <c r="B120" s="150"/>
      <c r="C120" s="107"/>
      <c r="D120" s="66"/>
      <c r="E120" s="69"/>
      <c r="F120" s="66"/>
      <c r="G120" s="153">
        <f t="shared" si="3"/>
        <v>0</v>
      </c>
      <c r="H120" s="75" t="s">
        <v>173</v>
      </c>
    </row>
    <row r="121" spans="1:8" s="75" customFormat="1" hidden="1">
      <c r="A121" s="150"/>
      <c r="B121" s="150"/>
      <c r="C121" s="107"/>
      <c r="D121" s="66"/>
      <c r="E121" s="69"/>
      <c r="F121" s="66"/>
      <c r="G121" s="153">
        <f t="shared" si="3"/>
        <v>0</v>
      </c>
      <c r="H121" s="75" t="s">
        <v>173</v>
      </c>
    </row>
    <row r="122" spans="1:8" s="75" customFormat="1" hidden="1">
      <c r="A122" s="150"/>
      <c r="B122" s="150"/>
      <c r="C122" s="107"/>
      <c r="D122" s="66"/>
      <c r="E122" s="69"/>
      <c r="F122" s="66"/>
      <c r="G122" s="153">
        <f t="shared" si="3"/>
        <v>0</v>
      </c>
      <c r="H122" s="75" t="s">
        <v>173</v>
      </c>
    </row>
    <row r="123" spans="1:8" s="75" customFormat="1" hidden="1">
      <c r="A123" s="150"/>
      <c r="B123" s="150"/>
      <c r="C123" s="107"/>
      <c r="D123" s="66"/>
      <c r="E123" s="69"/>
      <c r="F123" s="66"/>
      <c r="G123" s="153">
        <f t="shared" si="3"/>
        <v>0</v>
      </c>
      <c r="H123" s="75" t="s">
        <v>173</v>
      </c>
    </row>
    <row r="124" spans="1:8" s="75" customFormat="1" hidden="1">
      <c r="A124" s="150"/>
      <c r="B124" s="150"/>
      <c r="C124" s="107"/>
      <c r="D124" s="66"/>
      <c r="E124" s="69"/>
      <c r="F124" s="66"/>
      <c r="G124" s="153">
        <f t="shared" si="3"/>
        <v>0</v>
      </c>
      <c r="H124" s="75" t="s">
        <v>173</v>
      </c>
    </row>
    <row r="125" spans="1:8" s="75" customFormat="1" hidden="1">
      <c r="A125" s="150"/>
      <c r="B125" s="150"/>
      <c r="C125" s="107"/>
      <c r="D125" s="66"/>
      <c r="E125" s="69"/>
      <c r="F125" s="66"/>
      <c r="G125" s="153">
        <f t="shared" si="3"/>
        <v>0</v>
      </c>
      <c r="H125" s="75" t="s">
        <v>173</v>
      </c>
    </row>
    <row r="126" spans="1:8" s="75" customFormat="1" hidden="1">
      <c r="A126" s="150"/>
      <c r="B126" s="150"/>
      <c r="C126" s="107"/>
      <c r="D126" s="66"/>
      <c r="E126" s="69"/>
      <c r="F126" s="66"/>
      <c r="G126" s="153">
        <f t="shared" si="3"/>
        <v>0</v>
      </c>
      <c r="H126" s="75" t="s">
        <v>173</v>
      </c>
    </row>
    <row r="127" spans="1:8" s="75" customFormat="1" hidden="1">
      <c r="A127" s="150"/>
      <c r="B127" s="150"/>
      <c r="C127" s="107"/>
      <c r="D127" s="66"/>
      <c r="E127" s="69"/>
      <c r="F127" s="66"/>
      <c r="G127" s="153">
        <f t="shared" si="3"/>
        <v>0</v>
      </c>
      <c r="H127" s="75" t="s">
        <v>173</v>
      </c>
    </row>
    <row r="128" spans="1:8" s="75" customFormat="1" hidden="1">
      <c r="A128" s="150"/>
      <c r="B128" s="150"/>
      <c r="C128" s="107"/>
      <c r="D128" s="66"/>
      <c r="E128" s="69"/>
      <c r="F128" s="66"/>
      <c r="G128" s="153">
        <f t="shared" si="3"/>
        <v>0</v>
      </c>
      <c r="H128" s="75" t="s">
        <v>173</v>
      </c>
    </row>
    <row r="129" spans="1:10" s="75" customFormat="1" hidden="1">
      <c r="A129" s="150"/>
      <c r="B129" s="150"/>
      <c r="C129" s="107"/>
      <c r="D129" s="66"/>
      <c r="E129" s="69"/>
      <c r="F129" s="66"/>
      <c r="G129" s="153">
        <f t="shared" si="3"/>
        <v>0</v>
      </c>
      <c r="H129" s="75" t="s">
        <v>173</v>
      </c>
    </row>
    <row r="130" spans="1:10" s="75" customFormat="1" hidden="1">
      <c r="A130" s="150"/>
      <c r="B130" s="150"/>
      <c r="C130" s="107"/>
      <c r="D130" s="66"/>
      <c r="E130" s="69"/>
      <c r="F130" s="66"/>
      <c r="G130" s="153">
        <f t="shared" si="3"/>
        <v>0</v>
      </c>
      <c r="H130" s="75" t="s">
        <v>173</v>
      </c>
    </row>
    <row r="131" spans="1:10" s="75" customFormat="1" hidden="1">
      <c r="A131" s="150"/>
      <c r="B131" s="150"/>
      <c r="C131" s="107"/>
      <c r="D131" s="66"/>
      <c r="E131" s="69"/>
      <c r="F131" s="66"/>
      <c r="G131" s="153">
        <f t="shared" si="3"/>
        <v>0</v>
      </c>
      <c r="H131" s="75" t="s">
        <v>173</v>
      </c>
    </row>
    <row r="132" spans="1:10" s="75" customFormat="1" hidden="1">
      <c r="A132" s="150"/>
      <c r="B132" s="150"/>
      <c r="C132" s="107"/>
      <c r="D132" s="66"/>
      <c r="E132" s="69"/>
      <c r="F132" s="66"/>
      <c r="G132" s="153">
        <f t="shared" si="3"/>
        <v>0</v>
      </c>
      <c r="H132" s="75" t="s">
        <v>173</v>
      </c>
    </row>
    <row r="133" spans="1:10" s="75" customFormat="1" hidden="1">
      <c r="A133" s="150"/>
      <c r="B133" s="150"/>
      <c r="C133" s="107"/>
      <c r="D133" s="66"/>
      <c r="E133" s="69"/>
      <c r="F133" s="66"/>
      <c r="G133" s="153">
        <f t="shared" ref="G133:G134" si="4">ROUND(+C133*E133*F133,2)</f>
        <v>0</v>
      </c>
      <c r="H133" s="75" t="s">
        <v>173</v>
      </c>
    </row>
    <row r="134" spans="1:10" s="75" customFormat="1">
      <c r="A134" s="150"/>
      <c r="B134" s="150"/>
      <c r="C134" s="107"/>
      <c r="D134" s="66"/>
      <c r="E134" s="69"/>
      <c r="F134" s="66"/>
      <c r="G134" s="201">
        <f t="shared" si="4"/>
        <v>0</v>
      </c>
      <c r="H134" s="75" t="s">
        <v>173</v>
      </c>
    </row>
    <row r="135" spans="1:10" s="75" customFormat="1">
      <c r="A135" s="150"/>
      <c r="B135" s="150"/>
      <c r="C135" s="108"/>
      <c r="D135" s="66"/>
      <c r="E135" s="69"/>
      <c r="F135" s="152" t="s">
        <v>174</v>
      </c>
      <c r="G135" s="206">
        <f>ROUND(SUBTOTAL(109,G5:G134),2)</f>
        <v>0</v>
      </c>
      <c r="H135" s="75" t="s">
        <v>173</v>
      </c>
      <c r="J135" s="313" t="s">
        <v>190</v>
      </c>
    </row>
    <row r="136" spans="1:10" s="75" customFormat="1">
      <c r="A136" s="149"/>
      <c r="B136" s="149"/>
      <c r="C136" s="94"/>
      <c r="D136" s="163"/>
      <c r="E136" s="70"/>
      <c r="F136" s="163"/>
      <c r="G136" s="202"/>
      <c r="H136" s="75" t="s">
        <v>176</v>
      </c>
      <c r="J136" s="313"/>
    </row>
    <row r="137" spans="1:10" s="75" customFormat="1">
      <c r="A137" s="145"/>
      <c r="B137" s="145"/>
      <c r="C137" s="107"/>
      <c r="D137" s="66"/>
      <c r="E137" s="69"/>
      <c r="F137" s="66"/>
      <c r="G137" s="153">
        <f t="shared" ref="G137:G168" si="5">ROUND(+C137*E137*F137,2)</f>
        <v>0</v>
      </c>
      <c r="H137" s="75" t="s">
        <v>176</v>
      </c>
    </row>
    <row r="138" spans="1:10" s="75" customFormat="1">
      <c r="A138" s="150"/>
      <c r="B138" s="150"/>
      <c r="C138" s="107"/>
      <c r="D138" s="66"/>
      <c r="E138" s="69"/>
      <c r="F138" s="66"/>
      <c r="G138" s="153">
        <f t="shared" si="5"/>
        <v>0</v>
      </c>
      <c r="H138" s="75" t="s">
        <v>176</v>
      </c>
    </row>
    <row r="139" spans="1:10" s="75" customFormat="1">
      <c r="A139" s="150"/>
      <c r="B139" s="150"/>
      <c r="C139" s="107"/>
      <c r="D139" s="66"/>
      <c r="E139" s="69"/>
      <c r="F139" s="66"/>
      <c r="G139" s="153">
        <f t="shared" si="5"/>
        <v>0</v>
      </c>
      <c r="H139" s="75" t="s">
        <v>176</v>
      </c>
    </row>
    <row r="140" spans="1:10" s="75" customFormat="1" hidden="1">
      <c r="A140" s="150"/>
      <c r="B140" s="150"/>
      <c r="C140" s="107"/>
      <c r="D140" s="66"/>
      <c r="E140" s="69"/>
      <c r="F140" s="66"/>
      <c r="G140" s="153">
        <f t="shared" si="5"/>
        <v>0</v>
      </c>
      <c r="H140" s="75" t="s">
        <v>176</v>
      </c>
    </row>
    <row r="141" spans="1:10" s="75" customFormat="1" hidden="1">
      <c r="A141" s="150"/>
      <c r="B141" s="150"/>
      <c r="C141" s="107"/>
      <c r="D141" s="66"/>
      <c r="E141" s="69"/>
      <c r="F141" s="66"/>
      <c r="G141" s="153">
        <f t="shared" si="5"/>
        <v>0</v>
      </c>
      <c r="H141" s="75" t="s">
        <v>176</v>
      </c>
    </row>
    <row r="142" spans="1:10" s="75" customFormat="1" hidden="1">
      <c r="A142" s="150"/>
      <c r="B142" s="150"/>
      <c r="C142" s="107"/>
      <c r="D142" s="66"/>
      <c r="E142" s="69"/>
      <c r="F142" s="66"/>
      <c r="G142" s="153">
        <f t="shared" si="5"/>
        <v>0</v>
      </c>
      <c r="H142" s="75" t="s">
        <v>176</v>
      </c>
    </row>
    <row r="143" spans="1:10" s="75" customFormat="1" hidden="1">
      <c r="A143" s="150"/>
      <c r="B143" s="150"/>
      <c r="C143" s="107"/>
      <c r="D143" s="66"/>
      <c r="E143" s="69"/>
      <c r="F143" s="66"/>
      <c r="G143" s="153">
        <f t="shared" si="5"/>
        <v>0</v>
      </c>
      <c r="H143" s="75" t="s">
        <v>176</v>
      </c>
    </row>
    <row r="144" spans="1:10" s="75" customFormat="1" hidden="1">
      <c r="A144" s="150"/>
      <c r="B144" s="150"/>
      <c r="C144" s="107"/>
      <c r="D144" s="66"/>
      <c r="E144" s="69"/>
      <c r="F144" s="66"/>
      <c r="G144" s="153">
        <f t="shared" si="5"/>
        <v>0</v>
      </c>
      <c r="H144" s="75" t="s">
        <v>176</v>
      </c>
    </row>
    <row r="145" spans="1:8" s="75" customFormat="1" hidden="1">
      <c r="A145" s="150"/>
      <c r="B145" s="150"/>
      <c r="C145" s="107"/>
      <c r="D145" s="66"/>
      <c r="E145" s="69"/>
      <c r="F145" s="66"/>
      <c r="G145" s="153">
        <f t="shared" si="5"/>
        <v>0</v>
      </c>
      <c r="H145" s="75" t="s">
        <v>176</v>
      </c>
    </row>
    <row r="146" spans="1:8" s="75" customFormat="1" hidden="1">
      <c r="A146" s="150"/>
      <c r="B146" s="150"/>
      <c r="C146" s="107"/>
      <c r="D146" s="66"/>
      <c r="E146" s="69"/>
      <c r="F146" s="66"/>
      <c r="G146" s="153">
        <f t="shared" si="5"/>
        <v>0</v>
      </c>
      <c r="H146" s="75" t="s">
        <v>176</v>
      </c>
    </row>
    <row r="147" spans="1:8" s="75" customFormat="1" hidden="1">
      <c r="A147" s="150"/>
      <c r="B147" s="150"/>
      <c r="C147" s="107"/>
      <c r="D147" s="66"/>
      <c r="E147" s="69"/>
      <c r="F147" s="66"/>
      <c r="G147" s="153">
        <f t="shared" si="5"/>
        <v>0</v>
      </c>
      <c r="H147" s="75" t="s">
        <v>176</v>
      </c>
    </row>
    <row r="148" spans="1:8" s="75" customFormat="1" hidden="1">
      <c r="A148" s="150"/>
      <c r="B148" s="150"/>
      <c r="C148" s="107"/>
      <c r="D148" s="66"/>
      <c r="E148" s="69"/>
      <c r="F148" s="66"/>
      <c r="G148" s="153">
        <f t="shared" si="5"/>
        <v>0</v>
      </c>
      <c r="H148" s="75" t="s">
        <v>176</v>
      </c>
    </row>
    <row r="149" spans="1:8" s="75" customFormat="1" hidden="1">
      <c r="A149" s="150"/>
      <c r="B149" s="150"/>
      <c r="C149" s="107"/>
      <c r="D149" s="66"/>
      <c r="E149" s="69"/>
      <c r="F149" s="66"/>
      <c r="G149" s="153">
        <f t="shared" si="5"/>
        <v>0</v>
      </c>
      <c r="H149" s="75" t="s">
        <v>176</v>
      </c>
    </row>
    <row r="150" spans="1:8" s="75" customFormat="1" hidden="1">
      <c r="A150" s="150"/>
      <c r="B150" s="150"/>
      <c r="C150" s="107"/>
      <c r="D150" s="66"/>
      <c r="E150" s="69"/>
      <c r="F150" s="66"/>
      <c r="G150" s="153">
        <f t="shared" si="5"/>
        <v>0</v>
      </c>
      <c r="H150" s="75" t="s">
        <v>176</v>
      </c>
    </row>
    <row r="151" spans="1:8" s="75" customFormat="1" hidden="1">
      <c r="A151" s="150"/>
      <c r="B151" s="150"/>
      <c r="C151" s="107"/>
      <c r="D151" s="66"/>
      <c r="E151" s="69"/>
      <c r="F151" s="66"/>
      <c r="G151" s="153">
        <f t="shared" si="5"/>
        <v>0</v>
      </c>
      <c r="H151" s="75" t="s">
        <v>176</v>
      </c>
    </row>
    <row r="152" spans="1:8" s="75" customFormat="1" hidden="1">
      <c r="A152" s="150"/>
      <c r="B152" s="150"/>
      <c r="C152" s="107"/>
      <c r="D152" s="66"/>
      <c r="E152" s="69"/>
      <c r="F152" s="66"/>
      <c r="G152" s="153">
        <f t="shared" si="5"/>
        <v>0</v>
      </c>
      <c r="H152" s="75" t="s">
        <v>176</v>
      </c>
    </row>
    <row r="153" spans="1:8" s="75" customFormat="1" hidden="1">
      <c r="A153" s="150"/>
      <c r="B153" s="150"/>
      <c r="C153" s="107"/>
      <c r="D153" s="66"/>
      <c r="E153" s="69"/>
      <c r="F153" s="66"/>
      <c r="G153" s="153">
        <f t="shared" si="5"/>
        <v>0</v>
      </c>
      <c r="H153" s="75" t="s">
        <v>176</v>
      </c>
    </row>
    <row r="154" spans="1:8" s="75" customFormat="1" hidden="1">
      <c r="A154" s="150"/>
      <c r="B154" s="150"/>
      <c r="C154" s="107"/>
      <c r="D154" s="66"/>
      <c r="E154" s="69"/>
      <c r="F154" s="66"/>
      <c r="G154" s="153">
        <f t="shared" si="5"/>
        <v>0</v>
      </c>
      <c r="H154" s="75" t="s">
        <v>176</v>
      </c>
    </row>
    <row r="155" spans="1:8" s="75" customFormat="1" hidden="1">
      <c r="A155" s="150"/>
      <c r="B155" s="150"/>
      <c r="C155" s="107"/>
      <c r="D155" s="66"/>
      <c r="E155" s="69"/>
      <c r="F155" s="66"/>
      <c r="G155" s="153">
        <f t="shared" si="5"/>
        <v>0</v>
      </c>
      <c r="H155" s="75" t="s">
        <v>176</v>
      </c>
    </row>
    <row r="156" spans="1:8" s="75" customFormat="1" hidden="1">
      <c r="A156" s="150"/>
      <c r="B156" s="150"/>
      <c r="C156" s="107"/>
      <c r="D156" s="66"/>
      <c r="E156" s="69"/>
      <c r="F156" s="66"/>
      <c r="G156" s="153">
        <f t="shared" si="5"/>
        <v>0</v>
      </c>
      <c r="H156" s="75" t="s">
        <v>176</v>
      </c>
    </row>
    <row r="157" spans="1:8" s="75" customFormat="1" hidden="1">
      <c r="A157" s="150"/>
      <c r="B157" s="150"/>
      <c r="C157" s="107"/>
      <c r="D157" s="66"/>
      <c r="E157" s="69"/>
      <c r="F157" s="66"/>
      <c r="G157" s="153">
        <f t="shared" si="5"/>
        <v>0</v>
      </c>
      <c r="H157" s="75" t="s">
        <v>176</v>
      </c>
    </row>
    <row r="158" spans="1:8" s="75" customFormat="1" hidden="1">
      <c r="A158" s="150"/>
      <c r="B158" s="150"/>
      <c r="C158" s="107"/>
      <c r="D158" s="66"/>
      <c r="E158" s="69"/>
      <c r="F158" s="66"/>
      <c r="G158" s="153">
        <f t="shared" si="5"/>
        <v>0</v>
      </c>
      <c r="H158" s="75" t="s">
        <v>176</v>
      </c>
    </row>
    <row r="159" spans="1:8" s="75" customFormat="1" hidden="1">
      <c r="A159" s="150"/>
      <c r="B159" s="150"/>
      <c r="C159" s="107"/>
      <c r="D159" s="66"/>
      <c r="E159" s="69"/>
      <c r="F159" s="66"/>
      <c r="G159" s="153">
        <f t="shared" si="5"/>
        <v>0</v>
      </c>
      <c r="H159" s="75" t="s">
        <v>176</v>
      </c>
    </row>
    <row r="160" spans="1:8" s="75" customFormat="1" hidden="1">
      <c r="A160" s="150"/>
      <c r="B160" s="150"/>
      <c r="C160" s="107"/>
      <c r="D160" s="66"/>
      <c r="E160" s="69"/>
      <c r="F160" s="66"/>
      <c r="G160" s="153">
        <f t="shared" si="5"/>
        <v>0</v>
      </c>
      <c r="H160" s="75" t="s">
        <v>176</v>
      </c>
    </row>
    <row r="161" spans="1:8" s="75" customFormat="1" hidden="1">
      <c r="A161" s="150"/>
      <c r="B161" s="150"/>
      <c r="C161" s="107"/>
      <c r="D161" s="66"/>
      <c r="E161" s="69"/>
      <c r="F161" s="66"/>
      <c r="G161" s="153">
        <f t="shared" si="5"/>
        <v>0</v>
      </c>
      <c r="H161" s="75" t="s">
        <v>176</v>
      </c>
    </row>
    <row r="162" spans="1:8" s="75" customFormat="1" hidden="1">
      <c r="A162" s="150"/>
      <c r="B162" s="150"/>
      <c r="C162" s="107"/>
      <c r="D162" s="66"/>
      <c r="E162" s="69"/>
      <c r="F162" s="66"/>
      <c r="G162" s="153">
        <f t="shared" si="5"/>
        <v>0</v>
      </c>
      <c r="H162" s="75" t="s">
        <v>176</v>
      </c>
    </row>
    <row r="163" spans="1:8" s="75" customFormat="1" hidden="1">
      <c r="A163" s="150"/>
      <c r="B163" s="150"/>
      <c r="C163" s="107"/>
      <c r="D163" s="66"/>
      <c r="E163" s="69"/>
      <c r="F163" s="66"/>
      <c r="G163" s="153">
        <f t="shared" si="5"/>
        <v>0</v>
      </c>
      <c r="H163" s="75" t="s">
        <v>176</v>
      </c>
    </row>
    <row r="164" spans="1:8" s="75" customFormat="1" hidden="1">
      <c r="A164" s="150"/>
      <c r="B164" s="150"/>
      <c r="C164" s="107"/>
      <c r="D164" s="66"/>
      <c r="E164" s="69"/>
      <c r="F164" s="66"/>
      <c r="G164" s="153">
        <f t="shared" si="5"/>
        <v>0</v>
      </c>
      <c r="H164" s="75" t="s">
        <v>176</v>
      </c>
    </row>
    <row r="165" spans="1:8" s="75" customFormat="1" hidden="1">
      <c r="A165" s="150"/>
      <c r="B165" s="150"/>
      <c r="C165" s="107"/>
      <c r="D165" s="66"/>
      <c r="E165" s="69"/>
      <c r="F165" s="66"/>
      <c r="G165" s="153">
        <f t="shared" si="5"/>
        <v>0</v>
      </c>
      <c r="H165" s="75" t="s">
        <v>176</v>
      </c>
    </row>
    <row r="166" spans="1:8" s="75" customFormat="1" hidden="1">
      <c r="A166" s="150"/>
      <c r="B166" s="150"/>
      <c r="C166" s="107"/>
      <c r="D166" s="66"/>
      <c r="E166" s="69"/>
      <c r="F166" s="66"/>
      <c r="G166" s="153">
        <f t="shared" si="5"/>
        <v>0</v>
      </c>
      <c r="H166" s="75" t="s">
        <v>176</v>
      </c>
    </row>
    <row r="167" spans="1:8" s="75" customFormat="1" hidden="1">
      <c r="A167" s="150"/>
      <c r="B167" s="150"/>
      <c r="C167" s="107"/>
      <c r="D167" s="66"/>
      <c r="E167" s="69"/>
      <c r="F167" s="66"/>
      <c r="G167" s="153">
        <f t="shared" si="5"/>
        <v>0</v>
      </c>
      <c r="H167" s="75" t="s">
        <v>176</v>
      </c>
    </row>
    <row r="168" spans="1:8" s="75" customFormat="1" hidden="1">
      <c r="A168" s="150"/>
      <c r="B168" s="150"/>
      <c r="C168" s="107"/>
      <c r="D168" s="66"/>
      <c r="E168" s="69"/>
      <c r="F168" s="66"/>
      <c r="G168" s="153">
        <f t="shared" si="5"/>
        <v>0</v>
      </c>
      <c r="H168" s="75" t="s">
        <v>176</v>
      </c>
    </row>
    <row r="169" spans="1:8" s="75" customFormat="1" hidden="1">
      <c r="A169" s="150"/>
      <c r="B169" s="150"/>
      <c r="C169" s="107"/>
      <c r="D169" s="66"/>
      <c r="E169" s="69"/>
      <c r="F169" s="66"/>
      <c r="G169" s="153">
        <f t="shared" ref="G169:G200" si="6">ROUND(+C169*E169*F169,2)</f>
        <v>0</v>
      </c>
      <c r="H169" s="75" t="s">
        <v>176</v>
      </c>
    </row>
    <row r="170" spans="1:8" s="75" customFormat="1" hidden="1">
      <c r="A170" s="150"/>
      <c r="B170" s="150"/>
      <c r="C170" s="107"/>
      <c r="D170" s="66"/>
      <c r="E170" s="69"/>
      <c r="F170" s="66"/>
      <c r="G170" s="153">
        <f t="shared" si="6"/>
        <v>0</v>
      </c>
      <c r="H170" s="75" t="s">
        <v>176</v>
      </c>
    </row>
    <row r="171" spans="1:8" s="75" customFormat="1" hidden="1">
      <c r="A171" s="150"/>
      <c r="B171" s="150"/>
      <c r="C171" s="107"/>
      <c r="D171" s="66"/>
      <c r="E171" s="69"/>
      <c r="F171" s="66"/>
      <c r="G171" s="153">
        <f t="shared" si="6"/>
        <v>0</v>
      </c>
      <c r="H171" s="75" t="s">
        <v>176</v>
      </c>
    </row>
    <row r="172" spans="1:8" s="75" customFormat="1" hidden="1">
      <c r="A172" s="150"/>
      <c r="B172" s="150"/>
      <c r="C172" s="107"/>
      <c r="D172" s="66"/>
      <c r="E172" s="69"/>
      <c r="F172" s="66"/>
      <c r="G172" s="153">
        <f t="shared" si="6"/>
        <v>0</v>
      </c>
      <c r="H172" s="75" t="s">
        <v>176</v>
      </c>
    </row>
    <row r="173" spans="1:8" s="75" customFormat="1" hidden="1">
      <c r="A173" s="150"/>
      <c r="B173" s="150"/>
      <c r="C173" s="107"/>
      <c r="D173" s="66"/>
      <c r="E173" s="69"/>
      <c r="F173" s="66"/>
      <c r="G173" s="153">
        <f t="shared" si="6"/>
        <v>0</v>
      </c>
      <c r="H173" s="75" t="s">
        <v>176</v>
      </c>
    </row>
    <row r="174" spans="1:8" s="75" customFormat="1" hidden="1">
      <c r="A174" s="150"/>
      <c r="B174" s="150"/>
      <c r="C174" s="107"/>
      <c r="D174" s="66"/>
      <c r="E174" s="69"/>
      <c r="F174" s="66"/>
      <c r="G174" s="153">
        <f t="shared" si="6"/>
        <v>0</v>
      </c>
      <c r="H174" s="75" t="s">
        <v>176</v>
      </c>
    </row>
    <row r="175" spans="1:8" s="75" customFormat="1" hidden="1">
      <c r="A175" s="150"/>
      <c r="B175" s="150"/>
      <c r="C175" s="107"/>
      <c r="D175" s="66"/>
      <c r="E175" s="69"/>
      <c r="F175" s="66"/>
      <c r="G175" s="153">
        <f t="shared" si="6"/>
        <v>0</v>
      </c>
      <c r="H175" s="75" t="s">
        <v>176</v>
      </c>
    </row>
    <row r="176" spans="1:8" s="75" customFormat="1" hidden="1">
      <c r="A176" s="150"/>
      <c r="B176" s="150"/>
      <c r="C176" s="107"/>
      <c r="D176" s="66"/>
      <c r="E176" s="69"/>
      <c r="F176" s="66"/>
      <c r="G176" s="153">
        <f t="shared" si="6"/>
        <v>0</v>
      </c>
      <c r="H176" s="75" t="s">
        <v>176</v>
      </c>
    </row>
    <row r="177" spans="1:8" s="75" customFormat="1" hidden="1">
      <c r="A177" s="150"/>
      <c r="B177" s="150"/>
      <c r="C177" s="107"/>
      <c r="D177" s="66"/>
      <c r="E177" s="69"/>
      <c r="F177" s="66"/>
      <c r="G177" s="153">
        <f t="shared" si="6"/>
        <v>0</v>
      </c>
      <c r="H177" s="75" t="s">
        <v>176</v>
      </c>
    </row>
    <row r="178" spans="1:8" s="75" customFormat="1" hidden="1">
      <c r="A178" s="150"/>
      <c r="B178" s="150"/>
      <c r="C178" s="107"/>
      <c r="D178" s="66"/>
      <c r="E178" s="69"/>
      <c r="F178" s="66"/>
      <c r="G178" s="153">
        <f t="shared" si="6"/>
        <v>0</v>
      </c>
      <c r="H178" s="75" t="s">
        <v>176</v>
      </c>
    </row>
    <row r="179" spans="1:8" s="75" customFormat="1" hidden="1">
      <c r="A179" s="150"/>
      <c r="B179" s="150"/>
      <c r="C179" s="107"/>
      <c r="D179" s="66"/>
      <c r="E179" s="69"/>
      <c r="F179" s="66"/>
      <c r="G179" s="153">
        <f t="shared" si="6"/>
        <v>0</v>
      </c>
      <c r="H179" s="75" t="s">
        <v>176</v>
      </c>
    </row>
    <row r="180" spans="1:8" s="75" customFormat="1" hidden="1">
      <c r="A180" s="150"/>
      <c r="B180" s="150"/>
      <c r="C180" s="107"/>
      <c r="D180" s="66"/>
      <c r="E180" s="69"/>
      <c r="F180" s="66"/>
      <c r="G180" s="153">
        <f t="shared" si="6"/>
        <v>0</v>
      </c>
      <c r="H180" s="75" t="s">
        <v>176</v>
      </c>
    </row>
    <row r="181" spans="1:8" s="75" customFormat="1" hidden="1">
      <c r="A181" s="150"/>
      <c r="B181" s="150"/>
      <c r="C181" s="107"/>
      <c r="D181" s="66"/>
      <c r="E181" s="69"/>
      <c r="F181" s="66"/>
      <c r="G181" s="153">
        <f t="shared" si="6"/>
        <v>0</v>
      </c>
      <c r="H181" s="75" t="s">
        <v>176</v>
      </c>
    </row>
    <row r="182" spans="1:8" s="75" customFormat="1" hidden="1">
      <c r="A182" s="150"/>
      <c r="B182" s="150"/>
      <c r="C182" s="107"/>
      <c r="D182" s="66"/>
      <c r="E182" s="69"/>
      <c r="F182" s="66"/>
      <c r="G182" s="153">
        <f t="shared" si="6"/>
        <v>0</v>
      </c>
      <c r="H182" s="75" t="s">
        <v>176</v>
      </c>
    </row>
    <row r="183" spans="1:8" s="75" customFormat="1" hidden="1">
      <c r="A183" s="150"/>
      <c r="B183" s="150"/>
      <c r="C183" s="107"/>
      <c r="D183" s="66"/>
      <c r="E183" s="69"/>
      <c r="F183" s="66"/>
      <c r="G183" s="153">
        <f t="shared" si="6"/>
        <v>0</v>
      </c>
      <c r="H183" s="75" t="s">
        <v>176</v>
      </c>
    </row>
    <row r="184" spans="1:8" s="75" customFormat="1" hidden="1">
      <c r="A184" s="150"/>
      <c r="B184" s="150"/>
      <c r="C184" s="107"/>
      <c r="D184" s="66"/>
      <c r="E184" s="69"/>
      <c r="F184" s="66"/>
      <c r="G184" s="153">
        <f t="shared" si="6"/>
        <v>0</v>
      </c>
      <c r="H184" s="75" t="s">
        <v>176</v>
      </c>
    </row>
    <row r="185" spans="1:8" s="75" customFormat="1" hidden="1">
      <c r="A185" s="150"/>
      <c r="B185" s="150"/>
      <c r="C185" s="107"/>
      <c r="D185" s="66"/>
      <c r="E185" s="69"/>
      <c r="F185" s="66"/>
      <c r="G185" s="153">
        <f t="shared" si="6"/>
        <v>0</v>
      </c>
      <c r="H185" s="75" t="s">
        <v>176</v>
      </c>
    </row>
    <row r="186" spans="1:8" s="75" customFormat="1" hidden="1">
      <c r="A186" s="150"/>
      <c r="B186" s="150"/>
      <c r="C186" s="107"/>
      <c r="D186" s="66"/>
      <c r="E186" s="69"/>
      <c r="F186" s="66"/>
      <c r="G186" s="153">
        <f t="shared" si="6"/>
        <v>0</v>
      </c>
      <c r="H186" s="75" t="s">
        <v>176</v>
      </c>
    </row>
    <row r="187" spans="1:8" s="75" customFormat="1" hidden="1">
      <c r="A187" s="150"/>
      <c r="B187" s="150"/>
      <c r="C187" s="107"/>
      <c r="D187" s="66"/>
      <c r="E187" s="69"/>
      <c r="F187" s="66"/>
      <c r="G187" s="153">
        <f t="shared" si="6"/>
        <v>0</v>
      </c>
      <c r="H187" s="75" t="s">
        <v>176</v>
      </c>
    </row>
    <row r="188" spans="1:8" s="75" customFormat="1" hidden="1">
      <c r="A188" s="150"/>
      <c r="B188" s="150"/>
      <c r="C188" s="107"/>
      <c r="D188" s="66"/>
      <c r="E188" s="69"/>
      <c r="F188" s="66"/>
      <c r="G188" s="153">
        <f t="shared" si="6"/>
        <v>0</v>
      </c>
      <c r="H188" s="75" t="s">
        <v>176</v>
      </c>
    </row>
    <row r="189" spans="1:8" s="75" customFormat="1" hidden="1">
      <c r="A189" s="150"/>
      <c r="B189" s="150"/>
      <c r="C189" s="107"/>
      <c r="D189" s="66"/>
      <c r="E189" s="69"/>
      <c r="F189" s="66"/>
      <c r="G189" s="153">
        <f t="shared" si="6"/>
        <v>0</v>
      </c>
      <c r="H189" s="75" t="s">
        <v>176</v>
      </c>
    </row>
    <row r="190" spans="1:8" s="75" customFormat="1" hidden="1">
      <c r="A190" s="150"/>
      <c r="B190" s="150"/>
      <c r="C190" s="107"/>
      <c r="D190" s="66"/>
      <c r="E190" s="69"/>
      <c r="F190" s="66"/>
      <c r="G190" s="153">
        <f t="shared" si="6"/>
        <v>0</v>
      </c>
      <c r="H190" s="75" t="s">
        <v>176</v>
      </c>
    </row>
    <row r="191" spans="1:8" s="75" customFormat="1" hidden="1">
      <c r="A191" s="150"/>
      <c r="B191" s="150"/>
      <c r="C191" s="107"/>
      <c r="D191" s="66"/>
      <c r="E191" s="69"/>
      <c r="F191" s="66"/>
      <c r="G191" s="153">
        <f t="shared" si="6"/>
        <v>0</v>
      </c>
      <c r="H191" s="75" t="s">
        <v>176</v>
      </c>
    </row>
    <row r="192" spans="1:8" s="75" customFormat="1" hidden="1">
      <c r="A192" s="150"/>
      <c r="B192" s="150"/>
      <c r="C192" s="107"/>
      <c r="D192" s="66"/>
      <c r="E192" s="69"/>
      <c r="F192" s="66"/>
      <c r="G192" s="153">
        <f t="shared" si="6"/>
        <v>0</v>
      </c>
      <c r="H192" s="75" t="s">
        <v>176</v>
      </c>
    </row>
    <row r="193" spans="1:8" s="75" customFormat="1" hidden="1">
      <c r="A193" s="150"/>
      <c r="B193" s="150"/>
      <c r="C193" s="107"/>
      <c r="D193" s="66"/>
      <c r="E193" s="69"/>
      <c r="F193" s="66"/>
      <c r="G193" s="153">
        <f t="shared" si="6"/>
        <v>0</v>
      </c>
      <c r="H193" s="75" t="s">
        <v>176</v>
      </c>
    </row>
    <row r="194" spans="1:8" s="75" customFormat="1" hidden="1">
      <c r="A194" s="150"/>
      <c r="B194" s="150"/>
      <c r="C194" s="107"/>
      <c r="D194" s="66"/>
      <c r="E194" s="69"/>
      <c r="F194" s="66"/>
      <c r="G194" s="153">
        <f t="shared" si="6"/>
        <v>0</v>
      </c>
      <c r="H194" s="75" t="s">
        <v>176</v>
      </c>
    </row>
    <row r="195" spans="1:8" s="75" customFormat="1" hidden="1">
      <c r="A195" s="150"/>
      <c r="B195" s="150"/>
      <c r="C195" s="107"/>
      <c r="D195" s="66"/>
      <c r="E195" s="69"/>
      <c r="F195" s="66"/>
      <c r="G195" s="153">
        <f t="shared" si="6"/>
        <v>0</v>
      </c>
      <c r="H195" s="75" t="s">
        <v>176</v>
      </c>
    </row>
    <row r="196" spans="1:8" s="75" customFormat="1" hidden="1">
      <c r="A196" s="150"/>
      <c r="B196" s="150"/>
      <c r="C196" s="107"/>
      <c r="D196" s="66"/>
      <c r="E196" s="69"/>
      <c r="F196" s="66"/>
      <c r="G196" s="153">
        <f t="shared" si="6"/>
        <v>0</v>
      </c>
      <c r="H196" s="75" t="s">
        <v>176</v>
      </c>
    </row>
    <row r="197" spans="1:8" s="75" customFormat="1" hidden="1">
      <c r="A197" s="150"/>
      <c r="B197" s="150"/>
      <c r="C197" s="107"/>
      <c r="D197" s="66"/>
      <c r="E197" s="69"/>
      <c r="F197" s="66"/>
      <c r="G197" s="153">
        <f t="shared" si="6"/>
        <v>0</v>
      </c>
      <c r="H197" s="75" t="s">
        <v>176</v>
      </c>
    </row>
    <row r="198" spans="1:8" s="75" customFormat="1" hidden="1">
      <c r="A198" s="150"/>
      <c r="B198" s="150"/>
      <c r="C198" s="107"/>
      <c r="D198" s="66"/>
      <c r="E198" s="69"/>
      <c r="F198" s="66"/>
      <c r="G198" s="153">
        <f t="shared" si="6"/>
        <v>0</v>
      </c>
      <c r="H198" s="75" t="s">
        <v>176</v>
      </c>
    </row>
    <row r="199" spans="1:8" s="75" customFormat="1" hidden="1">
      <c r="A199" s="150"/>
      <c r="B199" s="150"/>
      <c r="C199" s="107"/>
      <c r="D199" s="66"/>
      <c r="E199" s="69"/>
      <c r="F199" s="66"/>
      <c r="G199" s="153">
        <f t="shared" si="6"/>
        <v>0</v>
      </c>
      <c r="H199" s="75" t="s">
        <v>176</v>
      </c>
    </row>
    <row r="200" spans="1:8" s="75" customFormat="1" hidden="1">
      <c r="A200" s="150"/>
      <c r="B200" s="150"/>
      <c r="C200" s="107"/>
      <c r="D200" s="66"/>
      <c r="E200" s="69"/>
      <c r="F200" s="66"/>
      <c r="G200" s="153">
        <f t="shared" si="6"/>
        <v>0</v>
      </c>
      <c r="H200" s="75" t="s">
        <v>176</v>
      </c>
    </row>
    <row r="201" spans="1:8" s="75" customFormat="1" hidden="1">
      <c r="A201" s="150"/>
      <c r="B201" s="150"/>
      <c r="C201" s="107"/>
      <c r="D201" s="66"/>
      <c r="E201" s="69"/>
      <c r="F201" s="66"/>
      <c r="G201" s="153">
        <f t="shared" ref="G201:G232" si="7">ROUND(+C201*E201*F201,2)</f>
        <v>0</v>
      </c>
      <c r="H201" s="75" t="s">
        <v>176</v>
      </c>
    </row>
    <row r="202" spans="1:8" s="75" customFormat="1" hidden="1">
      <c r="A202" s="150"/>
      <c r="B202" s="150"/>
      <c r="C202" s="107"/>
      <c r="D202" s="66"/>
      <c r="E202" s="69"/>
      <c r="F202" s="66"/>
      <c r="G202" s="153">
        <f t="shared" si="7"/>
        <v>0</v>
      </c>
      <c r="H202" s="75" t="s">
        <v>176</v>
      </c>
    </row>
    <row r="203" spans="1:8" s="75" customFormat="1" hidden="1">
      <c r="A203" s="150"/>
      <c r="B203" s="150"/>
      <c r="C203" s="107"/>
      <c r="D203" s="66"/>
      <c r="E203" s="69"/>
      <c r="F203" s="66"/>
      <c r="G203" s="153">
        <f t="shared" si="7"/>
        <v>0</v>
      </c>
      <c r="H203" s="75" t="s">
        <v>176</v>
      </c>
    </row>
    <row r="204" spans="1:8" s="75" customFormat="1" hidden="1">
      <c r="A204" s="150"/>
      <c r="B204" s="150"/>
      <c r="C204" s="107"/>
      <c r="D204" s="66"/>
      <c r="E204" s="69"/>
      <c r="F204" s="66"/>
      <c r="G204" s="153">
        <f t="shared" si="7"/>
        <v>0</v>
      </c>
      <c r="H204" s="75" t="s">
        <v>176</v>
      </c>
    </row>
    <row r="205" spans="1:8" s="75" customFormat="1" hidden="1">
      <c r="A205" s="150"/>
      <c r="B205" s="150"/>
      <c r="C205" s="107"/>
      <c r="D205" s="66"/>
      <c r="E205" s="69"/>
      <c r="F205" s="66"/>
      <c r="G205" s="153">
        <f t="shared" si="7"/>
        <v>0</v>
      </c>
      <c r="H205" s="75" t="s">
        <v>176</v>
      </c>
    </row>
    <row r="206" spans="1:8" s="75" customFormat="1" hidden="1">
      <c r="A206" s="150"/>
      <c r="B206" s="150"/>
      <c r="C206" s="107"/>
      <c r="D206" s="66"/>
      <c r="E206" s="69"/>
      <c r="F206" s="66"/>
      <c r="G206" s="153">
        <f t="shared" si="7"/>
        <v>0</v>
      </c>
      <c r="H206" s="75" t="s">
        <v>176</v>
      </c>
    </row>
    <row r="207" spans="1:8" s="75" customFormat="1" hidden="1">
      <c r="A207" s="150"/>
      <c r="B207" s="150"/>
      <c r="C207" s="107"/>
      <c r="D207" s="66"/>
      <c r="E207" s="69"/>
      <c r="F207" s="66"/>
      <c r="G207" s="153">
        <f t="shared" si="7"/>
        <v>0</v>
      </c>
      <c r="H207" s="75" t="s">
        <v>176</v>
      </c>
    </row>
    <row r="208" spans="1:8" s="75" customFormat="1" hidden="1">
      <c r="A208" s="150"/>
      <c r="B208" s="150"/>
      <c r="C208" s="107"/>
      <c r="D208" s="66"/>
      <c r="E208" s="69"/>
      <c r="F208" s="66"/>
      <c r="G208" s="153">
        <f t="shared" si="7"/>
        <v>0</v>
      </c>
      <c r="H208" s="75" t="s">
        <v>176</v>
      </c>
    </row>
    <row r="209" spans="1:8" s="75" customFormat="1" hidden="1">
      <c r="A209" s="150"/>
      <c r="B209" s="150"/>
      <c r="C209" s="107"/>
      <c r="D209" s="66"/>
      <c r="E209" s="69"/>
      <c r="F209" s="66"/>
      <c r="G209" s="153">
        <f t="shared" si="7"/>
        <v>0</v>
      </c>
      <c r="H209" s="75" t="s">
        <v>176</v>
      </c>
    </row>
    <row r="210" spans="1:8" s="75" customFormat="1" hidden="1">
      <c r="A210" s="150"/>
      <c r="B210" s="150"/>
      <c r="C210" s="107"/>
      <c r="D210" s="66"/>
      <c r="E210" s="69"/>
      <c r="F210" s="66"/>
      <c r="G210" s="153">
        <f t="shared" si="7"/>
        <v>0</v>
      </c>
      <c r="H210" s="75" t="s">
        <v>176</v>
      </c>
    </row>
    <row r="211" spans="1:8" s="75" customFormat="1" hidden="1">
      <c r="A211" s="150"/>
      <c r="B211" s="150"/>
      <c r="C211" s="107"/>
      <c r="D211" s="66"/>
      <c r="E211" s="69"/>
      <c r="F211" s="66"/>
      <c r="G211" s="153">
        <f t="shared" si="7"/>
        <v>0</v>
      </c>
      <c r="H211" s="75" t="s">
        <v>176</v>
      </c>
    </row>
    <row r="212" spans="1:8" s="75" customFormat="1" hidden="1">
      <c r="A212" s="150"/>
      <c r="B212" s="150"/>
      <c r="C212" s="107"/>
      <c r="D212" s="66"/>
      <c r="E212" s="69"/>
      <c r="F212" s="66"/>
      <c r="G212" s="153">
        <f t="shared" si="7"/>
        <v>0</v>
      </c>
      <c r="H212" s="75" t="s">
        <v>176</v>
      </c>
    </row>
    <row r="213" spans="1:8" s="75" customFormat="1" hidden="1">
      <c r="A213" s="150"/>
      <c r="B213" s="150"/>
      <c r="C213" s="107"/>
      <c r="D213" s="66"/>
      <c r="E213" s="69"/>
      <c r="F213" s="66"/>
      <c r="G213" s="153">
        <f t="shared" si="7"/>
        <v>0</v>
      </c>
      <c r="H213" s="75" t="s">
        <v>176</v>
      </c>
    </row>
    <row r="214" spans="1:8" s="75" customFormat="1" hidden="1">
      <c r="A214" s="150"/>
      <c r="B214" s="150"/>
      <c r="C214" s="107"/>
      <c r="D214" s="66"/>
      <c r="E214" s="69"/>
      <c r="F214" s="66"/>
      <c r="G214" s="153">
        <f t="shared" si="7"/>
        <v>0</v>
      </c>
      <c r="H214" s="75" t="s">
        <v>176</v>
      </c>
    </row>
    <row r="215" spans="1:8" s="75" customFormat="1" hidden="1">
      <c r="A215" s="150"/>
      <c r="B215" s="150"/>
      <c r="C215" s="107"/>
      <c r="D215" s="66"/>
      <c r="E215" s="69"/>
      <c r="F215" s="66"/>
      <c r="G215" s="153">
        <f t="shared" si="7"/>
        <v>0</v>
      </c>
      <c r="H215" s="75" t="s">
        <v>176</v>
      </c>
    </row>
    <row r="216" spans="1:8" s="75" customFormat="1" hidden="1">
      <c r="A216" s="150"/>
      <c r="B216" s="150"/>
      <c r="C216" s="107"/>
      <c r="D216" s="66"/>
      <c r="E216" s="69"/>
      <c r="F216" s="66"/>
      <c r="G216" s="153">
        <f t="shared" si="7"/>
        <v>0</v>
      </c>
      <c r="H216" s="75" t="s">
        <v>176</v>
      </c>
    </row>
    <row r="217" spans="1:8" s="75" customFormat="1" hidden="1">
      <c r="A217" s="150"/>
      <c r="B217" s="150"/>
      <c r="C217" s="107"/>
      <c r="D217" s="66"/>
      <c r="E217" s="69"/>
      <c r="F217" s="66"/>
      <c r="G217" s="153">
        <f t="shared" si="7"/>
        <v>0</v>
      </c>
      <c r="H217" s="75" t="s">
        <v>176</v>
      </c>
    </row>
    <row r="218" spans="1:8" s="75" customFormat="1" hidden="1">
      <c r="A218" s="150"/>
      <c r="B218" s="150"/>
      <c r="C218" s="107"/>
      <c r="D218" s="66"/>
      <c r="E218" s="69"/>
      <c r="F218" s="66"/>
      <c r="G218" s="153">
        <f t="shared" si="7"/>
        <v>0</v>
      </c>
      <c r="H218" s="75" t="s">
        <v>176</v>
      </c>
    </row>
    <row r="219" spans="1:8" s="75" customFormat="1" hidden="1">
      <c r="A219" s="150"/>
      <c r="B219" s="150"/>
      <c r="C219" s="107"/>
      <c r="D219" s="66"/>
      <c r="E219" s="69"/>
      <c r="F219" s="66"/>
      <c r="G219" s="153">
        <f t="shared" si="7"/>
        <v>0</v>
      </c>
      <c r="H219" s="75" t="s">
        <v>176</v>
      </c>
    </row>
    <row r="220" spans="1:8" s="75" customFormat="1" hidden="1">
      <c r="A220" s="150"/>
      <c r="B220" s="150"/>
      <c r="C220" s="107"/>
      <c r="D220" s="66"/>
      <c r="E220" s="69"/>
      <c r="F220" s="66"/>
      <c r="G220" s="153">
        <f t="shared" si="7"/>
        <v>0</v>
      </c>
      <c r="H220" s="75" t="s">
        <v>176</v>
      </c>
    </row>
    <row r="221" spans="1:8" s="75" customFormat="1" hidden="1">
      <c r="A221" s="150"/>
      <c r="B221" s="150"/>
      <c r="C221" s="107"/>
      <c r="D221" s="66"/>
      <c r="E221" s="69"/>
      <c r="F221" s="66"/>
      <c r="G221" s="153">
        <f t="shared" si="7"/>
        <v>0</v>
      </c>
      <c r="H221" s="75" t="s">
        <v>176</v>
      </c>
    </row>
    <row r="222" spans="1:8" s="75" customFormat="1" hidden="1">
      <c r="A222" s="150"/>
      <c r="B222" s="150"/>
      <c r="C222" s="107"/>
      <c r="D222" s="66"/>
      <c r="E222" s="69"/>
      <c r="F222" s="66"/>
      <c r="G222" s="153">
        <f t="shared" si="7"/>
        <v>0</v>
      </c>
      <c r="H222" s="75" t="s">
        <v>176</v>
      </c>
    </row>
    <row r="223" spans="1:8" s="75" customFormat="1" hidden="1">
      <c r="A223" s="150"/>
      <c r="B223" s="150"/>
      <c r="C223" s="107"/>
      <c r="D223" s="66"/>
      <c r="E223" s="69"/>
      <c r="F223" s="66"/>
      <c r="G223" s="153">
        <f t="shared" si="7"/>
        <v>0</v>
      </c>
      <c r="H223" s="75" t="s">
        <v>176</v>
      </c>
    </row>
    <row r="224" spans="1:8" s="75" customFormat="1" hidden="1">
      <c r="A224" s="150"/>
      <c r="B224" s="150"/>
      <c r="C224" s="107"/>
      <c r="D224" s="66"/>
      <c r="E224" s="69"/>
      <c r="F224" s="66"/>
      <c r="G224" s="153">
        <f t="shared" si="7"/>
        <v>0</v>
      </c>
      <c r="H224" s="75" t="s">
        <v>176</v>
      </c>
    </row>
    <row r="225" spans="1:8" s="75" customFormat="1" hidden="1">
      <c r="A225" s="150"/>
      <c r="B225" s="150"/>
      <c r="C225" s="107"/>
      <c r="D225" s="66"/>
      <c r="E225" s="69"/>
      <c r="F225" s="66"/>
      <c r="G225" s="153">
        <f t="shared" si="7"/>
        <v>0</v>
      </c>
      <c r="H225" s="75" t="s">
        <v>176</v>
      </c>
    </row>
    <row r="226" spans="1:8" s="75" customFormat="1" hidden="1">
      <c r="A226" s="150"/>
      <c r="B226" s="150"/>
      <c r="C226" s="107"/>
      <c r="D226" s="66"/>
      <c r="E226" s="69"/>
      <c r="F226" s="66"/>
      <c r="G226" s="153">
        <f t="shared" si="7"/>
        <v>0</v>
      </c>
      <c r="H226" s="75" t="s">
        <v>176</v>
      </c>
    </row>
    <row r="227" spans="1:8" s="75" customFormat="1" hidden="1">
      <c r="A227" s="150"/>
      <c r="B227" s="150"/>
      <c r="C227" s="107"/>
      <c r="D227" s="66"/>
      <c r="E227" s="69"/>
      <c r="F227" s="66"/>
      <c r="G227" s="153">
        <f t="shared" si="7"/>
        <v>0</v>
      </c>
      <c r="H227" s="75" t="s">
        <v>176</v>
      </c>
    </row>
    <row r="228" spans="1:8" s="75" customFormat="1" hidden="1">
      <c r="A228" s="150"/>
      <c r="B228" s="150"/>
      <c r="C228" s="107"/>
      <c r="D228" s="66"/>
      <c r="E228" s="69"/>
      <c r="F228" s="66"/>
      <c r="G228" s="153">
        <f t="shared" si="7"/>
        <v>0</v>
      </c>
      <c r="H228" s="75" t="s">
        <v>176</v>
      </c>
    </row>
    <row r="229" spans="1:8" s="75" customFormat="1" hidden="1">
      <c r="A229" s="150"/>
      <c r="B229" s="150"/>
      <c r="C229" s="107"/>
      <c r="D229" s="66"/>
      <c r="E229" s="69"/>
      <c r="F229" s="66"/>
      <c r="G229" s="153">
        <f t="shared" si="7"/>
        <v>0</v>
      </c>
      <c r="H229" s="75" t="s">
        <v>176</v>
      </c>
    </row>
    <row r="230" spans="1:8" s="75" customFormat="1" hidden="1">
      <c r="A230" s="150"/>
      <c r="B230" s="150"/>
      <c r="C230" s="107"/>
      <c r="D230" s="66"/>
      <c r="E230" s="69"/>
      <c r="F230" s="66"/>
      <c r="G230" s="153">
        <f t="shared" si="7"/>
        <v>0</v>
      </c>
      <c r="H230" s="75" t="s">
        <v>176</v>
      </c>
    </row>
    <row r="231" spans="1:8" s="75" customFormat="1" hidden="1">
      <c r="A231" s="150"/>
      <c r="B231" s="150"/>
      <c r="C231" s="107"/>
      <c r="D231" s="66"/>
      <c r="E231" s="69"/>
      <c r="F231" s="66"/>
      <c r="G231" s="153">
        <f t="shared" si="7"/>
        <v>0</v>
      </c>
      <c r="H231" s="75" t="s">
        <v>176</v>
      </c>
    </row>
    <row r="232" spans="1:8" s="75" customFormat="1" hidden="1">
      <c r="A232" s="150"/>
      <c r="B232" s="150"/>
      <c r="C232" s="107"/>
      <c r="D232" s="66"/>
      <c r="E232" s="69"/>
      <c r="F232" s="66"/>
      <c r="G232" s="153">
        <f t="shared" si="7"/>
        <v>0</v>
      </c>
      <c r="H232" s="75" t="s">
        <v>176</v>
      </c>
    </row>
    <row r="233" spans="1:8" s="75" customFormat="1" hidden="1">
      <c r="A233" s="150"/>
      <c r="B233" s="150"/>
      <c r="C233" s="107"/>
      <c r="D233" s="66"/>
      <c r="E233" s="69"/>
      <c r="F233" s="66"/>
      <c r="G233" s="153">
        <f t="shared" ref="G233:G264" si="8">ROUND(+C233*E233*F233,2)</f>
        <v>0</v>
      </c>
      <c r="H233" s="75" t="s">
        <v>176</v>
      </c>
    </row>
    <row r="234" spans="1:8" s="75" customFormat="1" hidden="1">
      <c r="A234" s="150"/>
      <c r="B234" s="150"/>
      <c r="C234" s="107"/>
      <c r="D234" s="66"/>
      <c r="E234" s="69"/>
      <c r="F234" s="66"/>
      <c r="G234" s="153">
        <f t="shared" si="8"/>
        <v>0</v>
      </c>
      <c r="H234" s="75" t="s">
        <v>176</v>
      </c>
    </row>
    <row r="235" spans="1:8" s="75" customFormat="1" hidden="1">
      <c r="A235" s="150"/>
      <c r="B235" s="150"/>
      <c r="C235" s="107"/>
      <c r="D235" s="66"/>
      <c r="E235" s="69"/>
      <c r="F235" s="66"/>
      <c r="G235" s="153">
        <f t="shared" si="8"/>
        <v>0</v>
      </c>
      <c r="H235" s="75" t="s">
        <v>176</v>
      </c>
    </row>
    <row r="236" spans="1:8" s="75" customFormat="1" hidden="1">
      <c r="A236" s="150"/>
      <c r="B236" s="150"/>
      <c r="C236" s="107"/>
      <c r="D236" s="66"/>
      <c r="E236" s="69"/>
      <c r="F236" s="66"/>
      <c r="G236" s="153">
        <f t="shared" si="8"/>
        <v>0</v>
      </c>
      <c r="H236" s="75" t="s">
        <v>176</v>
      </c>
    </row>
    <row r="237" spans="1:8" s="75" customFormat="1" hidden="1">
      <c r="A237" s="150"/>
      <c r="B237" s="150"/>
      <c r="C237" s="107"/>
      <c r="D237" s="66"/>
      <c r="E237" s="69"/>
      <c r="F237" s="66"/>
      <c r="G237" s="153">
        <f t="shared" si="8"/>
        <v>0</v>
      </c>
      <c r="H237" s="75" t="s">
        <v>176</v>
      </c>
    </row>
    <row r="238" spans="1:8" s="75" customFormat="1" hidden="1">
      <c r="A238" s="150"/>
      <c r="B238" s="150"/>
      <c r="C238" s="107"/>
      <c r="D238" s="66"/>
      <c r="E238" s="69"/>
      <c r="F238" s="66"/>
      <c r="G238" s="153">
        <f t="shared" si="8"/>
        <v>0</v>
      </c>
      <c r="H238" s="75" t="s">
        <v>176</v>
      </c>
    </row>
    <row r="239" spans="1:8" s="75" customFormat="1" hidden="1">
      <c r="A239" s="150"/>
      <c r="B239" s="150"/>
      <c r="C239" s="107"/>
      <c r="D239" s="66"/>
      <c r="E239" s="69"/>
      <c r="F239" s="66"/>
      <c r="G239" s="153">
        <f t="shared" si="8"/>
        <v>0</v>
      </c>
      <c r="H239" s="75" t="s">
        <v>176</v>
      </c>
    </row>
    <row r="240" spans="1:8" s="75" customFormat="1" hidden="1">
      <c r="A240" s="150"/>
      <c r="B240" s="150"/>
      <c r="C240" s="107"/>
      <c r="D240" s="66"/>
      <c r="E240" s="69"/>
      <c r="F240" s="66"/>
      <c r="G240" s="153">
        <f t="shared" si="8"/>
        <v>0</v>
      </c>
      <c r="H240" s="75" t="s">
        <v>176</v>
      </c>
    </row>
    <row r="241" spans="1:8" s="75" customFormat="1" hidden="1">
      <c r="A241" s="150"/>
      <c r="B241" s="150"/>
      <c r="C241" s="107"/>
      <c r="D241" s="66"/>
      <c r="E241" s="69"/>
      <c r="F241" s="66"/>
      <c r="G241" s="153">
        <f t="shared" si="8"/>
        <v>0</v>
      </c>
      <c r="H241" s="75" t="s">
        <v>176</v>
      </c>
    </row>
    <row r="242" spans="1:8" s="75" customFormat="1" hidden="1">
      <c r="A242" s="150"/>
      <c r="B242" s="150"/>
      <c r="C242" s="107"/>
      <c r="D242" s="66"/>
      <c r="E242" s="69"/>
      <c r="F242" s="66"/>
      <c r="G242" s="153">
        <f t="shared" si="8"/>
        <v>0</v>
      </c>
      <c r="H242" s="75" t="s">
        <v>176</v>
      </c>
    </row>
    <row r="243" spans="1:8" s="75" customFormat="1" hidden="1">
      <c r="A243" s="150"/>
      <c r="B243" s="150"/>
      <c r="C243" s="107"/>
      <c r="D243" s="66"/>
      <c r="E243" s="69"/>
      <c r="F243" s="66"/>
      <c r="G243" s="153">
        <f t="shared" si="8"/>
        <v>0</v>
      </c>
      <c r="H243" s="75" t="s">
        <v>176</v>
      </c>
    </row>
    <row r="244" spans="1:8" s="75" customFormat="1" hidden="1">
      <c r="A244" s="150"/>
      <c r="B244" s="150"/>
      <c r="C244" s="107"/>
      <c r="D244" s="66"/>
      <c r="E244" s="69"/>
      <c r="F244" s="66"/>
      <c r="G244" s="153">
        <f t="shared" si="8"/>
        <v>0</v>
      </c>
      <c r="H244" s="75" t="s">
        <v>176</v>
      </c>
    </row>
    <row r="245" spans="1:8" s="75" customFormat="1" hidden="1">
      <c r="A245" s="150"/>
      <c r="B245" s="150"/>
      <c r="C245" s="107"/>
      <c r="D245" s="66"/>
      <c r="E245" s="69"/>
      <c r="F245" s="66"/>
      <c r="G245" s="153">
        <f t="shared" si="8"/>
        <v>0</v>
      </c>
      <c r="H245" s="75" t="s">
        <v>176</v>
      </c>
    </row>
    <row r="246" spans="1:8" s="75" customFormat="1" hidden="1">
      <c r="A246" s="150"/>
      <c r="B246" s="150"/>
      <c r="C246" s="107"/>
      <c r="D246" s="66"/>
      <c r="E246" s="69"/>
      <c r="F246" s="66"/>
      <c r="G246" s="153">
        <f t="shared" si="8"/>
        <v>0</v>
      </c>
      <c r="H246" s="75" t="s">
        <v>176</v>
      </c>
    </row>
    <row r="247" spans="1:8" s="75" customFormat="1" hidden="1">
      <c r="A247" s="150"/>
      <c r="B247" s="150"/>
      <c r="C247" s="107"/>
      <c r="D247" s="66"/>
      <c r="E247" s="69"/>
      <c r="F247" s="66"/>
      <c r="G247" s="153">
        <f t="shared" si="8"/>
        <v>0</v>
      </c>
      <c r="H247" s="75" t="s">
        <v>176</v>
      </c>
    </row>
    <row r="248" spans="1:8" s="75" customFormat="1" hidden="1">
      <c r="A248" s="150"/>
      <c r="B248" s="150"/>
      <c r="C248" s="107"/>
      <c r="D248" s="66"/>
      <c r="E248" s="69"/>
      <c r="F248" s="66"/>
      <c r="G248" s="153">
        <f t="shared" si="8"/>
        <v>0</v>
      </c>
      <c r="H248" s="75" t="s">
        <v>176</v>
      </c>
    </row>
    <row r="249" spans="1:8" s="75" customFormat="1" hidden="1">
      <c r="A249" s="150"/>
      <c r="B249" s="150"/>
      <c r="C249" s="107"/>
      <c r="D249" s="66"/>
      <c r="E249" s="69"/>
      <c r="F249" s="66"/>
      <c r="G249" s="153">
        <f t="shared" si="8"/>
        <v>0</v>
      </c>
      <c r="H249" s="75" t="s">
        <v>176</v>
      </c>
    </row>
    <row r="250" spans="1:8" s="75" customFormat="1" hidden="1">
      <c r="A250" s="150"/>
      <c r="B250" s="150"/>
      <c r="C250" s="107"/>
      <c r="D250" s="66"/>
      <c r="E250" s="69"/>
      <c r="F250" s="66"/>
      <c r="G250" s="153">
        <f t="shared" si="8"/>
        <v>0</v>
      </c>
      <c r="H250" s="75" t="s">
        <v>176</v>
      </c>
    </row>
    <row r="251" spans="1:8" s="75" customFormat="1" hidden="1">
      <c r="A251" s="150"/>
      <c r="B251" s="150"/>
      <c r="C251" s="107"/>
      <c r="D251" s="66"/>
      <c r="E251" s="69"/>
      <c r="F251" s="66"/>
      <c r="G251" s="153">
        <f t="shared" si="8"/>
        <v>0</v>
      </c>
      <c r="H251" s="75" t="s">
        <v>176</v>
      </c>
    </row>
    <row r="252" spans="1:8" s="75" customFormat="1" hidden="1">
      <c r="A252" s="150"/>
      <c r="B252" s="150"/>
      <c r="C252" s="107"/>
      <c r="D252" s="66"/>
      <c r="E252" s="69"/>
      <c r="F252" s="66"/>
      <c r="G252" s="153">
        <f t="shared" si="8"/>
        <v>0</v>
      </c>
      <c r="H252" s="75" t="s">
        <v>176</v>
      </c>
    </row>
    <row r="253" spans="1:8" s="75" customFormat="1" hidden="1">
      <c r="A253" s="150"/>
      <c r="B253" s="150"/>
      <c r="C253" s="107"/>
      <c r="D253" s="66"/>
      <c r="E253" s="69"/>
      <c r="F253" s="66"/>
      <c r="G253" s="153">
        <f t="shared" si="8"/>
        <v>0</v>
      </c>
      <c r="H253" s="75" t="s">
        <v>176</v>
      </c>
    </row>
    <row r="254" spans="1:8" s="75" customFormat="1" hidden="1">
      <c r="A254" s="150"/>
      <c r="B254" s="150"/>
      <c r="C254" s="107"/>
      <c r="D254" s="66"/>
      <c r="E254" s="69"/>
      <c r="F254" s="66"/>
      <c r="G254" s="153">
        <f t="shared" si="8"/>
        <v>0</v>
      </c>
      <c r="H254" s="75" t="s">
        <v>176</v>
      </c>
    </row>
    <row r="255" spans="1:8" s="75" customFormat="1" hidden="1">
      <c r="A255" s="150"/>
      <c r="B255" s="150"/>
      <c r="C255" s="107"/>
      <c r="D255" s="66"/>
      <c r="E255" s="69"/>
      <c r="F255" s="66"/>
      <c r="G255" s="153">
        <f t="shared" si="8"/>
        <v>0</v>
      </c>
      <c r="H255" s="75" t="s">
        <v>176</v>
      </c>
    </row>
    <row r="256" spans="1:8" s="75" customFormat="1" hidden="1">
      <c r="A256" s="150"/>
      <c r="B256" s="150"/>
      <c r="C256" s="107"/>
      <c r="D256" s="66"/>
      <c r="E256" s="69"/>
      <c r="F256" s="66"/>
      <c r="G256" s="153">
        <f t="shared" si="8"/>
        <v>0</v>
      </c>
      <c r="H256" s="75" t="s">
        <v>176</v>
      </c>
    </row>
    <row r="257" spans="1:18" s="75" customFormat="1" hidden="1">
      <c r="A257" s="150"/>
      <c r="B257" s="150"/>
      <c r="C257" s="107"/>
      <c r="D257" s="66"/>
      <c r="E257" s="69"/>
      <c r="F257" s="66"/>
      <c r="G257" s="153">
        <f t="shared" si="8"/>
        <v>0</v>
      </c>
      <c r="H257" s="75" t="s">
        <v>176</v>
      </c>
    </row>
    <row r="258" spans="1:18" s="75" customFormat="1" hidden="1">
      <c r="A258" s="150"/>
      <c r="B258" s="150"/>
      <c r="C258" s="107"/>
      <c r="D258" s="66"/>
      <c r="E258" s="69"/>
      <c r="F258" s="66"/>
      <c r="G258" s="153">
        <f t="shared" si="8"/>
        <v>0</v>
      </c>
      <c r="H258" s="75" t="s">
        <v>176</v>
      </c>
    </row>
    <row r="259" spans="1:18" s="75" customFormat="1" hidden="1">
      <c r="A259" s="150"/>
      <c r="B259" s="150"/>
      <c r="C259" s="107"/>
      <c r="D259" s="66"/>
      <c r="E259" s="69"/>
      <c r="F259" s="66"/>
      <c r="G259" s="153">
        <f t="shared" si="8"/>
        <v>0</v>
      </c>
      <c r="H259" s="75" t="s">
        <v>176</v>
      </c>
    </row>
    <row r="260" spans="1:18" s="75" customFormat="1" hidden="1">
      <c r="A260" s="150"/>
      <c r="B260" s="150"/>
      <c r="C260" s="107"/>
      <c r="D260" s="66"/>
      <c r="E260" s="69"/>
      <c r="F260" s="66"/>
      <c r="G260" s="153">
        <f t="shared" si="8"/>
        <v>0</v>
      </c>
      <c r="H260" s="75" t="s">
        <v>176</v>
      </c>
    </row>
    <row r="261" spans="1:18" s="75" customFormat="1" hidden="1">
      <c r="A261" s="150"/>
      <c r="B261" s="150"/>
      <c r="C261" s="107"/>
      <c r="D261" s="66"/>
      <c r="E261" s="69"/>
      <c r="F261" s="66"/>
      <c r="G261" s="153">
        <f t="shared" si="8"/>
        <v>0</v>
      </c>
      <c r="H261" s="75" t="s">
        <v>176</v>
      </c>
    </row>
    <row r="262" spans="1:18" s="75" customFormat="1" hidden="1">
      <c r="A262" s="150"/>
      <c r="B262" s="150"/>
      <c r="C262" s="107"/>
      <c r="D262" s="66"/>
      <c r="E262" s="69"/>
      <c r="F262" s="66"/>
      <c r="G262" s="153">
        <f t="shared" si="8"/>
        <v>0</v>
      </c>
      <c r="H262" s="75" t="s">
        <v>176</v>
      </c>
    </row>
    <row r="263" spans="1:18" s="75" customFormat="1" hidden="1">
      <c r="A263" s="150"/>
      <c r="B263" s="150"/>
      <c r="C263" s="107"/>
      <c r="D263" s="66"/>
      <c r="E263" s="69"/>
      <c r="F263" s="66"/>
      <c r="G263" s="153">
        <f t="shared" si="8"/>
        <v>0</v>
      </c>
      <c r="H263" s="75" t="s">
        <v>176</v>
      </c>
    </row>
    <row r="264" spans="1:18" s="75" customFormat="1" hidden="1">
      <c r="A264" s="150"/>
      <c r="B264" s="150"/>
      <c r="C264" s="107"/>
      <c r="D264" s="66"/>
      <c r="E264" s="69"/>
      <c r="F264" s="66"/>
      <c r="G264" s="153">
        <f t="shared" si="8"/>
        <v>0</v>
      </c>
      <c r="H264" s="75" t="s">
        <v>176</v>
      </c>
    </row>
    <row r="265" spans="1:18" s="75" customFormat="1" hidden="1">
      <c r="A265" s="150"/>
      <c r="B265" s="150"/>
      <c r="C265" s="107"/>
      <c r="D265" s="66"/>
      <c r="E265" s="69"/>
      <c r="F265" s="66"/>
      <c r="G265" s="153">
        <f t="shared" ref="G265:G266" si="9">ROUND(+C265*E265*F265,2)</f>
        <v>0</v>
      </c>
      <c r="H265" s="75" t="s">
        <v>176</v>
      </c>
    </row>
    <row r="266" spans="1:18" s="75" customFormat="1">
      <c r="A266" s="145"/>
      <c r="B266" s="71"/>
      <c r="C266" s="107"/>
      <c r="D266" s="66"/>
      <c r="E266" s="69"/>
      <c r="F266" s="66"/>
      <c r="G266" s="201">
        <f t="shared" si="9"/>
        <v>0</v>
      </c>
      <c r="H266" s="75" t="s">
        <v>176</v>
      </c>
    </row>
    <row r="267" spans="1:18" s="75" customFormat="1">
      <c r="A267" s="71"/>
      <c r="B267" s="71"/>
      <c r="C267" s="98"/>
      <c r="D267" s="73"/>
      <c r="E267" s="147"/>
      <c r="F267" s="151" t="s">
        <v>177</v>
      </c>
      <c r="G267" s="206">
        <f>ROUND(SUBTOTAL(109,G136:G266),2)</f>
        <v>0</v>
      </c>
      <c r="H267" s="75" t="s">
        <v>176</v>
      </c>
      <c r="J267" s="313" t="s">
        <v>190</v>
      </c>
    </row>
    <row r="268" spans="1:18">
      <c r="G268" s="200"/>
      <c r="H268" s="75" t="s">
        <v>178</v>
      </c>
    </row>
    <row r="269" spans="1:18">
      <c r="D269" s="431" t="s">
        <v>276</v>
      </c>
      <c r="E269" s="431"/>
      <c r="F269" s="431"/>
      <c r="G269" s="58">
        <f>+G267+G135</f>
        <v>0</v>
      </c>
      <c r="H269" s="75" t="s">
        <v>178</v>
      </c>
      <c r="J269" s="105" t="s">
        <v>180</v>
      </c>
    </row>
    <row r="270" spans="1:18" s="75" customFormat="1">
      <c r="C270" s="76"/>
      <c r="D270" s="77"/>
      <c r="E270" s="78"/>
      <c r="F270" s="77"/>
      <c r="G270" s="79"/>
      <c r="H270" s="75" t="s">
        <v>178</v>
      </c>
    </row>
    <row r="271" spans="1:18" s="75" customFormat="1">
      <c r="A271" s="171" t="s">
        <v>277</v>
      </c>
      <c r="B271" s="80"/>
      <c r="C271" s="80"/>
      <c r="D271" s="80"/>
      <c r="E271" s="80"/>
      <c r="F271" s="80"/>
      <c r="G271" s="81"/>
      <c r="H271" s="75" t="s">
        <v>173</v>
      </c>
      <c r="J271" s="106" t="s">
        <v>182</v>
      </c>
    </row>
    <row r="272" spans="1:18" s="75" customFormat="1" ht="45" customHeight="1">
      <c r="A272" s="423"/>
      <c r="B272" s="424"/>
      <c r="C272" s="424"/>
      <c r="D272" s="424"/>
      <c r="E272" s="424"/>
      <c r="F272" s="424"/>
      <c r="G272" s="425"/>
      <c r="H272" s="75" t="s">
        <v>173</v>
      </c>
      <c r="J272" s="420" t="s">
        <v>183</v>
      </c>
      <c r="K272" s="420"/>
      <c r="L272" s="420"/>
      <c r="M272" s="420"/>
      <c r="N272" s="420"/>
      <c r="O272" s="420"/>
      <c r="P272" s="420"/>
      <c r="Q272" s="420"/>
      <c r="R272" s="420"/>
    </row>
    <row r="273" spans="1:18">
      <c r="H273" s="75" t="s">
        <v>176</v>
      </c>
    </row>
    <row r="274" spans="1:18" s="75" customFormat="1">
      <c r="A274" s="171" t="s">
        <v>278</v>
      </c>
      <c r="B274" s="83"/>
      <c r="C274" s="84"/>
      <c r="D274" s="84"/>
      <c r="E274" s="84"/>
      <c r="F274" s="84"/>
      <c r="G274" s="85"/>
      <c r="H274" s="75" t="s">
        <v>176</v>
      </c>
      <c r="J274" s="106" t="s">
        <v>182</v>
      </c>
    </row>
    <row r="275" spans="1:18" s="75" customFormat="1" ht="45" customHeight="1">
      <c r="A275" s="423"/>
      <c r="B275" s="424"/>
      <c r="C275" s="424"/>
      <c r="D275" s="424"/>
      <c r="E275" s="424"/>
      <c r="F275" s="424"/>
      <c r="G275" s="425"/>
      <c r="H275" s="75" t="s">
        <v>176</v>
      </c>
      <c r="J275" s="420" t="s">
        <v>183</v>
      </c>
      <c r="K275" s="420"/>
      <c r="L275" s="420"/>
      <c r="M275" s="420"/>
      <c r="N275" s="420"/>
      <c r="O275" s="420"/>
      <c r="P275" s="420"/>
      <c r="Q275" s="420"/>
      <c r="R275" s="420"/>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CBA1432-1FA2-44F1-BF6B-DEC43669F536}">
            <xm:f>Categories!$A$25=FALSE</xm:f>
            <x14:dxf>
              <fill>
                <patternFill>
                  <bgColor theme="0" tint="-0.34998626667073579"/>
                </patternFill>
              </fill>
            </x14:dxf>
          </x14:cfRule>
          <xm:sqref>A1:G275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view="pageBreakPreview" zoomScaleNormal="100" zoomScaleSheetLayoutView="100" workbookViewId="0">
      <selection activeCell="E6" sqref="E6"/>
    </sheetView>
  </sheetViews>
  <sheetFormatPr defaultColWidth="9.140625" defaultRowHeight="14.45"/>
  <cols>
    <col min="1" max="1" width="55.28515625" customWidth="1"/>
    <col min="2" max="5" width="15.28515625" customWidth="1"/>
    <col min="6" max="6" width="17" customWidth="1"/>
    <col min="7" max="7" width="11" hidden="1" customWidth="1"/>
    <col min="8" max="8" width="2.7109375" customWidth="1"/>
  </cols>
  <sheetData>
    <row r="1" spans="1:9" ht="20.25" customHeight="1">
      <c r="A1" s="419" t="s">
        <v>162</v>
      </c>
      <c r="B1" s="419"/>
      <c r="C1" s="419"/>
      <c r="D1" s="419"/>
      <c r="E1" s="419"/>
      <c r="F1">
        <f>+'Section A'!B2</f>
        <v>0</v>
      </c>
      <c r="G1" s="38" t="s">
        <v>171</v>
      </c>
    </row>
    <row r="2" spans="1:9" ht="48" customHeight="1">
      <c r="A2" s="408" t="s">
        <v>279</v>
      </c>
      <c r="B2" s="408"/>
      <c r="C2" s="408"/>
      <c r="D2" s="408"/>
      <c r="E2" s="408"/>
      <c r="F2" s="408"/>
      <c r="G2" t="s">
        <v>178</v>
      </c>
    </row>
    <row r="3" spans="1:9">
      <c r="A3" s="5"/>
      <c r="B3" s="5"/>
      <c r="C3" s="5"/>
      <c r="D3" s="5"/>
      <c r="E3" s="5"/>
      <c r="F3" s="5"/>
      <c r="G3" t="s">
        <v>178</v>
      </c>
    </row>
    <row r="4" spans="1:9" ht="26.45">
      <c r="A4" s="168" t="s">
        <v>253</v>
      </c>
      <c r="B4" s="168" t="s">
        <v>200</v>
      </c>
      <c r="C4" s="168" t="s">
        <v>199</v>
      </c>
      <c r="D4" s="168" t="s">
        <v>216</v>
      </c>
      <c r="E4" s="168" t="s">
        <v>169</v>
      </c>
      <c r="F4" s="7" t="s">
        <v>280</v>
      </c>
      <c r="G4" s="190" t="s">
        <v>178</v>
      </c>
      <c r="I4" s="106" t="s">
        <v>172</v>
      </c>
    </row>
    <row r="5" spans="1:9" s="75" customFormat="1">
      <c r="A5" s="164"/>
      <c r="B5" s="73"/>
      <c r="C5" s="73"/>
      <c r="D5" s="187"/>
      <c r="E5" s="73"/>
      <c r="F5" s="58">
        <f t="shared" ref="F5:F133" si="0">ROUND(+B5*D5*E5,2)</f>
        <v>0</v>
      </c>
      <c r="G5" s="75" t="s">
        <v>173</v>
      </c>
    </row>
    <row r="6" spans="1:9" s="75" customFormat="1">
      <c r="A6" s="315"/>
      <c r="B6" s="73"/>
      <c r="C6" s="73"/>
      <c r="D6" s="187"/>
      <c r="E6" s="73"/>
      <c r="F6" s="58">
        <f t="shared" si="0"/>
        <v>0</v>
      </c>
      <c r="G6" s="75" t="s">
        <v>173</v>
      </c>
    </row>
    <row r="7" spans="1:9" s="75" customFormat="1">
      <c r="A7" s="315"/>
      <c r="B7" s="73"/>
      <c r="C7" s="73"/>
      <c r="D7" s="187"/>
      <c r="E7" s="73"/>
      <c r="F7" s="58">
        <f t="shared" si="0"/>
        <v>0</v>
      </c>
      <c r="G7" s="75" t="s">
        <v>173</v>
      </c>
    </row>
    <row r="8" spans="1:9" s="75" customFormat="1" hidden="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ref="F38:F69" si="1">ROUND(+B38*D38*E38,2)</f>
        <v>0</v>
      </c>
      <c r="G38" s="75" t="s">
        <v>173</v>
      </c>
    </row>
    <row r="39" spans="1:7" s="75" customFormat="1" hidden="1">
      <c r="A39" s="315"/>
      <c r="B39" s="73"/>
      <c r="C39" s="73"/>
      <c r="D39" s="187"/>
      <c r="E39" s="73"/>
      <c r="F39" s="58">
        <f t="shared" si="1"/>
        <v>0</v>
      </c>
      <c r="G39" s="75" t="s">
        <v>173</v>
      </c>
    </row>
    <row r="40" spans="1:7" s="75" customFormat="1" hidden="1">
      <c r="A40" s="315"/>
      <c r="B40" s="73"/>
      <c r="C40" s="73"/>
      <c r="D40" s="187"/>
      <c r="E40" s="73"/>
      <c r="F40" s="58">
        <f t="shared" si="1"/>
        <v>0</v>
      </c>
      <c r="G40" s="75" t="s">
        <v>173</v>
      </c>
    </row>
    <row r="41" spans="1:7" s="75" customFormat="1" hidden="1">
      <c r="A41" s="315"/>
      <c r="B41" s="73"/>
      <c r="C41" s="73"/>
      <c r="D41" s="187"/>
      <c r="E41" s="73"/>
      <c r="F41" s="58">
        <f t="shared" si="1"/>
        <v>0</v>
      </c>
      <c r="G41" s="75" t="s">
        <v>173</v>
      </c>
    </row>
    <row r="42" spans="1:7" s="75" customFormat="1" hidden="1">
      <c r="A42" s="315"/>
      <c r="B42" s="73"/>
      <c r="C42" s="73"/>
      <c r="D42" s="187"/>
      <c r="E42" s="73"/>
      <c r="F42" s="58">
        <f t="shared" si="1"/>
        <v>0</v>
      </c>
      <c r="G42" s="75" t="s">
        <v>173</v>
      </c>
    </row>
    <row r="43" spans="1:7" s="75" customFormat="1" hidden="1">
      <c r="A43" s="315"/>
      <c r="B43" s="73"/>
      <c r="C43" s="73"/>
      <c r="D43" s="187"/>
      <c r="E43" s="73"/>
      <c r="F43" s="58">
        <f t="shared" si="1"/>
        <v>0</v>
      </c>
      <c r="G43" s="75" t="s">
        <v>173</v>
      </c>
    </row>
    <row r="44" spans="1:7" s="75" customFormat="1" hidden="1">
      <c r="A44" s="315"/>
      <c r="B44" s="73"/>
      <c r="C44" s="73"/>
      <c r="D44" s="187"/>
      <c r="E44" s="73"/>
      <c r="F44" s="58">
        <f t="shared" si="1"/>
        <v>0</v>
      </c>
      <c r="G44" s="75" t="s">
        <v>173</v>
      </c>
    </row>
    <row r="45" spans="1:7" s="75" customFormat="1" hidden="1">
      <c r="A45" s="315"/>
      <c r="B45" s="73"/>
      <c r="C45" s="73"/>
      <c r="D45" s="187"/>
      <c r="E45" s="73"/>
      <c r="F45" s="58">
        <f t="shared" si="1"/>
        <v>0</v>
      </c>
      <c r="G45" s="75" t="s">
        <v>173</v>
      </c>
    </row>
    <row r="46" spans="1:7" s="75" customFormat="1" hidden="1">
      <c r="A46" s="315"/>
      <c r="B46" s="73"/>
      <c r="C46" s="73"/>
      <c r="D46" s="187"/>
      <c r="E46" s="73"/>
      <c r="F46" s="58">
        <f t="shared" si="1"/>
        <v>0</v>
      </c>
      <c r="G46" s="75" t="s">
        <v>173</v>
      </c>
    </row>
    <row r="47" spans="1:7" s="75" customFormat="1" hidden="1">
      <c r="A47" s="315"/>
      <c r="B47" s="73"/>
      <c r="C47" s="73"/>
      <c r="D47" s="187"/>
      <c r="E47" s="73"/>
      <c r="F47" s="58">
        <f t="shared" si="1"/>
        <v>0</v>
      </c>
      <c r="G47" s="75" t="s">
        <v>173</v>
      </c>
    </row>
    <row r="48" spans="1:7" s="75" customFormat="1" hidden="1">
      <c r="A48" s="315"/>
      <c r="B48" s="73"/>
      <c r="C48" s="73"/>
      <c r="D48" s="187"/>
      <c r="E48" s="73"/>
      <c r="F48" s="58">
        <f t="shared" si="1"/>
        <v>0</v>
      </c>
      <c r="G48" s="75" t="s">
        <v>173</v>
      </c>
    </row>
    <row r="49" spans="1:7" s="75" customFormat="1" hidden="1">
      <c r="A49" s="315"/>
      <c r="B49" s="73"/>
      <c r="C49" s="73"/>
      <c r="D49" s="187"/>
      <c r="E49" s="73"/>
      <c r="F49" s="58">
        <f t="shared" si="1"/>
        <v>0</v>
      </c>
      <c r="G49" s="75" t="s">
        <v>173</v>
      </c>
    </row>
    <row r="50" spans="1:7" s="75" customFormat="1" hidden="1">
      <c r="A50" s="315"/>
      <c r="B50" s="73"/>
      <c r="C50" s="73"/>
      <c r="D50" s="187"/>
      <c r="E50" s="73"/>
      <c r="F50" s="58">
        <f t="shared" si="1"/>
        <v>0</v>
      </c>
      <c r="G50" s="75" t="s">
        <v>173</v>
      </c>
    </row>
    <row r="51" spans="1:7" s="75" customFormat="1" hidden="1">
      <c r="A51" s="315"/>
      <c r="B51" s="73"/>
      <c r="C51" s="73"/>
      <c r="D51" s="187"/>
      <c r="E51" s="73"/>
      <c r="F51" s="58">
        <f t="shared" si="1"/>
        <v>0</v>
      </c>
      <c r="G51" s="75" t="s">
        <v>173</v>
      </c>
    </row>
    <row r="52" spans="1:7" s="75" customFormat="1" hidden="1">
      <c r="A52" s="315"/>
      <c r="B52" s="73"/>
      <c r="C52" s="73"/>
      <c r="D52" s="187"/>
      <c r="E52" s="73"/>
      <c r="F52" s="58">
        <f t="shared" si="1"/>
        <v>0</v>
      </c>
      <c r="G52" s="75" t="s">
        <v>173</v>
      </c>
    </row>
    <row r="53" spans="1:7" s="75" customFormat="1" hidden="1">
      <c r="A53" s="315"/>
      <c r="B53" s="73"/>
      <c r="C53" s="73"/>
      <c r="D53" s="187"/>
      <c r="E53" s="73"/>
      <c r="F53" s="58">
        <f t="shared" si="1"/>
        <v>0</v>
      </c>
      <c r="G53" s="75" t="s">
        <v>173</v>
      </c>
    </row>
    <row r="54" spans="1:7" s="75" customFormat="1" hidden="1">
      <c r="A54" s="315"/>
      <c r="B54" s="73"/>
      <c r="C54" s="73"/>
      <c r="D54" s="187"/>
      <c r="E54" s="73"/>
      <c r="F54" s="58">
        <f t="shared" si="1"/>
        <v>0</v>
      </c>
      <c r="G54" s="75" t="s">
        <v>173</v>
      </c>
    </row>
    <row r="55" spans="1:7" s="75" customFormat="1" hidden="1">
      <c r="A55" s="315"/>
      <c r="B55" s="73"/>
      <c r="C55" s="73"/>
      <c r="D55" s="187"/>
      <c r="E55" s="73"/>
      <c r="F55" s="58">
        <f t="shared" si="1"/>
        <v>0</v>
      </c>
      <c r="G55" s="75" t="s">
        <v>173</v>
      </c>
    </row>
    <row r="56" spans="1:7" s="75" customFormat="1" hidden="1">
      <c r="A56" s="315"/>
      <c r="B56" s="73"/>
      <c r="C56" s="73"/>
      <c r="D56" s="187"/>
      <c r="E56" s="73"/>
      <c r="F56" s="58">
        <f t="shared" si="1"/>
        <v>0</v>
      </c>
      <c r="G56" s="75" t="s">
        <v>173</v>
      </c>
    </row>
    <row r="57" spans="1:7" s="75" customFormat="1" hidden="1">
      <c r="A57" s="315"/>
      <c r="B57" s="73"/>
      <c r="C57" s="73"/>
      <c r="D57" s="187"/>
      <c r="E57" s="73"/>
      <c r="F57" s="58">
        <f t="shared" si="1"/>
        <v>0</v>
      </c>
      <c r="G57" s="75" t="s">
        <v>173</v>
      </c>
    </row>
    <row r="58" spans="1:7" s="75" customFormat="1" hidden="1">
      <c r="A58" s="315"/>
      <c r="B58" s="73"/>
      <c r="C58" s="73"/>
      <c r="D58" s="187"/>
      <c r="E58" s="73"/>
      <c r="F58" s="58">
        <f t="shared" si="1"/>
        <v>0</v>
      </c>
      <c r="G58" s="75" t="s">
        <v>173</v>
      </c>
    </row>
    <row r="59" spans="1:7" s="75" customFormat="1" hidden="1">
      <c r="A59" s="315"/>
      <c r="B59" s="73"/>
      <c r="C59" s="73"/>
      <c r="D59" s="187"/>
      <c r="E59" s="73"/>
      <c r="F59" s="58">
        <f t="shared" si="1"/>
        <v>0</v>
      </c>
      <c r="G59" s="75" t="s">
        <v>173</v>
      </c>
    </row>
    <row r="60" spans="1:7" s="75" customFormat="1" hidden="1">
      <c r="A60" s="315"/>
      <c r="B60" s="73"/>
      <c r="C60" s="73"/>
      <c r="D60" s="187"/>
      <c r="E60" s="73"/>
      <c r="F60" s="58">
        <f t="shared" si="1"/>
        <v>0</v>
      </c>
      <c r="G60" s="75" t="s">
        <v>173</v>
      </c>
    </row>
    <row r="61" spans="1:7" s="75" customFormat="1" hidden="1">
      <c r="A61" s="315"/>
      <c r="B61" s="73"/>
      <c r="C61" s="73"/>
      <c r="D61" s="187"/>
      <c r="E61" s="73"/>
      <c r="F61" s="58">
        <f t="shared" si="1"/>
        <v>0</v>
      </c>
      <c r="G61" s="75" t="s">
        <v>173</v>
      </c>
    </row>
    <row r="62" spans="1:7" s="75" customFormat="1" hidden="1">
      <c r="A62" s="315"/>
      <c r="B62" s="73"/>
      <c r="C62" s="73"/>
      <c r="D62" s="187"/>
      <c r="E62" s="73"/>
      <c r="F62" s="58">
        <f t="shared" si="1"/>
        <v>0</v>
      </c>
      <c r="G62" s="75" t="s">
        <v>173</v>
      </c>
    </row>
    <row r="63" spans="1:7" s="75" customFormat="1" hidden="1">
      <c r="A63" s="315"/>
      <c r="B63" s="73"/>
      <c r="C63" s="73"/>
      <c r="D63" s="187"/>
      <c r="E63" s="73"/>
      <c r="F63" s="58">
        <f t="shared" si="1"/>
        <v>0</v>
      </c>
      <c r="G63" s="75" t="s">
        <v>173</v>
      </c>
    </row>
    <row r="64" spans="1:7" s="75" customFormat="1" hidden="1">
      <c r="A64" s="315"/>
      <c r="B64" s="73"/>
      <c r="C64" s="73"/>
      <c r="D64" s="187"/>
      <c r="E64" s="73"/>
      <c r="F64" s="58">
        <f t="shared" si="1"/>
        <v>0</v>
      </c>
      <c r="G64" s="75" t="s">
        <v>173</v>
      </c>
    </row>
    <row r="65" spans="1:7" s="75" customFormat="1" hidden="1">
      <c r="A65" s="315"/>
      <c r="B65" s="73"/>
      <c r="C65" s="73"/>
      <c r="D65" s="187"/>
      <c r="E65" s="73"/>
      <c r="F65" s="58">
        <f t="shared" si="1"/>
        <v>0</v>
      </c>
      <c r="G65" s="75" t="s">
        <v>173</v>
      </c>
    </row>
    <row r="66" spans="1:7" s="75" customFormat="1" hidden="1">
      <c r="A66" s="315"/>
      <c r="B66" s="73"/>
      <c r="C66" s="73"/>
      <c r="D66" s="187"/>
      <c r="E66" s="73"/>
      <c r="F66" s="58">
        <f t="shared" si="1"/>
        <v>0</v>
      </c>
      <c r="G66" s="75" t="s">
        <v>173</v>
      </c>
    </row>
    <row r="67" spans="1:7" s="75" customFormat="1" hidden="1">
      <c r="A67" s="315"/>
      <c r="B67" s="73"/>
      <c r="C67" s="73"/>
      <c r="D67" s="187"/>
      <c r="E67" s="73"/>
      <c r="F67" s="58">
        <f t="shared" si="1"/>
        <v>0</v>
      </c>
      <c r="G67" s="75" t="s">
        <v>173</v>
      </c>
    </row>
    <row r="68" spans="1:7" s="75" customFormat="1" hidden="1">
      <c r="A68" s="315"/>
      <c r="B68" s="73"/>
      <c r="C68" s="73"/>
      <c r="D68" s="187"/>
      <c r="E68" s="73"/>
      <c r="F68" s="58">
        <f t="shared" si="1"/>
        <v>0</v>
      </c>
      <c r="G68" s="75" t="s">
        <v>173</v>
      </c>
    </row>
    <row r="69" spans="1:7" s="75" customFormat="1" hidden="1">
      <c r="A69" s="315"/>
      <c r="B69" s="73"/>
      <c r="C69" s="73"/>
      <c r="D69" s="187"/>
      <c r="E69" s="73"/>
      <c r="F69" s="58">
        <f t="shared" si="1"/>
        <v>0</v>
      </c>
      <c r="G69" s="75" t="s">
        <v>173</v>
      </c>
    </row>
    <row r="70" spans="1:7" s="75" customFormat="1" hidden="1">
      <c r="A70" s="315"/>
      <c r="B70" s="73"/>
      <c r="C70" s="73"/>
      <c r="D70" s="187"/>
      <c r="E70" s="73"/>
      <c r="F70" s="58">
        <f t="shared" ref="F70:F101" si="2">ROUND(+B70*D70*E70,2)</f>
        <v>0</v>
      </c>
      <c r="G70" s="75" t="s">
        <v>173</v>
      </c>
    </row>
    <row r="71" spans="1:7" s="75" customFormat="1" hidden="1">
      <c r="A71" s="315"/>
      <c r="B71" s="73"/>
      <c r="C71" s="73"/>
      <c r="D71" s="187"/>
      <c r="E71" s="73"/>
      <c r="F71" s="58">
        <f t="shared" si="2"/>
        <v>0</v>
      </c>
      <c r="G71" s="75" t="s">
        <v>173</v>
      </c>
    </row>
    <row r="72" spans="1:7" s="75" customFormat="1" hidden="1">
      <c r="A72" s="315"/>
      <c r="B72" s="73"/>
      <c r="C72" s="73"/>
      <c r="D72" s="187"/>
      <c r="E72" s="73"/>
      <c r="F72" s="58">
        <f t="shared" si="2"/>
        <v>0</v>
      </c>
      <c r="G72" s="75" t="s">
        <v>173</v>
      </c>
    </row>
    <row r="73" spans="1:7" s="75" customFormat="1" hidden="1">
      <c r="A73" s="315"/>
      <c r="B73" s="73"/>
      <c r="C73" s="73"/>
      <c r="D73" s="187"/>
      <c r="E73" s="73"/>
      <c r="F73" s="58">
        <f t="shared" si="2"/>
        <v>0</v>
      </c>
      <c r="G73" s="75" t="s">
        <v>173</v>
      </c>
    </row>
    <row r="74" spans="1:7" s="75" customFormat="1" hidden="1">
      <c r="A74" s="315"/>
      <c r="B74" s="73"/>
      <c r="C74" s="73"/>
      <c r="D74" s="187"/>
      <c r="E74" s="73"/>
      <c r="F74" s="58">
        <f t="shared" si="2"/>
        <v>0</v>
      </c>
      <c r="G74" s="75" t="s">
        <v>173</v>
      </c>
    </row>
    <row r="75" spans="1:7" s="75" customFormat="1" hidden="1">
      <c r="A75" s="315"/>
      <c r="B75" s="73"/>
      <c r="C75" s="73"/>
      <c r="D75" s="187"/>
      <c r="E75" s="73"/>
      <c r="F75" s="58">
        <f t="shared" si="2"/>
        <v>0</v>
      </c>
      <c r="G75" s="75" t="s">
        <v>173</v>
      </c>
    </row>
    <row r="76" spans="1:7" s="75" customFormat="1" hidden="1">
      <c r="A76" s="315"/>
      <c r="B76" s="73"/>
      <c r="C76" s="73"/>
      <c r="D76" s="187"/>
      <c r="E76" s="73"/>
      <c r="F76" s="58">
        <f t="shared" si="2"/>
        <v>0</v>
      </c>
      <c r="G76" s="75" t="s">
        <v>173</v>
      </c>
    </row>
    <row r="77" spans="1:7" s="75" customFormat="1" hidden="1">
      <c r="A77" s="315"/>
      <c r="B77" s="73"/>
      <c r="C77" s="73"/>
      <c r="D77" s="187"/>
      <c r="E77" s="73"/>
      <c r="F77" s="58">
        <f t="shared" si="2"/>
        <v>0</v>
      </c>
      <c r="G77" s="75" t="s">
        <v>173</v>
      </c>
    </row>
    <row r="78" spans="1:7" s="75" customFormat="1" hidden="1">
      <c r="A78" s="315"/>
      <c r="B78" s="73"/>
      <c r="C78" s="73"/>
      <c r="D78" s="187"/>
      <c r="E78" s="73"/>
      <c r="F78" s="58">
        <f t="shared" si="2"/>
        <v>0</v>
      </c>
      <c r="G78" s="75" t="s">
        <v>173</v>
      </c>
    </row>
    <row r="79" spans="1:7" s="75" customFormat="1" hidden="1">
      <c r="A79" s="315"/>
      <c r="B79" s="73"/>
      <c r="C79" s="73"/>
      <c r="D79" s="187"/>
      <c r="E79" s="73"/>
      <c r="F79" s="58">
        <f t="shared" si="2"/>
        <v>0</v>
      </c>
      <c r="G79" s="75" t="s">
        <v>173</v>
      </c>
    </row>
    <row r="80" spans="1:7" s="75" customFormat="1" hidden="1">
      <c r="A80" s="315"/>
      <c r="B80" s="73"/>
      <c r="C80" s="73"/>
      <c r="D80" s="187"/>
      <c r="E80" s="73"/>
      <c r="F80" s="58">
        <f t="shared" si="2"/>
        <v>0</v>
      </c>
      <c r="G80" s="75" t="s">
        <v>173</v>
      </c>
    </row>
    <row r="81" spans="1:7" s="75" customFormat="1" hidden="1">
      <c r="A81" s="315"/>
      <c r="B81" s="73"/>
      <c r="C81" s="73"/>
      <c r="D81" s="187"/>
      <c r="E81" s="73"/>
      <c r="F81" s="58">
        <f t="shared" si="2"/>
        <v>0</v>
      </c>
      <c r="G81" s="75" t="s">
        <v>173</v>
      </c>
    </row>
    <row r="82" spans="1:7" s="75" customFormat="1" hidden="1">
      <c r="A82" s="315"/>
      <c r="B82" s="73"/>
      <c r="C82" s="73"/>
      <c r="D82" s="187"/>
      <c r="E82" s="73"/>
      <c r="F82" s="58">
        <f t="shared" si="2"/>
        <v>0</v>
      </c>
      <c r="G82" s="75" t="s">
        <v>173</v>
      </c>
    </row>
    <row r="83" spans="1:7" s="75" customFormat="1" hidden="1">
      <c r="A83" s="315"/>
      <c r="B83" s="73"/>
      <c r="C83" s="73"/>
      <c r="D83" s="187"/>
      <c r="E83" s="73"/>
      <c r="F83" s="58">
        <f t="shared" si="2"/>
        <v>0</v>
      </c>
      <c r="G83" s="75" t="s">
        <v>173</v>
      </c>
    </row>
    <row r="84" spans="1:7" s="75" customFormat="1" hidden="1">
      <c r="A84" s="315"/>
      <c r="B84" s="73"/>
      <c r="C84" s="73"/>
      <c r="D84" s="187"/>
      <c r="E84" s="73"/>
      <c r="F84" s="58">
        <f t="shared" si="2"/>
        <v>0</v>
      </c>
      <c r="G84" s="75" t="s">
        <v>173</v>
      </c>
    </row>
    <row r="85" spans="1:7" s="75" customFormat="1" hidden="1">
      <c r="A85" s="315"/>
      <c r="B85" s="73"/>
      <c r="C85" s="73"/>
      <c r="D85" s="187"/>
      <c r="E85" s="73"/>
      <c r="F85" s="58">
        <f t="shared" si="2"/>
        <v>0</v>
      </c>
      <c r="G85" s="75" t="s">
        <v>173</v>
      </c>
    </row>
    <row r="86" spans="1:7" s="75" customFormat="1" hidden="1">
      <c r="A86" s="315"/>
      <c r="B86" s="73"/>
      <c r="C86" s="73"/>
      <c r="D86" s="187"/>
      <c r="E86" s="73"/>
      <c r="F86" s="58">
        <f t="shared" si="2"/>
        <v>0</v>
      </c>
      <c r="G86" s="75" t="s">
        <v>173</v>
      </c>
    </row>
    <row r="87" spans="1:7" s="75" customFormat="1" hidden="1">
      <c r="A87" s="315"/>
      <c r="B87" s="73"/>
      <c r="C87" s="73"/>
      <c r="D87" s="187"/>
      <c r="E87" s="73"/>
      <c r="F87" s="58">
        <f t="shared" si="2"/>
        <v>0</v>
      </c>
      <c r="G87" s="75" t="s">
        <v>173</v>
      </c>
    </row>
    <row r="88" spans="1:7" s="75" customFormat="1" hidden="1">
      <c r="A88" s="315"/>
      <c r="B88" s="73"/>
      <c r="C88" s="73"/>
      <c r="D88" s="187"/>
      <c r="E88" s="73"/>
      <c r="F88" s="58">
        <f t="shared" si="2"/>
        <v>0</v>
      </c>
      <c r="G88" s="75" t="s">
        <v>173</v>
      </c>
    </row>
    <row r="89" spans="1:7" s="75" customFormat="1" hidden="1">
      <c r="A89" s="315"/>
      <c r="B89" s="73"/>
      <c r="C89" s="73"/>
      <c r="D89" s="187"/>
      <c r="E89" s="73"/>
      <c r="F89" s="58">
        <f t="shared" si="2"/>
        <v>0</v>
      </c>
      <c r="G89" s="75" t="s">
        <v>173</v>
      </c>
    </row>
    <row r="90" spans="1:7" s="75" customFormat="1" hidden="1">
      <c r="A90" s="315"/>
      <c r="B90" s="73"/>
      <c r="C90" s="73"/>
      <c r="D90" s="187"/>
      <c r="E90" s="73"/>
      <c r="F90" s="58">
        <f t="shared" si="2"/>
        <v>0</v>
      </c>
      <c r="G90" s="75" t="s">
        <v>173</v>
      </c>
    </row>
    <row r="91" spans="1:7" s="75" customFormat="1" hidden="1">
      <c r="A91" s="315"/>
      <c r="B91" s="73"/>
      <c r="C91" s="73"/>
      <c r="D91" s="187"/>
      <c r="E91" s="73"/>
      <c r="F91" s="58">
        <f t="shared" si="2"/>
        <v>0</v>
      </c>
      <c r="G91" s="75" t="s">
        <v>173</v>
      </c>
    </row>
    <row r="92" spans="1:7" s="75" customFormat="1" hidden="1">
      <c r="A92" s="315"/>
      <c r="B92" s="73"/>
      <c r="C92" s="73"/>
      <c r="D92" s="187"/>
      <c r="E92" s="73"/>
      <c r="F92" s="58">
        <f t="shared" si="2"/>
        <v>0</v>
      </c>
      <c r="G92" s="75" t="s">
        <v>173</v>
      </c>
    </row>
    <row r="93" spans="1:7" s="75" customFormat="1" hidden="1">
      <c r="A93" s="315"/>
      <c r="B93" s="73"/>
      <c r="C93" s="73"/>
      <c r="D93" s="187"/>
      <c r="E93" s="73"/>
      <c r="F93" s="58">
        <f t="shared" si="2"/>
        <v>0</v>
      </c>
      <c r="G93" s="75" t="s">
        <v>173</v>
      </c>
    </row>
    <row r="94" spans="1:7" s="75" customFormat="1" hidden="1">
      <c r="A94" s="315"/>
      <c r="B94" s="73"/>
      <c r="C94" s="73"/>
      <c r="D94" s="187"/>
      <c r="E94" s="73"/>
      <c r="F94" s="58">
        <f t="shared" si="2"/>
        <v>0</v>
      </c>
      <c r="G94" s="75" t="s">
        <v>173</v>
      </c>
    </row>
    <row r="95" spans="1:7" s="75" customFormat="1" hidden="1">
      <c r="A95" s="315"/>
      <c r="B95" s="73"/>
      <c r="C95" s="73"/>
      <c r="D95" s="187"/>
      <c r="E95" s="73"/>
      <c r="F95" s="58">
        <f t="shared" si="2"/>
        <v>0</v>
      </c>
      <c r="G95" s="75" t="s">
        <v>173</v>
      </c>
    </row>
    <row r="96" spans="1:7" s="75" customFormat="1" hidden="1">
      <c r="A96" s="315"/>
      <c r="B96" s="73"/>
      <c r="C96" s="73"/>
      <c r="D96" s="187"/>
      <c r="E96" s="73"/>
      <c r="F96" s="58">
        <f t="shared" si="2"/>
        <v>0</v>
      </c>
      <c r="G96" s="75" t="s">
        <v>173</v>
      </c>
    </row>
    <row r="97" spans="1:7" s="75" customFormat="1" hidden="1">
      <c r="A97" s="315"/>
      <c r="B97" s="73"/>
      <c r="C97" s="73"/>
      <c r="D97" s="187"/>
      <c r="E97" s="73"/>
      <c r="F97" s="58">
        <f t="shared" si="2"/>
        <v>0</v>
      </c>
      <c r="G97" s="75" t="s">
        <v>173</v>
      </c>
    </row>
    <row r="98" spans="1:7" s="75" customFormat="1" hidden="1">
      <c r="A98" s="315"/>
      <c r="B98" s="73"/>
      <c r="C98" s="73"/>
      <c r="D98" s="187"/>
      <c r="E98" s="73"/>
      <c r="F98" s="58">
        <f t="shared" si="2"/>
        <v>0</v>
      </c>
      <c r="G98" s="75" t="s">
        <v>173</v>
      </c>
    </row>
    <row r="99" spans="1:7" s="75" customFormat="1" hidden="1">
      <c r="A99" s="315"/>
      <c r="B99" s="73"/>
      <c r="C99" s="73"/>
      <c r="D99" s="187"/>
      <c r="E99" s="73"/>
      <c r="F99" s="58">
        <f t="shared" si="2"/>
        <v>0</v>
      </c>
      <c r="G99" s="75" t="s">
        <v>173</v>
      </c>
    </row>
    <row r="100" spans="1:7" s="75" customFormat="1" hidden="1">
      <c r="A100" s="315"/>
      <c r="B100" s="73"/>
      <c r="C100" s="73"/>
      <c r="D100" s="187"/>
      <c r="E100" s="73"/>
      <c r="F100" s="58">
        <f t="shared" si="2"/>
        <v>0</v>
      </c>
      <c r="G100" s="75" t="s">
        <v>173</v>
      </c>
    </row>
    <row r="101" spans="1:7" s="75" customFormat="1" hidden="1">
      <c r="A101" s="315"/>
      <c r="B101" s="73"/>
      <c r="C101" s="73"/>
      <c r="D101" s="187"/>
      <c r="E101" s="73"/>
      <c r="F101" s="58">
        <f t="shared" si="2"/>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ref="F110:F117" si="3">ROUND(+B110*D110*E110,2)</f>
        <v>0</v>
      </c>
      <c r="G110" s="75" t="s">
        <v>173</v>
      </c>
    </row>
    <row r="111" spans="1:7" s="75" customFormat="1" hidden="1">
      <c r="A111" s="315"/>
      <c r="B111" s="73"/>
      <c r="C111" s="73"/>
      <c r="D111" s="187"/>
      <c r="E111" s="73"/>
      <c r="F111" s="58">
        <f t="shared" si="3"/>
        <v>0</v>
      </c>
      <c r="G111" s="75" t="s">
        <v>173</v>
      </c>
    </row>
    <row r="112" spans="1:7" s="75" customFormat="1" hidden="1">
      <c r="A112" s="315"/>
      <c r="B112" s="73"/>
      <c r="C112" s="73"/>
      <c r="D112" s="187"/>
      <c r="E112" s="73"/>
      <c r="F112" s="58">
        <f t="shared" si="3"/>
        <v>0</v>
      </c>
      <c r="G112" s="75" t="s">
        <v>173</v>
      </c>
    </row>
    <row r="113" spans="1:7" s="75" customFormat="1" hidden="1">
      <c r="A113" s="315"/>
      <c r="B113" s="73"/>
      <c r="C113" s="73"/>
      <c r="D113" s="187"/>
      <c r="E113" s="73"/>
      <c r="F113" s="58">
        <f t="shared" si="3"/>
        <v>0</v>
      </c>
      <c r="G113" s="75" t="s">
        <v>173</v>
      </c>
    </row>
    <row r="114" spans="1:7" s="75" customFormat="1" hidden="1">
      <c r="A114" s="315"/>
      <c r="B114" s="73"/>
      <c r="C114" s="73"/>
      <c r="D114" s="187"/>
      <c r="E114" s="73"/>
      <c r="F114" s="58">
        <f t="shared" si="3"/>
        <v>0</v>
      </c>
      <c r="G114" s="75" t="s">
        <v>173</v>
      </c>
    </row>
    <row r="115" spans="1:7" s="75" customFormat="1" hidden="1">
      <c r="A115" s="315"/>
      <c r="B115" s="73"/>
      <c r="C115" s="73"/>
      <c r="D115" s="187"/>
      <c r="E115" s="73"/>
      <c r="F115" s="58">
        <f t="shared" si="3"/>
        <v>0</v>
      </c>
      <c r="G115" s="75" t="s">
        <v>173</v>
      </c>
    </row>
    <row r="116" spans="1:7" s="75" customFormat="1" hidden="1">
      <c r="A116" s="315"/>
      <c r="B116" s="73"/>
      <c r="C116" s="73"/>
      <c r="D116" s="187"/>
      <c r="E116" s="73"/>
      <c r="F116" s="58">
        <f t="shared" si="3"/>
        <v>0</v>
      </c>
      <c r="G116" s="75" t="s">
        <v>173</v>
      </c>
    </row>
    <row r="117" spans="1:7" s="75" customFormat="1" hidden="1">
      <c r="A117" s="315"/>
      <c r="B117" s="73"/>
      <c r="C117" s="73"/>
      <c r="D117" s="187"/>
      <c r="E117" s="73"/>
      <c r="F117" s="58">
        <f t="shared" si="3"/>
        <v>0</v>
      </c>
      <c r="G117" s="75" t="s">
        <v>173</v>
      </c>
    </row>
    <row r="118" spans="1:7" s="75" customFormat="1" hidden="1">
      <c r="A118" s="315"/>
      <c r="B118" s="73"/>
      <c r="C118" s="73"/>
      <c r="D118" s="187"/>
      <c r="E118" s="73"/>
      <c r="F118" s="58">
        <f t="shared" ref="F118:F125" si="4">ROUND(+B118*D118*E118,2)</f>
        <v>0</v>
      </c>
      <c r="G118" s="75" t="s">
        <v>173</v>
      </c>
    </row>
    <row r="119" spans="1:7" s="75" customFormat="1" hidden="1">
      <c r="A119" s="315"/>
      <c r="B119" s="73"/>
      <c r="C119" s="73"/>
      <c r="D119" s="187"/>
      <c r="E119" s="73"/>
      <c r="F119" s="58">
        <f t="shared" si="4"/>
        <v>0</v>
      </c>
      <c r="G119" s="75" t="s">
        <v>173</v>
      </c>
    </row>
    <row r="120" spans="1:7" s="75" customFormat="1" hidden="1">
      <c r="A120" s="315"/>
      <c r="B120" s="73"/>
      <c r="C120" s="73"/>
      <c r="D120" s="187"/>
      <c r="E120" s="73"/>
      <c r="F120" s="58">
        <f t="shared" si="4"/>
        <v>0</v>
      </c>
      <c r="G120" s="75" t="s">
        <v>173</v>
      </c>
    </row>
    <row r="121" spans="1:7" s="75" customFormat="1" hidden="1">
      <c r="A121" s="315"/>
      <c r="B121" s="73"/>
      <c r="C121" s="73"/>
      <c r="D121" s="187"/>
      <c r="E121" s="73"/>
      <c r="F121" s="58">
        <f t="shared" si="4"/>
        <v>0</v>
      </c>
      <c r="G121" s="75" t="s">
        <v>173</v>
      </c>
    </row>
    <row r="122" spans="1:7" s="75" customFormat="1" hidden="1">
      <c r="A122" s="315"/>
      <c r="B122" s="73"/>
      <c r="C122" s="73"/>
      <c r="D122" s="187"/>
      <c r="E122" s="73"/>
      <c r="F122" s="58">
        <f t="shared" si="4"/>
        <v>0</v>
      </c>
      <c r="G122" s="75" t="s">
        <v>173</v>
      </c>
    </row>
    <row r="123" spans="1:7" s="75" customFormat="1" hidden="1">
      <c r="A123" s="315"/>
      <c r="B123" s="73"/>
      <c r="C123" s="73"/>
      <c r="D123" s="187"/>
      <c r="E123" s="73"/>
      <c r="F123" s="58">
        <f t="shared" si="4"/>
        <v>0</v>
      </c>
      <c r="G123" s="75" t="s">
        <v>173</v>
      </c>
    </row>
    <row r="124" spans="1:7" s="75" customFormat="1" hidden="1">
      <c r="A124" s="315"/>
      <c r="B124" s="73"/>
      <c r="C124" s="73"/>
      <c r="D124" s="187"/>
      <c r="E124" s="73"/>
      <c r="F124" s="58">
        <f t="shared" si="4"/>
        <v>0</v>
      </c>
      <c r="G124" s="75" t="s">
        <v>173</v>
      </c>
    </row>
    <row r="125" spans="1:7" s="75" customFormat="1" hidden="1">
      <c r="A125" s="315"/>
      <c r="B125" s="73"/>
      <c r="C125" s="73"/>
      <c r="D125" s="187"/>
      <c r="E125" s="73"/>
      <c r="F125" s="58">
        <f t="shared" si="4"/>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ref="F128:F129" si="5">ROUND(+B128*D128*E128,2)</f>
        <v>0</v>
      </c>
      <c r="G128" s="75" t="s">
        <v>173</v>
      </c>
    </row>
    <row r="129" spans="1:9" s="75" customFormat="1" hidden="1">
      <c r="A129" s="315"/>
      <c r="B129" s="73"/>
      <c r="C129" s="73"/>
      <c r="D129" s="187"/>
      <c r="E129" s="73"/>
      <c r="F129" s="58">
        <f t="shared" si="5"/>
        <v>0</v>
      </c>
      <c r="G129" s="75" t="s">
        <v>173</v>
      </c>
    </row>
    <row r="130" spans="1:9" s="75" customFormat="1" hidden="1">
      <c r="A130" s="315"/>
      <c r="B130" s="73"/>
      <c r="C130" s="73"/>
      <c r="D130" s="187"/>
      <c r="E130" s="73"/>
      <c r="F130" s="58">
        <f t="shared" ref="F130:F131" si="6">ROUND(+B130*D130*E130,2)</f>
        <v>0</v>
      </c>
      <c r="G130" s="75" t="s">
        <v>173</v>
      </c>
    </row>
    <row r="131" spans="1:9" s="75" customFormat="1" hidden="1">
      <c r="A131" s="315"/>
      <c r="B131" s="73"/>
      <c r="C131" s="73"/>
      <c r="D131" s="187"/>
      <c r="E131" s="73"/>
      <c r="F131" s="58">
        <f t="shared" si="6"/>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c r="A134" s="315"/>
      <c r="B134" s="73"/>
      <c r="C134" s="73"/>
      <c r="D134" s="187"/>
      <c r="E134" s="73"/>
      <c r="F134" s="198">
        <f>ROUND(+B134*D134*E134,2)</f>
        <v>0</v>
      </c>
      <c r="G134" s="75" t="s">
        <v>173</v>
      </c>
    </row>
    <row r="135" spans="1:9" s="75" customFormat="1">
      <c r="A135" s="315"/>
      <c r="B135" s="65"/>
      <c r="C135" s="65"/>
      <c r="D135" s="100"/>
      <c r="E135" s="152" t="s">
        <v>174</v>
      </c>
      <c r="F135" s="206">
        <f>ROUND(SUBTOTAL(109,F5:F134),2)</f>
        <v>0</v>
      </c>
      <c r="G135" s="75" t="s">
        <v>173</v>
      </c>
      <c r="I135" s="313" t="s">
        <v>190</v>
      </c>
    </row>
    <row r="136" spans="1:9" s="75" customFormat="1">
      <c r="A136" s="315"/>
      <c r="B136" s="65"/>
      <c r="C136" s="65"/>
      <c r="D136" s="100"/>
      <c r="E136" s="65"/>
      <c r="F136" s="199"/>
      <c r="G136" s="75" t="s">
        <v>176</v>
      </c>
    </row>
    <row r="137" spans="1:9" s="75" customFormat="1">
      <c r="A137" s="315"/>
      <c r="B137" s="73"/>
      <c r="C137" s="73"/>
      <c r="D137" s="187"/>
      <c r="E137" s="73"/>
      <c r="F137" s="58">
        <f>ROUND(+B137*D137*E137,2)</f>
        <v>0</v>
      </c>
      <c r="G137" s="75" t="s">
        <v>176</v>
      </c>
    </row>
    <row r="138" spans="1:9" s="75" customFormat="1">
      <c r="A138" s="315"/>
      <c r="B138" s="73"/>
      <c r="C138" s="73"/>
      <c r="D138" s="187"/>
      <c r="E138" s="73"/>
      <c r="F138" s="58">
        <f t="shared" ref="F138:F265" si="7">ROUND(+B138*D138*E138,2)</f>
        <v>0</v>
      </c>
      <c r="G138" s="75" t="s">
        <v>176</v>
      </c>
    </row>
    <row r="139" spans="1:9" s="75" customFormat="1">
      <c r="A139" s="315"/>
      <c r="B139" s="73"/>
      <c r="C139" s="73"/>
      <c r="D139" s="187"/>
      <c r="E139" s="73"/>
      <c r="F139" s="58">
        <f t="shared" si="7"/>
        <v>0</v>
      </c>
      <c r="G139" s="75" t="s">
        <v>176</v>
      </c>
    </row>
    <row r="140" spans="1:9" s="75" customFormat="1" hidden="1">
      <c r="A140" s="315"/>
      <c r="B140" s="73"/>
      <c r="C140" s="73"/>
      <c r="D140" s="187"/>
      <c r="E140" s="73"/>
      <c r="F140" s="58">
        <f t="shared" si="7"/>
        <v>0</v>
      </c>
      <c r="G140" s="75" t="s">
        <v>176</v>
      </c>
    </row>
    <row r="141" spans="1:9" s="75" customFormat="1" hidden="1">
      <c r="A141" s="315"/>
      <c r="B141" s="73"/>
      <c r="C141" s="73"/>
      <c r="D141" s="187"/>
      <c r="E141" s="73"/>
      <c r="F141" s="58">
        <f t="shared" si="7"/>
        <v>0</v>
      </c>
      <c r="G141" s="75" t="s">
        <v>176</v>
      </c>
    </row>
    <row r="142" spans="1:9" s="75" customFormat="1" hidden="1">
      <c r="A142" s="315"/>
      <c r="B142" s="73"/>
      <c r="C142" s="73"/>
      <c r="D142" s="187"/>
      <c r="E142" s="73"/>
      <c r="F142" s="58">
        <f t="shared" si="7"/>
        <v>0</v>
      </c>
      <c r="G142" s="75" t="s">
        <v>176</v>
      </c>
    </row>
    <row r="143" spans="1:9" s="75" customFormat="1" hidden="1">
      <c r="A143" s="315"/>
      <c r="B143" s="73"/>
      <c r="C143" s="73"/>
      <c r="D143" s="187"/>
      <c r="E143" s="73"/>
      <c r="F143" s="58">
        <f t="shared" si="7"/>
        <v>0</v>
      </c>
      <c r="G143" s="75" t="s">
        <v>176</v>
      </c>
    </row>
    <row r="144" spans="1:9" s="75" customFormat="1" hidden="1">
      <c r="A144" s="315"/>
      <c r="B144" s="73"/>
      <c r="C144" s="73"/>
      <c r="D144" s="187"/>
      <c r="E144" s="73"/>
      <c r="F144" s="58">
        <f t="shared" si="7"/>
        <v>0</v>
      </c>
      <c r="G144" s="75" t="s">
        <v>176</v>
      </c>
    </row>
    <row r="145" spans="1:7" s="75" customFormat="1" hidden="1">
      <c r="A145" s="315"/>
      <c r="B145" s="73"/>
      <c r="C145" s="73"/>
      <c r="D145" s="187"/>
      <c r="E145" s="73"/>
      <c r="F145" s="58">
        <f t="shared" si="7"/>
        <v>0</v>
      </c>
      <c r="G145" s="75" t="s">
        <v>176</v>
      </c>
    </row>
    <row r="146" spans="1:7" s="75" customFormat="1" hidden="1">
      <c r="A146" s="315"/>
      <c r="B146" s="73"/>
      <c r="C146" s="73"/>
      <c r="D146" s="187"/>
      <c r="E146" s="73"/>
      <c r="F146" s="58">
        <f t="shared" si="7"/>
        <v>0</v>
      </c>
      <c r="G146" s="75" t="s">
        <v>176</v>
      </c>
    </row>
    <row r="147" spans="1:7" s="75" customFormat="1" hidden="1">
      <c r="A147" s="315"/>
      <c r="B147" s="73"/>
      <c r="C147" s="73"/>
      <c r="D147" s="187"/>
      <c r="E147" s="73"/>
      <c r="F147" s="58">
        <f t="shared" si="7"/>
        <v>0</v>
      </c>
      <c r="G147" s="75" t="s">
        <v>176</v>
      </c>
    </row>
    <row r="148" spans="1:7" s="75" customFormat="1" hidden="1">
      <c r="A148" s="315"/>
      <c r="B148" s="73"/>
      <c r="C148" s="73"/>
      <c r="D148" s="187"/>
      <c r="E148" s="73"/>
      <c r="F148" s="58">
        <f t="shared" si="7"/>
        <v>0</v>
      </c>
      <c r="G148" s="75" t="s">
        <v>176</v>
      </c>
    </row>
    <row r="149" spans="1:7" s="75" customFormat="1" hidden="1">
      <c r="A149" s="315"/>
      <c r="B149" s="73"/>
      <c r="C149" s="73"/>
      <c r="D149" s="187"/>
      <c r="E149" s="73"/>
      <c r="F149" s="58">
        <f t="shared" si="7"/>
        <v>0</v>
      </c>
      <c r="G149" s="75" t="s">
        <v>176</v>
      </c>
    </row>
    <row r="150" spans="1:7" s="75" customFormat="1" hidden="1">
      <c r="A150" s="315"/>
      <c r="B150" s="73"/>
      <c r="C150" s="73"/>
      <c r="D150" s="187"/>
      <c r="E150" s="73"/>
      <c r="F150" s="58">
        <f t="shared" si="7"/>
        <v>0</v>
      </c>
      <c r="G150" s="75" t="s">
        <v>176</v>
      </c>
    </row>
    <row r="151" spans="1:7" s="75" customFormat="1" hidden="1">
      <c r="A151" s="315"/>
      <c r="B151" s="73"/>
      <c r="C151" s="73"/>
      <c r="D151" s="187"/>
      <c r="E151" s="73"/>
      <c r="F151" s="58">
        <f t="shared" si="7"/>
        <v>0</v>
      </c>
      <c r="G151" s="75" t="s">
        <v>176</v>
      </c>
    </row>
    <row r="152" spans="1:7" s="75" customFormat="1" hidden="1">
      <c r="A152" s="315"/>
      <c r="B152" s="73"/>
      <c r="C152" s="73"/>
      <c r="D152" s="187"/>
      <c r="E152" s="73"/>
      <c r="F152" s="58">
        <f t="shared" si="7"/>
        <v>0</v>
      </c>
      <c r="G152" s="75" t="s">
        <v>176</v>
      </c>
    </row>
    <row r="153" spans="1:7" s="75" customFormat="1" hidden="1">
      <c r="A153" s="315"/>
      <c r="B153" s="73"/>
      <c r="C153" s="73"/>
      <c r="D153" s="187"/>
      <c r="E153" s="73"/>
      <c r="F153" s="58">
        <f t="shared" si="7"/>
        <v>0</v>
      </c>
      <c r="G153" s="75" t="s">
        <v>176</v>
      </c>
    </row>
    <row r="154" spans="1:7" s="75" customFormat="1" hidden="1">
      <c r="A154" s="315"/>
      <c r="B154" s="73"/>
      <c r="C154" s="73"/>
      <c r="D154" s="187"/>
      <c r="E154" s="73"/>
      <c r="F154" s="58">
        <f t="shared" si="7"/>
        <v>0</v>
      </c>
      <c r="G154" s="75" t="s">
        <v>176</v>
      </c>
    </row>
    <row r="155" spans="1:7" s="75" customFormat="1" hidden="1">
      <c r="A155" s="315"/>
      <c r="B155" s="73"/>
      <c r="C155" s="73"/>
      <c r="D155" s="187"/>
      <c r="E155" s="73"/>
      <c r="F155" s="58">
        <f t="shared" si="7"/>
        <v>0</v>
      </c>
      <c r="G155" s="75" t="s">
        <v>176</v>
      </c>
    </row>
    <row r="156" spans="1:7" s="75" customFormat="1" hidden="1">
      <c r="A156" s="315"/>
      <c r="B156" s="73"/>
      <c r="C156" s="73"/>
      <c r="D156" s="187"/>
      <c r="E156" s="73"/>
      <c r="F156" s="58">
        <f t="shared" si="7"/>
        <v>0</v>
      </c>
      <c r="G156" s="75" t="s">
        <v>176</v>
      </c>
    </row>
    <row r="157" spans="1:7" s="75" customFormat="1" hidden="1">
      <c r="A157" s="315"/>
      <c r="B157" s="73"/>
      <c r="C157" s="73"/>
      <c r="D157" s="187"/>
      <c r="E157" s="73"/>
      <c r="F157" s="58">
        <f t="shared" si="7"/>
        <v>0</v>
      </c>
      <c r="G157" s="75" t="s">
        <v>176</v>
      </c>
    </row>
    <row r="158" spans="1:7" s="75" customFormat="1" hidden="1">
      <c r="A158" s="315"/>
      <c r="B158" s="73"/>
      <c r="C158" s="73"/>
      <c r="D158" s="187"/>
      <c r="E158" s="73"/>
      <c r="F158" s="58">
        <f t="shared" si="7"/>
        <v>0</v>
      </c>
      <c r="G158" s="75" t="s">
        <v>176</v>
      </c>
    </row>
    <row r="159" spans="1:7" s="75" customFormat="1" hidden="1">
      <c r="A159" s="315"/>
      <c r="B159" s="73"/>
      <c r="C159" s="73"/>
      <c r="D159" s="187"/>
      <c r="E159" s="73"/>
      <c r="F159" s="58">
        <f t="shared" si="7"/>
        <v>0</v>
      </c>
      <c r="G159" s="75" t="s">
        <v>176</v>
      </c>
    </row>
    <row r="160" spans="1:7" s="75" customFormat="1" hidden="1">
      <c r="A160" s="315"/>
      <c r="B160" s="73"/>
      <c r="C160" s="73"/>
      <c r="D160" s="187"/>
      <c r="E160" s="73"/>
      <c r="F160" s="58">
        <f t="shared" si="7"/>
        <v>0</v>
      </c>
      <c r="G160" s="75" t="s">
        <v>176</v>
      </c>
    </row>
    <row r="161" spans="1:7" s="75" customFormat="1" hidden="1">
      <c r="A161" s="315"/>
      <c r="B161" s="73"/>
      <c r="C161" s="73"/>
      <c r="D161" s="187"/>
      <c r="E161" s="73"/>
      <c r="F161" s="58">
        <f t="shared" si="7"/>
        <v>0</v>
      </c>
      <c r="G161" s="75" t="s">
        <v>176</v>
      </c>
    </row>
    <row r="162" spans="1:7" s="75" customFormat="1" hidden="1">
      <c r="A162" s="315"/>
      <c r="B162" s="73"/>
      <c r="C162" s="73"/>
      <c r="D162" s="187"/>
      <c r="E162" s="73"/>
      <c r="F162" s="58">
        <f t="shared" si="7"/>
        <v>0</v>
      </c>
      <c r="G162" s="75" t="s">
        <v>176</v>
      </c>
    </row>
    <row r="163" spans="1:7" s="75" customFormat="1" hidden="1">
      <c r="A163" s="315"/>
      <c r="B163" s="73"/>
      <c r="C163" s="73"/>
      <c r="D163" s="187"/>
      <c r="E163" s="73"/>
      <c r="F163" s="58">
        <f t="shared" si="7"/>
        <v>0</v>
      </c>
      <c r="G163" s="75" t="s">
        <v>176</v>
      </c>
    </row>
    <row r="164" spans="1:7" s="75" customFormat="1" hidden="1">
      <c r="A164" s="315"/>
      <c r="B164" s="73"/>
      <c r="C164" s="73"/>
      <c r="D164" s="187"/>
      <c r="E164" s="73"/>
      <c r="F164" s="58">
        <f t="shared" si="7"/>
        <v>0</v>
      </c>
      <c r="G164" s="75" t="s">
        <v>176</v>
      </c>
    </row>
    <row r="165" spans="1:7" s="75" customFormat="1" hidden="1">
      <c r="A165" s="315"/>
      <c r="B165" s="73"/>
      <c r="C165" s="73"/>
      <c r="D165" s="187"/>
      <c r="E165" s="73"/>
      <c r="F165" s="58">
        <f t="shared" si="7"/>
        <v>0</v>
      </c>
      <c r="G165" s="75" t="s">
        <v>176</v>
      </c>
    </row>
    <row r="166" spans="1:7" s="75" customFormat="1" hidden="1">
      <c r="A166" s="315"/>
      <c r="B166" s="73"/>
      <c r="C166" s="73"/>
      <c r="D166" s="187"/>
      <c r="E166" s="73"/>
      <c r="F166" s="58">
        <f t="shared" si="7"/>
        <v>0</v>
      </c>
      <c r="G166" s="75" t="s">
        <v>176</v>
      </c>
    </row>
    <row r="167" spans="1:7" s="75" customFormat="1" hidden="1">
      <c r="A167" s="315"/>
      <c r="B167" s="73"/>
      <c r="C167" s="73"/>
      <c r="D167" s="187"/>
      <c r="E167" s="73"/>
      <c r="F167" s="58">
        <f t="shared" si="7"/>
        <v>0</v>
      </c>
      <c r="G167" s="75" t="s">
        <v>176</v>
      </c>
    </row>
    <row r="168" spans="1:7" s="75" customFormat="1" hidden="1">
      <c r="A168" s="315"/>
      <c r="B168" s="73"/>
      <c r="C168" s="73"/>
      <c r="D168" s="187"/>
      <c r="E168" s="73"/>
      <c r="F168" s="58">
        <f t="shared" si="7"/>
        <v>0</v>
      </c>
      <c r="G168" s="75" t="s">
        <v>176</v>
      </c>
    </row>
    <row r="169" spans="1:7" s="75" customFormat="1" hidden="1">
      <c r="A169" s="315"/>
      <c r="B169" s="73"/>
      <c r="C169" s="73"/>
      <c r="D169" s="187"/>
      <c r="E169" s="73"/>
      <c r="F169" s="58">
        <f t="shared" si="7"/>
        <v>0</v>
      </c>
      <c r="G169" s="75" t="s">
        <v>176</v>
      </c>
    </row>
    <row r="170" spans="1:7" s="75" customFormat="1" hidden="1">
      <c r="A170" s="315"/>
      <c r="B170" s="73"/>
      <c r="C170" s="73"/>
      <c r="D170" s="187"/>
      <c r="E170" s="73"/>
      <c r="F170" s="58">
        <f t="shared" si="7"/>
        <v>0</v>
      </c>
      <c r="G170" s="75" t="s">
        <v>176</v>
      </c>
    </row>
    <row r="171" spans="1:7" s="75" customFormat="1" hidden="1">
      <c r="A171" s="315"/>
      <c r="B171" s="73"/>
      <c r="C171" s="73"/>
      <c r="D171" s="187"/>
      <c r="E171" s="73"/>
      <c r="F171" s="58">
        <f t="shared" si="7"/>
        <v>0</v>
      </c>
      <c r="G171" s="75" t="s">
        <v>176</v>
      </c>
    </row>
    <row r="172" spans="1:7" s="75" customFormat="1" hidden="1">
      <c r="A172" s="315"/>
      <c r="B172" s="73"/>
      <c r="C172" s="73"/>
      <c r="D172" s="187"/>
      <c r="E172" s="73"/>
      <c r="F172" s="58">
        <f t="shared" si="7"/>
        <v>0</v>
      </c>
      <c r="G172" s="75" t="s">
        <v>176</v>
      </c>
    </row>
    <row r="173" spans="1:7" s="75" customFormat="1" hidden="1">
      <c r="A173" s="315"/>
      <c r="B173" s="73"/>
      <c r="C173" s="73"/>
      <c r="D173" s="187"/>
      <c r="E173" s="73"/>
      <c r="F173" s="58">
        <f t="shared" si="7"/>
        <v>0</v>
      </c>
      <c r="G173" s="75" t="s">
        <v>176</v>
      </c>
    </row>
    <row r="174" spans="1:7" s="75" customFormat="1" hidden="1">
      <c r="A174" s="315"/>
      <c r="B174" s="73"/>
      <c r="C174" s="73"/>
      <c r="D174" s="187"/>
      <c r="E174" s="73"/>
      <c r="F174" s="58">
        <f t="shared" si="7"/>
        <v>0</v>
      </c>
      <c r="G174" s="75" t="s">
        <v>176</v>
      </c>
    </row>
    <row r="175" spans="1:7" s="75" customFormat="1" hidden="1">
      <c r="A175" s="315"/>
      <c r="B175" s="73"/>
      <c r="C175" s="73"/>
      <c r="D175" s="187"/>
      <c r="E175" s="73"/>
      <c r="F175" s="58">
        <f t="shared" si="7"/>
        <v>0</v>
      </c>
      <c r="G175" s="75" t="s">
        <v>176</v>
      </c>
    </row>
    <row r="176" spans="1:7" s="75" customFormat="1" hidden="1">
      <c r="A176" s="315"/>
      <c r="B176" s="73"/>
      <c r="C176" s="73"/>
      <c r="D176" s="187"/>
      <c r="E176" s="73"/>
      <c r="F176" s="58">
        <f t="shared" si="7"/>
        <v>0</v>
      </c>
      <c r="G176" s="75" t="s">
        <v>176</v>
      </c>
    </row>
    <row r="177" spans="1:7" s="75" customFormat="1" hidden="1">
      <c r="A177" s="315"/>
      <c r="B177" s="73"/>
      <c r="C177" s="73"/>
      <c r="D177" s="187"/>
      <c r="E177" s="73"/>
      <c r="F177" s="58">
        <f t="shared" si="7"/>
        <v>0</v>
      </c>
      <c r="G177" s="75" t="s">
        <v>176</v>
      </c>
    </row>
    <row r="178" spans="1:7" s="75" customFormat="1" hidden="1">
      <c r="A178" s="315"/>
      <c r="B178" s="73"/>
      <c r="C178" s="73"/>
      <c r="D178" s="187"/>
      <c r="E178" s="73"/>
      <c r="F178" s="58">
        <f t="shared" si="7"/>
        <v>0</v>
      </c>
      <c r="G178" s="75" t="s">
        <v>176</v>
      </c>
    </row>
    <row r="179" spans="1:7" s="75" customFormat="1" hidden="1">
      <c r="A179" s="315"/>
      <c r="B179" s="73"/>
      <c r="C179" s="73"/>
      <c r="D179" s="187"/>
      <c r="E179" s="73"/>
      <c r="F179" s="58">
        <f t="shared" si="7"/>
        <v>0</v>
      </c>
      <c r="G179" s="75" t="s">
        <v>176</v>
      </c>
    </row>
    <row r="180" spans="1:7" s="75" customFormat="1" hidden="1">
      <c r="A180" s="315"/>
      <c r="B180" s="73"/>
      <c r="C180" s="73"/>
      <c r="D180" s="187"/>
      <c r="E180" s="73"/>
      <c r="F180" s="58">
        <f t="shared" si="7"/>
        <v>0</v>
      </c>
      <c r="G180" s="75" t="s">
        <v>176</v>
      </c>
    </row>
    <row r="181" spans="1:7" s="75" customFormat="1" hidden="1">
      <c r="A181" s="315"/>
      <c r="B181" s="73"/>
      <c r="C181" s="73"/>
      <c r="D181" s="187"/>
      <c r="E181" s="73"/>
      <c r="F181" s="58">
        <f t="shared" si="7"/>
        <v>0</v>
      </c>
      <c r="G181" s="75" t="s">
        <v>176</v>
      </c>
    </row>
    <row r="182" spans="1:7" s="75" customFormat="1" hidden="1">
      <c r="A182" s="315"/>
      <c r="B182" s="73"/>
      <c r="C182" s="73"/>
      <c r="D182" s="187"/>
      <c r="E182" s="73"/>
      <c r="F182" s="58">
        <f t="shared" si="7"/>
        <v>0</v>
      </c>
      <c r="G182" s="75" t="s">
        <v>176</v>
      </c>
    </row>
    <row r="183" spans="1:7" s="75" customFormat="1" hidden="1">
      <c r="A183" s="315"/>
      <c r="B183" s="73"/>
      <c r="C183" s="73"/>
      <c r="D183" s="187"/>
      <c r="E183" s="73"/>
      <c r="F183" s="58">
        <f t="shared" si="7"/>
        <v>0</v>
      </c>
      <c r="G183" s="75" t="s">
        <v>176</v>
      </c>
    </row>
    <row r="184" spans="1:7" s="75" customFormat="1" hidden="1">
      <c r="A184" s="315"/>
      <c r="B184" s="73"/>
      <c r="C184" s="73"/>
      <c r="D184" s="187"/>
      <c r="E184" s="73"/>
      <c r="F184" s="58">
        <f t="shared" si="7"/>
        <v>0</v>
      </c>
      <c r="G184" s="75" t="s">
        <v>176</v>
      </c>
    </row>
    <row r="185" spans="1:7" s="75" customFormat="1" hidden="1">
      <c r="A185" s="315"/>
      <c r="B185" s="73"/>
      <c r="C185" s="73"/>
      <c r="D185" s="187"/>
      <c r="E185" s="73"/>
      <c r="F185" s="58">
        <f t="shared" si="7"/>
        <v>0</v>
      </c>
      <c r="G185" s="75" t="s">
        <v>176</v>
      </c>
    </row>
    <row r="186" spans="1:7" s="75" customFormat="1" hidden="1">
      <c r="A186" s="315"/>
      <c r="B186" s="73"/>
      <c r="C186" s="73"/>
      <c r="D186" s="187"/>
      <c r="E186" s="73"/>
      <c r="F186" s="58">
        <f t="shared" si="7"/>
        <v>0</v>
      </c>
      <c r="G186" s="75" t="s">
        <v>176</v>
      </c>
    </row>
    <row r="187" spans="1:7" s="75" customFormat="1" hidden="1">
      <c r="A187" s="315"/>
      <c r="B187" s="73"/>
      <c r="C187" s="73"/>
      <c r="D187" s="187"/>
      <c r="E187" s="73"/>
      <c r="F187" s="58">
        <f t="shared" si="7"/>
        <v>0</v>
      </c>
      <c r="G187" s="75" t="s">
        <v>176</v>
      </c>
    </row>
    <row r="188" spans="1:7" s="75" customFormat="1" hidden="1">
      <c r="A188" s="315"/>
      <c r="B188" s="73"/>
      <c r="C188" s="73"/>
      <c r="D188" s="187"/>
      <c r="E188" s="73"/>
      <c r="F188" s="58">
        <f t="shared" si="7"/>
        <v>0</v>
      </c>
      <c r="G188" s="75" t="s">
        <v>176</v>
      </c>
    </row>
    <row r="189" spans="1:7" s="75" customFormat="1" hidden="1">
      <c r="A189" s="315"/>
      <c r="B189" s="73"/>
      <c r="C189" s="73"/>
      <c r="D189" s="187"/>
      <c r="E189" s="73"/>
      <c r="F189" s="58">
        <f t="shared" si="7"/>
        <v>0</v>
      </c>
      <c r="G189" s="75" t="s">
        <v>176</v>
      </c>
    </row>
    <row r="190" spans="1:7" s="75" customFormat="1" hidden="1">
      <c r="A190" s="315"/>
      <c r="B190" s="73"/>
      <c r="C190" s="73"/>
      <c r="D190" s="187"/>
      <c r="E190" s="73"/>
      <c r="F190" s="58">
        <f t="shared" si="7"/>
        <v>0</v>
      </c>
      <c r="G190" s="75" t="s">
        <v>176</v>
      </c>
    </row>
    <row r="191" spans="1:7" s="75" customFormat="1" hidden="1">
      <c r="A191" s="315"/>
      <c r="B191" s="73"/>
      <c r="C191" s="73"/>
      <c r="D191" s="187"/>
      <c r="E191" s="73"/>
      <c r="F191" s="58">
        <f t="shared" si="7"/>
        <v>0</v>
      </c>
      <c r="G191" s="75" t="s">
        <v>176</v>
      </c>
    </row>
    <row r="192" spans="1:7" s="75" customFormat="1" hidden="1">
      <c r="A192" s="315"/>
      <c r="B192" s="73"/>
      <c r="C192" s="73"/>
      <c r="D192" s="187"/>
      <c r="E192" s="73"/>
      <c r="F192" s="58">
        <f t="shared" si="7"/>
        <v>0</v>
      </c>
      <c r="G192" s="75" t="s">
        <v>176</v>
      </c>
    </row>
    <row r="193" spans="1:7" s="75" customFormat="1" hidden="1">
      <c r="A193" s="315"/>
      <c r="B193" s="73"/>
      <c r="C193" s="73"/>
      <c r="D193" s="187"/>
      <c r="E193" s="73"/>
      <c r="F193" s="58">
        <f t="shared" si="7"/>
        <v>0</v>
      </c>
      <c r="G193" s="75" t="s">
        <v>176</v>
      </c>
    </row>
    <row r="194" spans="1:7" s="75" customFormat="1" hidden="1">
      <c r="A194" s="315"/>
      <c r="B194" s="73"/>
      <c r="C194" s="73"/>
      <c r="D194" s="187"/>
      <c r="E194" s="73"/>
      <c r="F194" s="58">
        <f t="shared" si="7"/>
        <v>0</v>
      </c>
      <c r="G194" s="75" t="s">
        <v>176</v>
      </c>
    </row>
    <row r="195" spans="1:7" s="75" customFormat="1" hidden="1">
      <c r="A195" s="315"/>
      <c r="B195" s="73"/>
      <c r="C195" s="73"/>
      <c r="D195" s="187"/>
      <c r="E195" s="73"/>
      <c r="F195" s="58">
        <f t="shared" si="7"/>
        <v>0</v>
      </c>
      <c r="G195" s="75" t="s">
        <v>176</v>
      </c>
    </row>
    <row r="196" spans="1:7" s="75" customFormat="1" hidden="1">
      <c r="A196" s="315"/>
      <c r="B196" s="73"/>
      <c r="C196" s="73"/>
      <c r="D196" s="187"/>
      <c r="E196" s="73"/>
      <c r="F196" s="58">
        <f t="shared" si="7"/>
        <v>0</v>
      </c>
      <c r="G196" s="75" t="s">
        <v>176</v>
      </c>
    </row>
    <row r="197" spans="1:7" s="75" customFormat="1" hidden="1">
      <c r="A197" s="315"/>
      <c r="B197" s="73"/>
      <c r="C197" s="73"/>
      <c r="D197" s="187"/>
      <c r="E197" s="73"/>
      <c r="F197" s="58">
        <f t="shared" si="7"/>
        <v>0</v>
      </c>
      <c r="G197" s="75" t="s">
        <v>176</v>
      </c>
    </row>
    <row r="198" spans="1:7" s="75" customFormat="1" hidden="1">
      <c r="A198" s="315"/>
      <c r="B198" s="73"/>
      <c r="C198" s="73"/>
      <c r="D198" s="187"/>
      <c r="E198" s="73"/>
      <c r="F198" s="58">
        <f t="shared" si="7"/>
        <v>0</v>
      </c>
      <c r="G198" s="75" t="s">
        <v>176</v>
      </c>
    </row>
    <row r="199" spans="1:7" s="75" customFormat="1" hidden="1">
      <c r="A199" s="315"/>
      <c r="B199" s="73"/>
      <c r="C199" s="73"/>
      <c r="D199" s="187"/>
      <c r="E199" s="73"/>
      <c r="F199" s="58">
        <f t="shared" si="7"/>
        <v>0</v>
      </c>
      <c r="G199" s="75" t="s">
        <v>176</v>
      </c>
    </row>
    <row r="200" spans="1:7" s="75" customFormat="1" hidden="1">
      <c r="A200" s="315"/>
      <c r="B200" s="73"/>
      <c r="C200" s="73"/>
      <c r="D200" s="187"/>
      <c r="E200" s="73"/>
      <c r="F200" s="58">
        <f t="shared" si="7"/>
        <v>0</v>
      </c>
      <c r="G200" s="75" t="s">
        <v>176</v>
      </c>
    </row>
    <row r="201" spans="1:7" s="75" customFormat="1" hidden="1">
      <c r="A201" s="315"/>
      <c r="B201" s="73"/>
      <c r="C201" s="73"/>
      <c r="D201" s="187"/>
      <c r="E201" s="73"/>
      <c r="F201" s="58">
        <f t="shared" si="7"/>
        <v>0</v>
      </c>
      <c r="G201" s="75" t="s">
        <v>176</v>
      </c>
    </row>
    <row r="202" spans="1:7" s="75" customFormat="1" hidden="1">
      <c r="A202" s="315"/>
      <c r="B202" s="73"/>
      <c r="C202" s="73"/>
      <c r="D202" s="187"/>
      <c r="E202" s="73"/>
      <c r="F202" s="58">
        <f t="shared" si="7"/>
        <v>0</v>
      </c>
      <c r="G202" s="75" t="s">
        <v>176</v>
      </c>
    </row>
    <row r="203" spans="1:7" s="75" customFormat="1" hidden="1">
      <c r="A203" s="315"/>
      <c r="B203" s="73"/>
      <c r="C203" s="73"/>
      <c r="D203" s="187"/>
      <c r="E203" s="73"/>
      <c r="F203" s="58">
        <f t="shared" si="7"/>
        <v>0</v>
      </c>
      <c r="G203" s="75" t="s">
        <v>176</v>
      </c>
    </row>
    <row r="204" spans="1:7" s="75" customFormat="1" hidden="1">
      <c r="A204" s="315"/>
      <c r="B204" s="73"/>
      <c r="C204" s="73"/>
      <c r="D204" s="187"/>
      <c r="E204" s="73"/>
      <c r="F204" s="58">
        <f t="shared" si="7"/>
        <v>0</v>
      </c>
      <c r="G204" s="75" t="s">
        <v>176</v>
      </c>
    </row>
    <row r="205" spans="1:7" s="75" customFormat="1" hidden="1">
      <c r="A205" s="315"/>
      <c r="B205" s="73"/>
      <c r="C205" s="73"/>
      <c r="D205" s="187"/>
      <c r="E205" s="73"/>
      <c r="F205" s="58">
        <f t="shared" si="7"/>
        <v>0</v>
      </c>
      <c r="G205" s="75" t="s">
        <v>176</v>
      </c>
    </row>
    <row r="206" spans="1:7" s="75" customFormat="1" hidden="1">
      <c r="A206" s="315"/>
      <c r="B206" s="73"/>
      <c r="C206" s="73"/>
      <c r="D206" s="187"/>
      <c r="E206" s="73"/>
      <c r="F206" s="58">
        <f t="shared" si="7"/>
        <v>0</v>
      </c>
      <c r="G206" s="75" t="s">
        <v>176</v>
      </c>
    </row>
    <row r="207" spans="1:7" s="75" customFormat="1" hidden="1">
      <c r="A207" s="315"/>
      <c r="B207" s="73"/>
      <c r="C207" s="73"/>
      <c r="D207" s="187"/>
      <c r="E207" s="73"/>
      <c r="F207" s="58">
        <f t="shared" si="7"/>
        <v>0</v>
      </c>
      <c r="G207" s="75" t="s">
        <v>176</v>
      </c>
    </row>
    <row r="208" spans="1:7" s="75" customFormat="1" hidden="1">
      <c r="A208" s="315"/>
      <c r="B208" s="73"/>
      <c r="C208" s="73"/>
      <c r="D208" s="187"/>
      <c r="E208" s="73"/>
      <c r="F208" s="58">
        <f t="shared" si="7"/>
        <v>0</v>
      </c>
      <c r="G208" s="75" t="s">
        <v>176</v>
      </c>
    </row>
    <row r="209" spans="1:7" s="75" customFormat="1" hidden="1">
      <c r="A209" s="315"/>
      <c r="B209" s="73"/>
      <c r="C209" s="73"/>
      <c r="D209" s="187"/>
      <c r="E209" s="73"/>
      <c r="F209" s="58">
        <f t="shared" si="7"/>
        <v>0</v>
      </c>
      <c r="G209" s="75" t="s">
        <v>176</v>
      </c>
    </row>
    <row r="210" spans="1:7" s="75" customFormat="1" hidden="1">
      <c r="A210" s="315"/>
      <c r="B210" s="73"/>
      <c r="C210" s="73"/>
      <c r="D210" s="187"/>
      <c r="E210" s="73"/>
      <c r="F210" s="58">
        <f t="shared" si="7"/>
        <v>0</v>
      </c>
      <c r="G210" s="75" t="s">
        <v>176</v>
      </c>
    </row>
    <row r="211" spans="1:7" s="75" customFormat="1" hidden="1">
      <c r="A211" s="315"/>
      <c r="B211" s="73"/>
      <c r="C211" s="73"/>
      <c r="D211" s="187"/>
      <c r="E211" s="73"/>
      <c r="F211" s="58">
        <f t="shared" si="7"/>
        <v>0</v>
      </c>
      <c r="G211" s="75" t="s">
        <v>176</v>
      </c>
    </row>
    <row r="212" spans="1:7" s="75" customFormat="1" hidden="1">
      <c r="A212" s="315"/>
      <c r="B212" s="73"/>
      <c r="C212" s="73"/>
      <c r="D212" s="187"/>
      <c r="E212" s="73"/>
      <c r="F212" s="58">
        <f t="shared" si="7"/>
        <v>0</v>
      </c>
      <c r="G212" s="75" t="s">
        <v>176</v>
      </c>
    </row>
    <row r="213" spans="1:7" s="75" customFormat="1" hidden="1">
      <c r="A213" s="315"/>
      <c r="B213" s="73"/>
      <c r="C213" s="73"/>
      <c r="D213" s="187"/>
      <c r="E213" s="73"/>
      <c r="F213" s="58">
        <f t="shared" si="7"/>
        <v>0</v>
      </c>
      <c r="G213" s="75" t="s">
        <v>176</v>
      </c>
    </row>
    <row r="214" spans="1:7" s="75" customFormat="1" hidden="1">
      <c r="A214" s="315"/>
      <c r="B214" s="73"/>
      <c r="C214" s="73"/>
      <c r="D214" s="187"/>
      <c r="E214" s="73"/>
      <c r="F214" s="58">
        <f t="shared" si="7"/>
        <v>0</v>
      </c>
      <c r="G214" s="75" t="s">
        <v>176</v>
      </c>
    </row>
    <row r="215" spans="1:7" s="75" customFormat="1" hidden="1">
      <c r="A215" s="315"/>
      <c r="B215" s="73"/>
      <c r="C215" s="73"/>
      <c r="D215" s="187"/>
      <c r="E215" s="73"/>
      <c r="F215" s="58">
        <f t="shared" si="7"/>
        <v>0</v>
      </c>
      <c r="G215" s="75" t="s">
        <v>176</v>
      </c>
    </row>
    <row r="216" spans="1:7" s="75" customFormat="1" hidden="1">
      <c r="A216" s="315"/>
      <c r="B216" s="73"/>
      <c r="C216" s="73"/>
      <c r="D216" s="187"/>
      <c r="E216" s="73"/>
      <c r="F216" s="58">
        <f t="shared" si="7"/>
        <v>0</v>
      </c>
      <c r="G216" s="75" t="s">
        <v>176</v>
      </c>
    </row>
    <row r="217" spans="1:7" s="75" customFormat="1" hidden="1">
      <c r="A217" s="315"/>
      <c r="B217" s="73"/>
      <c r="C217" s="73"/>
      <c r="D217" s="187"/>
      <c r="E217" s="73"/>
      <c r="F217" s="58">
        <f t="shared" si="7"/>
        <v>0</v>
      </c>
      <c r="G217" s="75" t="s">
        <v>176</v>
      </c>
    </row>
    <row r="218" spans="1:7" s="75" customFormat="1" hidden="1">
      <c r="A218" s="315"/>
      <c r="B218" s="73"/>
      <c r="C218" s="73"/>
      <c r="D218" s="187"/>
      <c r="E218" s="73"/>
      <c r="F218" s="58">
        <f t="shared" si="7"/>
        <v>0</v>
      </c>
      <c r="G218" s="75" t="s">
        <v>176</v>
      </c>
    </row>
    <row r="219" spans="1:7" s="75" customFormat="1" hidden="1">
      <c r="A219" s="315"/>
      <c r="B219" s="73"/>
      <c r="C219" s="73"/>
      <c r="D219" s="187"/>
      <c r="E219" s="73"/>
      <c r="F219" s="58">
        <f t="shared" si="7"/>
        <v>0</v>
      </c>
      <c r="G219" s="75" t="s">
        <v>176</v>
      </c>
    </row>
    <row r="220" spans="1:7" s="75" customFormat="1" hidden="1">
      <c r="A220" s="315"/>
      <c r="B220" s="73"/>
      <c r="C220" s="73"/>
      <c r="D220" s="187"/>
      <c r="E220" s="73"/>
      <c r="F220" s="58">
        <f t="shared" si="7"/>
        <v>0</v>
      </c>
      <c r="G220" s="75" t="s">
        <v>176</v>
      </c>
    </row>
    <row r="221" spans="1:7" s="75" customFormat="1" hidden="1">
      <c r="A221" s="315"/>
      <c r="B221" s="73"/>
      <c r="C221" s="73"/>
      <c r="D221" s="187"/>
      <c r="E221" s="73"/>
      <c r="F221" s="58">
        <f t="shared" si="7"/>
        <v>0</v>
      </c>
      <c r="G221" s="75" t="s">
        <v>176</v>
      </c>
    </row>
    <row r="222" spans="1:7" s="75" customFormat="1" hidden="1">
      <c r="A222" s="315"/>
      <c r="B222" s="73"/>
      <c r="C222" s="73"/>
      <c r="D222" s="187"/>
      <c r="E222" s="73"/>
      <c r="F222" s="58">
        <f t="shared" si="7"/>
        <v>0</v>
      </c>
      <c r="G222" s="75" t="s">
        <v>176</v>
      </c>
    </row>
    <row r="223" spans="1:7" s="75" customFormat="1" hidden="1">
      <c r="A223" s="315"/>
      <c r="B223" s="73"/>
      <c r="C223" s="73"/>
      <c r="D223" s="187"/>
      <c r="E223" s="73"/>
      <c r="F223" s="58">
        <f t="shared" si="7"/>
        <v>0</v>
      </c>
      <c r="G223" s="75" t="s">
        <v>176</v>
      </c>
    </row>
    <row r="224" spans="1:7" s="75" customFormat="1" hidden="1">
      <c r="A224" s="315"/>
      <c r="B224" s="73"/>
      <c r="C224" s="73"/>
      <c r="D224" s="187"/>
      <c r="E224" s="73"/>
      <c r="F224" s="58">
        <f t="shared" si="7"/>
        <v>0</v>
      </c>
      <c r="G224" s="75" t="s">
        <v>176</v>
      </c>
    </row>
    <row r="225" spans="1:7" s="75" customFormat="1" hidden="1">
      <c r="A225" s="315"/>
      <c r="B225" s="73"/>
      <c r="C225" s="73"/>
      <c r="D225" s="187"/>
      <c r="E225" s="73"/>
      <c r="F225" s="58">
        <f t="shared" si="7"/>
        <v>0</v>
      </c>
      <c r="G225" s="75" t="s">
        <v>176</v>
      </c>
    </row>
    <row r="226" spans="1:7" s="75" customFormat="1" hidden="1">
      <c r="A226" s="315"/>
      <c r="B226" s="73"/>
      <c r="C226" s="73"/>
      <c r="D226" s="187"/>
      <c r="E226" s="73"/>
      <c r="F226" s="58">
        <f t="shared" si="7"/>
        <v>0</v>
      </c>
      <c r="G226" s="75" t="s">
        <v>176</v>
      </c>
    </row>
    <row r="227" spans="1:7" s="75" customFormat="1" hidden="1">
      <c r="A227" s="315"/>
      <c r="B227" s="73"/>
      <c r="C227" s="73"/>
      <c r="D227" s="187"/>
      <c r="E227" s="73"/>
      <c r="F227" s="58">
        <f t="shared" si="7"/>
        <v>0</v>
      </c>
      <c r="G227" s="75" t="s">
        <v>176</v>
      </c>
    </row>
    <row r="228" spans="1:7" s="75" customFormat="1" hidden="1">
      <c r="A228" s="315"/>
      <c r="B228" s="73"/>
      <c r="C228" s="73"/>
      <c r="D228" s="187"/>
      <c r="E228" s="73"/>
      <c r="F228" s="58">
        <f t="shared" si="7"/>
        <v>0</v>
      </c>
      <c r="G228" s="75" t="s">
        <v>176</v>
      </c>
    </row>
    <row r="229" spans="1:7" s="75" customFormat="1" hidden="1">
      <c r="A229" s="315"/>
      <c r="B229" s="73"/>
      <c r="C229" s="73"/>
      <c r="D229" s="187"/>
      <c r="E229" s="73"/>
      <c r="F229" s="58">
        <f t="shared" si="7"/>
        <v>0</v>
      </c>
      <c r="G229" s="75" t="s">
        <v>176</v>
      </c>
    </row>
    <row r="230" spans="1:7" s="75" customFormat="1" hidden="1">
      <c r="A230" s="315"/>
      <c r="B230" s="73"/>
      <c r="C230" s="73"/>
      <c r="D230" s="187"/>
      <c r="E230" s="73"/>
      <c r="F230" s="58">
        <f t="shared" si="7"/>
        <v>0</v>
      </c>
      <c r="G230" s="75" t="s">
        <v>176</v>
      </c>
    </row>
    <row r="231" spans="1:7" s="75" customFormat="1" hidden="1">
      <c r="A231" s="315"/>
      <c r="B231" s="73"/>
      <c r="C231" s="73"/>
      <c r="D231" s="187"/>
      <c r="E231" s="73"/>
      <c r="F231" s="58">
        <f t="shared" si="7"/>
        <v>0</v>
      </c>
      <c r="G231" s="75" t="s">
        <v>176</v>
      </c>
    </row>
    <row r="232" spans="1:7" s="75" customFormat="1" hidden="1">
      <c r="A232" s="315"/>
      <c r="B232" s="73"/>
      <c r="C232" s="73"/>
      <c r="D232" s="187"/>
      <c r="E232" s="73"/>
      <c r="F232" s="58">
        <f t="shared" si="7"/>
        <v>0</v>
      </c>
      <c r="G232" s="75" t="s">
        <v>176</v>
      </c>
    </row>
    <row r="233" spans="1:7" s="75" customFormat="1" hidden="1">
      <c r="A233" s="315"/>
      <c r="B233" s="73"/>
      <c r="C233" s="73"/>
      <c r="D233" s="187"/>
      <c r="E233" s="73"/>
      <c r="F233" s="58">
        <f t="shared" si="7"/>
        <v>0</v>
      </c>
      <c r="G233" s="75" t="s">
        <v>176</v>
      </c>
    </row>
    <row r="234" spans="1:7" s="75" customFormat="1" hidden="1">
      <c r="A234" s="315"/>
      <c r="B234" s="73"/>
      <c r="C234" s="73"/>
      <c r="D234" s="187"/>
      <c r="E234" s="73"/>
      <c r="F234" s="58">
        <f t="shared" si="7"/>
        <v>0</v>
      </c>
      <c r="G234" s="75" t="s">
        <v>176</v>
      </c>
    </row>
    <row r="235" spans="1:7" s="75" customFormat="1" hidden="1">
      <c r="A235" s="315"/>
      <c r="B235" s="73"/>
      <c r="C235" s="73"/>
      <c r="D235" s="187"/>
      <c r="E235" s="73"/>
      <c r="F235" s="58">
        <f t="shared" si="7"/>
        <v>0</v>
      </c>
      <c r="G235" s="75" t="s">
        <v>176</v>
      </c>
    </row>
    <row r="236" spans="1:7" s="75" customFormat="1" hidden="1">
      <c r="A236" s="315"/>
      <c r="B236" s="73"/>
      <c r="C236" s="73"/>
      <c r="D236" s="187"/>
      <c r="E236" s="73"/>
      <c r="F236" s="58">
        <f t="shared" si="7"/>
        <v>0</v>
      </c>
      <c r="G236" s="75" t="s">
        <v>176</v>
      </c>
    </row>
    <row r="237" spans="1:7" s="75" customFormat="1" hidden="1">
      <c r="A237" s="315"/>
      <c r="B237" s="73"/>
      <c r="C237" s="73"/>
      <c r="D237" s="187"/>
      <c r="E237" s="73"/>
      <c r="F237" s="58">
        <f t="shared" si="7"/>
        <v>0</v>
      </c>
      <c r="G237" s="75" t="s">
        <v>176</v>
      </c>
    </row>
    <row r="238" spans="1:7" s="75" customFormat="1" hidden="1">
      <c r="A238" s="315"/>
      <c r="B238" s="73"/>
      <c r="C238" s="73"/>
      <c r="D238" s="187"/>
      <c r="E238" s="73"/>
      <c r="F238" s="58">
        <f t="shared" si="7"/>
        <v>0</v>
      </c>
      <c r="G238" s="75" t="s">
        <v>176</v>
      </c>
    </row>
    <row r="239" spans="1:7" s="75" customFormat="1" hidden="1">
      <c r="A239" s="315"/>
      <c r="B239" s="73"/>
      <c r="C239" s="73"/>
      <c r="D239" s="187"/>
      <c r="E239" s="73"/>
      <c r="F239" s="58">
        <f t="shared" si="7"/>
        <v>0</v>
      </c>
      <c r="G239" s="75" t="s">
        <v>176</v>
      </c>
    </row>
    <row r="240" spans="1:7" s="75" customFormat="1" hidden="1">
      <c r="A240" s="315"/>
      <c r="B240" s="73"/>
      <c r="C240" s="73"/>
      <c r="D240" s="187"/>
      <c r="E240" s="73"/>
      <c r="F240" s="58">
        <f t="shared" si="7"/>
        <v>0</v>
      </c>
      <c r="G240" s="75" t="s">
        <v>176</v>
      </c>
    </row>
    <row r="241" spans="1:7" s="75" customFormat="1" hidden="1">
      <c r="A241" s="315"/>
      <c r="B241" s="73"/>
      <c r="C241" s="73"/>
      <c r="D241" s="187"/>
      <c r="E241" s="73"/>
      <c r="F241" s="58">
        <f t="shared" si="7"/>
        <v>0</v>
      </c>
      <c r="G241" s="75" t="s">
        <v>176</v>
      </c>
    </row>
    <row r="242" spans="1:7" s="75" customFormat="1" hidden="1">
      <c r="A242" s="315"/>
      <c r="B242" s="73"/>
      <c r="C242" s="73"/>
      <c r="D242" s="187"/>
      <c r="E242" s="73"/>
      <c r="F242" s="58">
        <f t="shared" si="7"/>
        <v>0</v>
      </c>
      <c r="G242" s="75" t="s">
        <v>176</v>
      </c>
    </row>
    <row r="243" spans="1:7" s="75" customFormat="1" hidden="1">
      <c r="A243" s="315"/>
      <c r="B243" s="73"/>
      <c r="C243" s="73"/>
      <c r="D243" s="187"/>
      <c r="E243" s="73"/>
      <c r="F243" s="58">
        <f t="shared" si="7"/>
        <v>0</v>
      </c>
      <c r="G243" s="75" t="s">
        <v>176</v>
      </c>
    </row>
    <row r="244" spans="1:7" s="75" customFormat="1" hidden="1">
      <c r="A244" s="315"/>
      <c r="B244" s="73"/>
      <c r="C244" s="73"/>
      <c r="D244" s="187"/>
      <c r="E244" s="73"/>
      <c r="F244" s="58">
        <f t="shared" si="7"/>
        <v>0</v>
      </c>
      <c r="G244" s="75" t="s">
        <v>176</v>
      </c>
    </row>
    <row r="245" spans="1:7" s="75" customFormat="1" hidden="1">
      <c r="A245" s="315"/>
      <c r="B245" s="73"/>
      <c r="C245" s="73"/>
      <c r="D245" s="187"/>
      <c r="E245" s="73"/>
      <c r="F245" s="58">
        <f t="shared" si="7"/>
        <v>0</v>
      </c>
      <c r="G245" s="75" t="s">
        <v>176</v>
      </c>
    </row>
    <row r="246" spans="1:7" s="75" customFormat="1" hidden="1">
      <c r="A246" s="315"/>
      <c r="B246" s="73"/>
      <c r="C246" s="73"/>
      <c r="D246" s="187"/>
      <c r="E246" s="73"/>
      <c r="F246" s="58">
        <f t="shared" si="7"/>
        <v>0</v>
      </c>
      <c r="G246" s="75" t="s">
        <v>176</v>
      </c>
    </row>
    <row r="247" spans="1:7" s="75" customFormat="1" hidden="1">
      <c r="A247" s="315"/>
      <c r="B247" s="73"/>
      <c r="C247" s="73"/>
      <c r="D247" s="187"/>
      <c r="E247" s="73"/>
      <c r="F247" s="58">
        <f t="shared" si="7"/>
        <v>0</v>
      </c>
      <c r="G247" s="75" t="s">
        <v>176</v>
      </c>
    </row>
    <row r="248" spans="1:7" s="75" customFormat="1" hidden="1">
      <c r="A248" s="315"/>
      <c r="B248" s="73"/>
      <c r="C248" s="73"/>
      <c r="D248" s="187"/>
      <c r="E248" s="73"/>
      <c r="F248" s="58">
        <f t="shared" si="7"/>
        <v>0</v>
      </c>
      <c r="G248" s="75" t="s">
        <v>176</v>
      </c>
    </row>
    <row r="249" spans="1:7" s="75" customFormat="1" hidden="1">
      <c r="A249" s="315"/>
      <c r="B249" s="73"/>
      <c r="C249" s="73"/>
      <c r="D249" s="187"/>
      <c r="E249" s="73"/>
      <c r="F249" s="58">
        <f t="shared" si="7"/>
        <v>0</v>
      </c>
      <c r="G249" s="75" t="s">
        <v>176</v>
      </c>
    </row>
    <row r="250" spans="1:7" s="75" customFormat="1" hidden="1">
      <c r="A250" s="315"/>
      <c r="B250" s="73"/>
      <c r="C250" s="73"/>
      <c r="D250" s="187"/>
      <c r="E250" s="73"/>
      <c r="F250" s="58">
        <f t="shared" si="7"/>
        <v>0</v>
      </c>
      <c r="G250" s="75" t="s">
        <v>176</v>
      </c>
    </row>
    <row r="251" spans="1:7" s="75" customFormat="1" hidden="1">
      <c r="A251" s="315"/>
      <c r="B251" s="73"/>
      <c r="C251" s="73"/>
      <c r="D251" s="187"/>
      <c r="E251" s="73"/>
      <c r="F251" s="58">
        <f t="shared" si="7"/>
        <v>0</v>
      </c>
      <c r="G251" s="75" t="s">
        <v>176</v>
      </c>
    </row>
    <row r="252" spans="1:7" s="75" customFormat="1" hidden="1">
      <c r="A252" s="315"/>
      <c r="B252" s="73"/>
      <c r="C252" s="73"/>
      <c r="D252" s="187"/>
      <c r="E252" s="73"/>
      <c r="F252" s="58">
        <f t="shared" si="7"/>
        <v>0</v>
      </c>
      <c r="G252" s="75" t="s">
        <v>176</v>
      </c>
    </row>
    <row r="253" spans="1:7" s="75" customFormat="1" hidden="1">
      <c r="A253" s="315"/>
      <c r="B253" s="73"/>
      <c r="C253" s="73"/>
      <c r="D253" s="187"/>
      <c r="E253" s="73"/>
      <c r="F253" s="58">
        <f t="shared" si="7"/>
        <v>0</v>
      </c>
      <c r="G253" s="75" t="s">
        <v>176</v>
      </c>
    </row>
    <row r="254" spans="1:7" s="75" customFormat="1" hidden="1">
      <c r="A254" s="315"/>
      <c r="B254" s="73"/>
      <c r="C254" s="73"/>
      <c r="D254" s="187"/>
      <c r="E254" s="73"/>
      <c r="F254" s="58">
        <f t="shared" si="7"/>
        <v>0</v>
      </c>
      <c r="G254" s="75" t="s">
        <v>176</v>
      </c>
    </row>
    <row r="255" spans="1:7" s="75" customFormat="1" hidden="1">
      <c r="A255" s="315"/>
      <c r="B255" s="73"/>
      <c r="C255" s="73"/>
      <c r="D255" s="187"/>
      <c r="E255" s="73"/>
      <c r="F255" s="58">
        <f t="shared" si="7"/>
        <v>0</v>
      </c>
      <c r="G255" s="75" t="s">
        <v>176</v>
      </c>
    </row>
    <row r="256" spans="1:7" s="75" customFormat="1" hidden="1">
      <c r="A256" s="315"/>
      <c r="B256" s="73"/>
      <c r="C256" s="73"/>
      <c r="D256" s="187"/>
      <c r="E256" s="73"/>
      <c r="F256" s="58">
        <f t="shared" si="7"/>
        <v>0</v>
      </c>
      <c r="G256" s="75" t="s">
        <v>176</v>
      </c>
    </row>
    <row r="257" spans="1:17" s="75" customFormat="1" hidden="1">
      <c r="A257" s="315"/>
      <c r="B257" s="73"/>
      <c r="C257" s="73"/>
      <c r="D257" s="187"/>
      <c r="E257" s="73"/>
      <c r="F257" s="58">
        <f t="shared" si="7"/>
        <v>0</v>
      </c>
      <c r="G257" s="75" t="s">
        <v>176</v>
      </c>
    </row>
    <row r="258" spans="1:17" s="75" customFormat="1" hidden="1">
      <c r="A258" s="315"/>
      <c r="B258" s="73"/>
      <c r="C258" s="73"/>
      <c r="D258" s="187"/>
      <c r="E258" s="73"/>
      <c r="F258" s="58">
        <f t="shared" si="7"/>
        <v>0</v>
      </c>
      <c r="G258" s="75" t="s">
        <v>176</v>
      </c>
    </row>
    <row r="259" spans="1:17" s="75" customFormat="1" hidden="1">
      <c r="A259" s="315"/>
      <c r="B259" s="73"/>
      <c r="C259" s="73"/>
      <c r="D259" s="187"/>
      <c r="E259" s="73"/>
      <c r="F259" s="58">
        <f t="shared" si="7"/>
        <v>0</v>
      </c>
      <c r="G259" s="75" t="s">
        <v>176</v>
      </c>
    </row>
    <row r="260" spans="1:17" s="75" customFormat="1" hidden="1">
      <c r="A260" s="315"/>
      <c r="B260" s="73"/>
      <c r="C260" s="73"/>
      <c r="D260" s="187"/>
      <c r="E260" s="73"/>
      <c r="F260" s="58">
        <f t="shared" si="7"/>
        <v>0</v>
      </c>
      <c r="G260" s="75" t="s">
        <v>176</v>
      </c>
    </row>
    <row r="261" spans="1:17" s="75" customFormat="1" hidden="1">
      <c r="A261" s="315"/>
      <c r="B261" s="73"/>
      <c r="C261" s="73"/>
      <c r="D261" s="187"/>
      <c r="E261" s="73"/>
      <c r="F261" s="58">
        <f t="shared" si="7"/>
        <v>0</v>
      </c>
      <c r="G261" s="75" t="s">
        <v>176</v>
      </c>
    </row>
    <row r="262" spans="1:17" s="75" customFormat="1" hidden="1">
      <c r="A262" s="315"/>
      <c r="B262" s="73"/>
      <c r="C262" s="73"/>
      <c r="D262" s="187"/>
      <c r="E262" s="73"/>
      <c r="F262" s="58">
        <f t="shared" si="7"/>
        <v>0</v>
      </c>
      <c r="G262" s="75" t="s">
        <v>176</v>
      </c>
    </row>
    <row r="263" spans="1:17" s="75" customFormat="1" hidden="1">
      <c r="A263" s="315"/>
      <c r="B263" s="73"/>
      <c r="C263" s="73"/>
      <c r="D263" s="187"/>
      <c r="E263" s="73"/>
      <c r="F263" s="58">
        <f t="shared" si="7"/>
        <v>0</v>
      </c>
      <c r="G263" s="75" t="s">
        <v>176</v>
      </c>
    </row>
    <row r="264" spans="1:17" s="75" customFormat="1" hidden="1">
      <c r="A264" s="315"/>
      <c r="B264" s="73"/>
      <c r="C264" s="73"/>
      <c r="D264" s="187"/>
      <c r="E264" s="73"/>
      <c r="F264" s="58">
        <f t="shared" si="7"/>
        <v>0</v>
      </c>
      <c r="G264" s="75" t="s">
        <v>176</v>
      </c>
    </row>
    <row r="265" spans="1:17" s="75" customFormat="1" hidden="1">
      <c r="A265" s="315"/>
      <c r="B265" s="73"/>
      <c r="C265" s="73"/>
      <c r="D265" s="187"/>
      <c r="E265" s="73"/>
      <c r="F265" s="58">
        <f t="shared" si="7"/>
        <v>0</v>
      </c>
      <c r="G265" s="75" t="s">
        <v>176</v>
      </c>
    </row>
    <row r="266" spans="1:17" s="75" customFormat="1">
      <c r="A266" s="315"/>
      <c r="B266" s="73"/>
      <c r="C266" s="73"/>
      <c r="D266" s="187"/>
      <c r="E266" s="73"/>
      <c r="F266" s="198">
        <f>ROUND(+B266*D266*E266,2)</f>
        <v>0</v>
      </c>
      <c r="G266" s="75" t="s">
        <v>176</v>
      </c>
    </row>
    <row r="267" spans="1:17" s="75" customFormat="1">
      <c r="A267" s="315"/>
      <c r="B267" s="65"/>
      <c r="C267" s="65"/>
      <c r="D267" s="147"/>
      <c r="E267" s="151" t="s">
        <v>177</v>
      </c>
      <c r="F267" s="207">
        <f>ROUND(SUBTOTAL(109,F136:F266),2)</f>
        <v>0</v>
      </c>
      <c r="G267" s="75" t="s">
        <v>176</v>
      </c>
      <c r="I267" s="313" t="s">
        <v>190</v>
      </c>
    </row>
    <row r="268" spans="1:17">
      <c r="F268" s="200"/>
      <c r="G268" s="75" t="s">
        <v>178</v>
      </c>
    </row>
    <row r="269" spans="1:17">
      <c r="C269" s="431" t="s">
        <v>281</v>
      </c>
      <c r="D269" s="431"/>
      <c r="E269" s="431"/>
      <c r="F269" s="58">
        <f>+F267+F135</f>
        <v>0</v>
      </c>
      <c r="G269" s="75" t="s">
        <v>178</v>
      </c>
      <c r="I269" s="105" t="s">
        <v>180</v>
      </c>
    </row>
    <row r="270" spans="1:17" s="75" customFormat="1">
      <c r="A270" s="315"/>
      <c r="B270" s="65"/>
      <c r="C270" s="65"/>
      <c r="D270" s="65"/>
      <c r="E270" s="65"/>
      <c r="F270" s="94"/>
      <c r="G270" s="75" t="s">
        <v>178</v>
      </c>
    </row>
    <row r="271" spans="1:17" s="75" customFormat="1">
      <c r="A271" s="171" t="s">
        <v>282</v>
      </c>
      <c r="B271" s="80"/>
      <c r="C271" s="80"/>
      <c r="D271" s="80"/>
      <c r="E271" s="80"/>
      <c r="F271" s="81"/>
      <c r="G271" s="75" t="s">
        <v>173</v>
      </c>
      <c r="I271" s="106" t="s">
        <v>182</v>
      </c>
    </row>
    <row r="272" spans="1:17" s="75" customFormat="1" ht="45" customHeight="1">
      <c r="A272" s="423"/>
      <c r="B272" s="424"/>
      <c r="C272" s="424"/>
      <c r="D272" s="424"/>
      <c r="E272" s="424"/>
      <c r="F272" s="425"/>
      <c r="G272" s="75" t="s">
        <v>173</v>
      </c>
      <c r="I272" s="420" t="s">
        <v>183</v>
      </c>
      <c r="J272" s="420"/>
      <c r="K272" s="420"/>
      <c r="L272" s="420"/>
      <c r="M272" s="420"/>
      <c r="N272" s="420"/>
      <c r="O272" s="420"/>
      <c r="P272" s="420"/>
      <c r="Q272" s="420"/>
    </row>
    <row r="273" spans="1:17">
      <c r="G273" s="75" t="s">
        <v>176</v>
      </c>
    </row>
    <row r="274" spans="1:17" s="75" customFormat="1">
      <c r="A274" s="171" t="s">
        <v>283</v>
      </c>
      <c r="B274" s="84"/>
      <c r="C274" s="84"/>
      <c r="D274" s="84"/>
      <c r="E274" s="84"/>
      <c r="F274" s="85"/>
      <c r="G274" s="75" t="s">
        <v>176</v>
      </c>
      <c r="I274" s="106" t="s">
        <v>182</v>
      </c>
    </row>
    <row r="275" spans="1:17" s="75" customFormat="1" ht="45" customHeight="1">
      <c r="A275" s="423"/>
      <c r="B275" s="424"/>
      <c r="C275" s="424"/>
      <c r="D275" s="424"/>
      <c r="E275" s="424"/>
      <c r="F275" s="425"/>
      <c r="G275" s="75" t="s">
        <v>176</v>
      </c>
      <c r="I275" s="420" t="s">
        <v>183</v>
      </c>
      <c r="J275" s="420"/>
      <c r="K275" s="420"/>
      <c r="L275" s="420"/>
      <c r="M275" s="420"/>
      <c r="N275" s="420"/>
      <c r="O275" s="420"/>
      <c r="P275" s="420"/>
      <c r="Q275" s="420"/>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912F276-DEEA-42A3-A35A-1D07651D2460}">
            <xm:f>Categories!$A$26=FALSE</xm:f>
            <x14:dxf>
              <fill>
                <patternFill>
                  <bgColor theme="0" tint="-0.34998626667073579"/>
                </patternFill>
              </fill>
            </x14:dxf>
          </x14:cfRule>
          <xm:sqref>A1:F275</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284</v>
      </c>
      <c r="B2" s="445" t="s">
        <v>285</v>
      </c>
      <c r="C2" s="445"/>
      <c r="D2" s="445"/>
      <c r="E2" s="445"/>
      <c r="F2" s="445"/>
      <c r="G2" s="38"/>
    </row>
    <row r="3" spans="1:9" ht="42" customHeight="1">
      <c r="A3" s="408" t="s">
        <v>286</v>
      </c>
      <c r="B3" s="408"/>
      <c r="C3" s="408"/>
      <c r="D3" s="408"/>
      <c r="E3" s="408"/>
      <c r="F3" s="408"/>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ref="F39:F70" si="1">ROUND(+B39*D39*E39,2)</f>
        <v>0</v>
      </c>
      <c r="G39" s="75" t="s">
        <v>173</v>
      </c>
    </row>
    <row r="40" spans="1:7" s="75" customFormat="1" hidden="1">
      <c r="A40" s="315"/>
      <c r="B40" s="73"/>
      <c r="C40" s="73"/>
      <c r="D40" s="187"/>
      <c r="E40" s="73"/>
      <c r="F40" s="58">
        <f t="shared" si="1"/>
        <v>0</v>
      </c>
      <c r="G40" s="75" t="s">
        <v>173</v>
      </c>
    </row>
    <row r="41" spans="1:7" s="75" customFormat="1" hidden="1">
      <c r="A41" s="315"/>
      <c r="B41" s="73"/>
      <c r="C41" s="73"/>
      <c r="D41" s="187"/>
      <c r="E41" s="73"/>
      <c r="F41" s="58">
        <f t="shared" si="1"/>
        <v>0</v>
      </c>
      <c r="G41" s="75" t="s">
        <v>173</v>
      </c>
    </row>
    <row r="42" spans="1:7" s="75" customFormat="1" hidden="1">
      <c r="A42" s="315"/>
      <c r="B42" s="73"/>
      <c r="C42" s="73"/>
      <c r="D42" s="187"/>
      <c r="E42" s="73"/>
      <c r="F42" s="58">
        <f t="shared" si="1"/>
        <v>0</v>
      </c>
      <c r="G42" s="75" t="s">
        <v>173</v>
      </c>
    </row>
    <row r="43" spans="1:7" s="75" customFormat="1" hidden="1">
      <c r="A43" s="315"/>
      <c r="B43" s="73"/>
      <c r="C43" s="73"/>
      <c r="D43" s="187"/>
      <c r="E43" s="73"/>
      <c r="F43" s="58">
        <f t="shared" si="1"/>
        <v>0</v>
      </c>
      <c r="G43" s="75" t="s">
        <v>173</v>
      </c>
    </row>
    <row r="44" spans="1:7" s="75" customFormat="1" hidden="1">
      <c r="A44" s="315"/>
      <c r="B44" s="73"/>
      <c r="C44" s="73"/>
      <c r="D44" s="187"/>
      <c r="E44" s="73"/>
      <c r="F44" s="58">
        <f t="shared" si="1"/>
        <v>0</v>
      </c>
      <c r="G44" s="75" t="s">
        <v>173</v>
      </c>
    </row>
    <row r="45" spans="1:7" s="75" customFormat="1" hidden="1">
      <c r="A45" s="315"/>
      <c r="B45" s="73"/>
      <c r="C45" s="73"/>
      <c r="D45" s="187"/>
      <c r="E45" s="73"/>
      <c r="F45" s="58">
        <f t="shared" si="1"/>
        <v>0</v>
      </c>
      <c r="G45" s="75" t="s">
        <v>173</v>
      </c>
    </row>
    <row r="46" spans="1:7" s="75" customFormat="1" hidden="1">
      <c r="A46" s="315"/>
      <c r="B46" s="73"/>
      <c r="C46" s="73"/>
      <c r="D46" s="187"/>
      <c r="E46" s="73"/>
      <c r="F46" s="58">
        <f t="shared" si="1"/>
        <v>0</v>
      </c>
      <c r="G46" s="75" t="s">
        <v>173</v>
      </c>
    </row>
    <row r="47" spans="1:7" s="75" customFormat="1" hidden="1">
      <c r="A47" s="315"/>
      <c r="B47" s="73"/>
      <c r="C47" s="73"/>
      <c r="D47" s="187"/>
      <c r="E47" s="73"/>
      <c r="F47" s="58">
        <f t="shared" si="1"/>
        <v>0</v>
      </c>
      <c r="G47" s="75" t="s">
        <v>173</v>
      </c>
    </row>
    <row r="48" spans="1:7" s="75" customFormat="1" hidden="1">
      <c r="A48" s="315"/>
      <c r="B48" s="73"/>
      <c r="C48" s="73"/>
      <c r="D48" s="187"/>
      <c r="E48" s="73"/>
      <c r="F48" s="58">
        <f t="shared" si="1"/>
        <v>0</v>
      </c>
      <c r="G48" s="75" t="s">
        <v>173</v>
      </c>
    </row>
    <row r="49" spans="1:7" s="75" customFormat="1" hidden="1">
      <c r="A49" s="315"/>
      <c r="B49" s="73"/>
      <c r="C49" s="73"/>
      <c r="D49" s="187"/>
      <c r="E49" s="73"/>
      <c r="F49" s="58">
        <f t="shared" si="1"/>
        <v>0</v>
      </c>
      <c r="G49" s="75" t="s">
        <v>173</v>
      </c>
    </row>
    <row r="50" spans="1:7" s="75" customFormat="1" hidden="1">
      <c r="A50" s="315"/>
      <c r="B50" s="73"/>
      <c r="C50" s="73"/>
      <c r="D50" s="187"/>
      <c r="E50" s="73"/>
      <c r="F50" s="58">
        <f t="shared" si="1"/>
        <v>0</v>
      </c>
      <c r="G50" s="75" t="s">
        <v>173</v>
      </c>
    </row>
    <row r="51" spans="1:7" s="75" customFormat="1" hidden="1">
      <c r="A51" s="315"/>
      <c r="B51" s="73"/>
      <c r="C51" s="73"/>
      <c r="D51" s="187"/>
      <c r="E51" s="73"/>
      <c r="F51" s="58">
        <f t="shared" si="1"/>
        <v>0</v>
      </c>
      <c r="G51" s="75" t="s">
        <v>173</v>
      </c>
    </row>
    <row r="52" spans="1:7" s="75" customFormat="1" hidden="1">
      <c r="A52" s="315"/>
      <c r="B52" s="73"/>
      <c r="C52" s="73"/>
      <c r="D52" s="187"/>
      <c r="E52" s="73"/>
      <c r="F52" s="58">
        <f t="shared" si="1"/>
        <v>0</v>
      </c>
      <c r="G52" s="75" t="s">
        <v>173</v>
      </c>
    </row>
    <row r="53" spans="1:7" s="75" customFormat="1" hidden="1">
      <c r="A53" s="315"/>
      <c r="B53" s="73"/>
      <c r="C53" s="73"/>
      <c r="D53" s="187"/>
      <c r="E53" s="73"/>
      <c r="F53" s="58">
        <f t="shared" si="1"/>
        <v>0</v>
      </c>
      <c r="G53" s="75" t="s">
        <v>173</v>
      </c>
    </row>
    <row r="54" spans="1:7" s="75" customFormat="1" hidden="1">
      <c r="A54" s="315"/>
      <c r="B54" s="73"/>
      <c r="C54" s="73"/>
      <c r="D54" s="187"/>
      <c r="E54" s="73"/>
      <c r="F54" s="58">
        <f t="shared" si="1"/>
        <v>0</v>
      </c>
      <c r="G54" s="75" t="s">
        <v>173</v>
      </c>
    </row>
    <row r="55" spans="1:7" s="75" customFormat="1" hidden="1">
      <c r="A55" s="315"/>
      <c r="B55" s="73"/>
      <c r="C55" s="73"/>
      <c r="D55" s="187"/>
      <c r="E55" s="73"/>
      <c r="F55" s="58">
        <f t="shared" si="1"/>
        <v>0</v>
      </c>
      <c r="G55" s="75" t="s">
        <v>173</v>
      </c>
    </row>
    <row r="56" spans="1:7" s="75" customFormat="1" hidden="1">
      <c r="A56" s="315"/>
      <c r="B56" s="73"/>
      <c r="C56" s="73"/>
      <c r="D56" s="187"/>
      <c r="E56" s="73"/>
      <c r="F56" s="58">
        <f t="shared" si="1"/>
        <v>0</v>
      </c>
      <c r="G56" s="75" t="s">
        <v>173</v>
      </c>
    </row>
    <row r="57" spans="1:7" s="75" customFormat="1" hidden="1">
      <c r="A57" s="315"/>
      <c r="B57" s="73"/>
      <c r="C57" s="73"/>
      <c r="D57" s="187"/>
      <c r="E57" s="73"/>
      <c r="F57" s="58">
        <f t="shared" si="1"/>
        <v>0</v>
      </c>
      <c r="G57" s="75" t="s">
        <v>173</v>
      </c>
    </row>
    <row r="58" spans="1:7" s="75" customFormat="1" hidden="1">
      <c r="A58" s="315"/>
      <c r="B58" s="73"/>
      <c r="C58" s="73"/>
      <c r="D58" s="187"/>
      <c r="E58" s="73"/>
      <c r="F58" s="58">
        <f t="shared" si="1"/>
        <v>0</v>
      </c>
      <c r="G58" s="75" t="s">
        <v>173</v>
      </c>
    </row>
    <row r="59" spans="1:7" s="75" customFormat="1" hidden="1">
      <c r="A59" s="315"/>
      <c r="B59" s="73"/>
      <c r="C59" s="73"/>
      <c r="D59" s="187"/>
      <c r="E59" s="73"/>
      <c r="F59" s="58">
        <f t="shared" si="1"/>
        <v>0</v>
      </c>
      <c r="G59" s="75" t="s">
        <v>173</v>
      </c>
    </row>
    <row r="60" spans="1:7" s="75" customFormat="1" hidden="1">
      <c r="A60" s="315"/>
      <c r="B60" s="73"/>
      <c r="C60" s="73"/>
      <c r="D60" s="187"/>
      <c r="E60" s="73"/>
      <c r="F60" s="58">
        <f t="shared" si="1"/>
        <v>0</v>
      </c>
      <c r="G60" s="75" t="s">
        <v>173</v>
      </c>
    </row>
    <row r="61" spans="1:7" s="75" customFormat="1" hidden="1">
      <c r="A61" s="315"/>
      <c r="B61" s="73"/>
      <c r="C61" s="73"/>
      <c r="D61" s="187"/>
      <c r="E61" s="73"/>
      <c r="F61" s="58">
        <f t="shared" si="1"/>
        <v>0</v>
      </c>
      <c r="G61" s="75" t="s">
        <v>173</v>
      </c>
    </row>
    <row r="62" spans="1:7" s="75" customFormat="1" hidden="1">
      <c r="A62" s="315"/>
      <c r="B62" s="73"/>
      <c r="C62" s="73"/>
      <c r="D62" s="187"/>
      <c r="E62" s="73"/>
      <c r="F62" s="58">
        <f t="shared" si="1"/>
        <v>0</v>
      </c>
      <c r="G62" s="75" t="s">
        <v>173</v>
      </c>
    </row>
    <row r="63" spans="1:7" s="75" customFormat="1" hidden="1">
      <c r="A63" s="315"/>
      <c r="B63" s="73"/>
      <c r="C63" s="73"/>
      <c r="D63" s="187"/>
      <c r="E63" s="73"/>
      <c r="F63" s="58">
        <f t="shared" si="1"/>
        <v>0</v>
      </c>
      <c r="G63" s="75" t="s">
        <v>173</v>
      </c>
    </row>
    <row r="64" spans="1:7" s="75" customFormat="1" hidden="1">
      <c r="A64" s="315"/>
      <c r="B64" s="73"/>
      <c r="C64" s="73"/>
      <c r="D64" s="187"/>
      <c r="E64" s="73"/>
      <c r="F64" s="58">
        <f t="shared" si="1"/>
        <v>0</v>
      </c>
      <c r="G64" s="75" t="s">
        <v>173</v>
      </c>
    </row>
    <row r="65" spans="1:7" s="75" customFormat="1" hidden="1">
      <c r="A65" s="315"/>
      <c r="B65" s="73"/>
      <c r="C65" s="73"/>
      <c r="D65" s="187"/>
      <c r="E65" s="73"/>
      <c r="F65" s="58">
        <f t="shared" si="1"/>
        <v>0</v>
      </c>
      <c r="G65" s="75" t="s">
        <v>173</v>
      </c>
    </row>
    <row r="66" spans="1:7" s="75" customFormat="1" hidden="1">
      <c r="A66" s="315"/>
      <c r="B66" s="73"/>
      <c r="C66" s="73"/>
      <c r="D66" s="187"/>
      <c r="E66" s="73"/>
      <c r="F66" s="58">
        <f t="shared" si="1"/>
        <v>0</v>
      </c>
      <c r="G66" s="75" t="s">
        <v>173</v>
      </c>
    </row>
    <row r="67" spans="1:7" s="75" customFormat="1" hidden="1">
      <c r="A67" s="315"/>
      <c r="B67" s="73"/>
      <c r="C67" s="73"/>
      <c r="D67" s="187"/>
      <c r="E67" s="73"/>
      <c r="F67" s="58">
        <f t="shared" si="1"/>
        <v>0</v>
      </c>
      <c r="G67" s="75" t="s">
        <v>173</v>
      </c>
    </row>
    <row r="68" spans="1:7" s="75" customFormat="1" hidden="1">
      <c r="A68" s="315"/>
      <c r="B68" s="73"/>
      <c r="C68" s="73"/>
      <c r="D68" s="187"/>
      <c r="E68" s="73"/>
      <c r="F68" s="58">
        <f t="shared" si="1"/>
        <v>0</v>
      </c>
      <c r="G68" s="75" t="s">
        <v>173</v>
      </c>
    </row>
    <row r="69" spans="1:7" s="75" customFormat="1" hidden="1">
      <c r="A69" s="315"/>
      <c r="B69" s="73"/>
      <c r="C69" s="73"/>
      <c r="D69" s="187"/>
      <c r="E69" s="73"/>
      <c r="F69" s="58">
        <f t="shared" si="1"/>
        <v>0</v>
      </c>
      <c r="G69" s="75" t="s">
        <v>173</v>
      </c>
    </row>
    <row r="70" spans="1:7" s="75" customFormat="1" hidden="1">
      <c r="A70" s="315"/>
      <c r="B70" s="73"/>
      <c r="C70" s="73"/>
      <c r="D70" s="187"/>
      <c r="E70" s="73"/>
      <c r="F70" s="58">
        <f t="shared" si="1"/>
        <v>0</v>
      </c>
      <c r="G70" s="75" t="s">
        <v>173</v>
      </c>
    </row>
    <row r="71" spans="1:7" s="75" customFormat="1" hidden="1">
      <c r="A71" s="315"/>
      <c r="B71" s="73"/>
      <c r="C71" s="73"/>
      <c r="D71" s="187"/>
      <c r="E71" s="73"/>
      <c r="F71" s="58">
        <f t="shared" ref="F71:F102" si="2">ROUND(+B71*D71*E71,2)</f>
        <v>0</v>
      </c>
      <c r="G71" s="75" t="s">
        <v>173</v>
      </c>
    </row>
    <row r="72" spans="1:7" s="75" customFormat="1" hidden="1">
      <c r="A72" s="315"/>
      <c r="B72" s="73"/>
      <c r="C72" s="73"/>
      <c r="D72" s="187"/>
      <c r="E72" s="73"/>
      <c r="F72" s="58">
        <f t="shared" si="2"/>
        <v>0</v>
      </c>
      <c r="G72" s="75" t="s">
        <v>173</v>
      </c>
    </row>
    <row r="73" spans="1:7" s="75" customFormat="1" hidden="1">
      <c r="A73" s="315"/>
      <c r="B73" s="73"/>
      <c r="C73" s="73"/>
      <c r="D73" s="187"/>
      <c r="E73" s="73"/>
      <c r="F73" s="58">
        <f t="shared" si="2"/>
        <v>0</v>
      </c>
      <c r="G73" s="75" t="s">
        <v>173</v>
      </c>
    </row>
    <row r="74" spans="1:7" s="75" customFormat="1" hidden="1">
      <c r="A74" s="315"/>
      <c r="B74" s="73"/>
      <c r="C74" s="73"/>
      <c r="D74" s="187"/>
      <c r="E74" s="73"/>
      <c r="F74" s="58">
        <f t="shared" si="2"/>
        <v>0</v>
      </c>
      <c r="G74" s="75" t="s">
        <v>173</v>
      </c>
    </row>
    <row r="75" spans="1:7" s="75" customFormat="1" hidden="1">
      <c r="A75" s="315"/>
      <c r="B75" s="73"/>
      <c r="C75" s="73"/>
      <c r="D75" s="187"/>
      <c r="E75" s="73"/>
      <c r="F75" s="58">
        <f t="shared" si="2"/>
        <v>0</v>
      </c>
      <c r="G75" s="75" t="s">
        <v>173</v>
      </c>
    </row>
    <row r="76" spans="1:7" s="75" customFormat="1" hidden="1">
      <c r="A76" s="315"/>
      <c r="B76" s="73"/>
      <c r="C76" s="73"/>
      <c r="D76" s="187"/>
      <c r="E76" s="73"/>
      <c r="F76" s="58">
        <f t="shared" si="2"/>
        <v>0</v>
      </c>
      <c r="G76" s="75" t="s">
        <v>173</v>
      </c>
    </row>
    <row r="77" spans="1:7" s="75" customFormat="1" hidden="1">
      <c r="A77" s="315"/>
      <c r="B77" s="73"/>
      <c r="C77" s="73"/>
      <c r="D77" s="187"/>
      <c r="E77" s="73"/>
      <c r="F77" s="58">
        <f t="shared" si="2"/>
        <v>0</v>
      </c>
      <c r="G77" s="75" t="s">
        <v>173</v>
      </c>
    </row>
    <row r="78" spans="1:7" s="75" customFormat="1" hidden="1">
      <c r="A78" s="315"/>
      <c r="B78" s="73"/>
      <c r="C78" s="73"/>
      <c r="D78" s="187"/>
      <c r="E78" s="73"/>
      <c r="F78" s="58">
        <f t="shared" si="2"/>
        <v>0</v>
      </c>
      <c r="G78" s="75" t="s">
        <v>173</v>
      </c>
    </row>
    <row r="79" spans="1:7" s="75" customFormat="1" hidden="1">
      <c r="A79" s="315"/>
      <c r="B79" s="73"/>
      <c r="C79" s="73"/>
      <c r="D79" s="187"/>
      <c r="E79" s="73"/>
      <c r="F79" s="58">
        <f t="shared" si="2"/>
        <v>0</v>
      </c>
      <c r="G79" s="75" t="s">
        <v>173</v>
      </c>
    </row>
    <row r="80" spans="1:7" s="75" customFormat="1" hidden="1">
      <c r="A80" s="315"/>
      <c r="B80" s="73"/>
      <c r="C80" s="73"/>
      <c r="D80" s="187"/>
      <c r="E80" s="73"/>
      <c r="F80" s="58">
        <f t="shared" si="2"/>
        <v>0</v>
      </c>
      <c r="G80" s="75" t="s">
        <v>173</v>
      </c>
    </row>
    <row r="81" spans="1:7" s="75" customFormat="1" hidden="1">
      <c r="A81" s="315"/>
      <c r="B81" s="73"/>
      <c r="C81" s="73"/>
      <c r="D81" s="187"/>
      <c r="E81" s="73"/>
      <c r="F81" s="58">
        <f t="shared" si="2"/>
        <v>0</v>
      </c>
      <c r="G81" s="75" t="s">
        <v>173</v>
      </c>
    </row>
    <row r="82" spans="1:7" s="75" customFormat="1" hidden="1">
      <c r="A82" s="315"/>
      <c r="B82" s="73"/>
      <c r="C82" s="73"/>
      <c r="D82" s="187"/>
      <c r="E82" s="73"/>
      <c r="F82" s="58">
        <f t="shared" si="2"/>
        <v>0</v>
      </c>
      <c r="G82" s="75" t="s">
        <v>173</v>
      </c>
    </row>
    <row r="83" spans="1:7" s="75" customFormat="1" hidden="1">
      <c r="A83" s="315"/>
      <c r="B83" s="73"/>
      <c r="C83" s="73"/>
      <c r="D83" s="187"/>
      <c r="E83" s="73"/>
      <c r="F83" s="58">
        <f t="shared" si="2"/>
        <v>0</v>
      </c>
      <c r="G83" s="75" t="s">
        <v>173</v>
      </c>
    </row>
    <row r="84" spans="1:7" s="75" customFormat="1" hidden="1">
      <c r="A84" s="315"/>
      <c r="B84" s="73"/>
      <c r="C84" s="73"/>
      <c r="D84" s="187"/>
      <c r="E84" s="73"/>
      <c r="F84" s="58">
        <f t="shared" si="2"/>
        <v>0</v>
      </c>
      <c r="G84" s="75" t="s">
        <v>173</v>
      </c>
    </row>
    <row r="85" spans="1:7" s="75" customFormat="1" hidden="1">
      <c r="A85" s="315"/>
      <c r="B85" s="73"/>
      <c r="C85" s="73"/>
      <c r="D85" s="187"/>
      <c r="E85" s="73"/>
      <c r="F85" s="58">
        <f t="shared" si="2"/>
        <v>0</v>
      </c>
      <c r="G85" s="75" t="s">
        <v>173</v>
      </c>
    </row>
    <row r="86" spans="1:7" s="75" customFormat="1" hidden="1">
      <c r="A86" s="315"/>
      <c r="B86" s="73"/>
      <c r="C86" s="73"/>
      <c r="D86" s="187"/>
      <c r="E86" s="73"/>
      <c r="F86" s="58">
        <f t="shared" si="2"/>
        <v>0</v>
      </c>
      <c r="G86" s="75" t="s">
        <v>173</v>
      </c>
    </row>
    <row r="87" spans="1:7" s="75" customFormat="1" hidden="1">
      <c r="A87" s="315"/>
      <c r="B87" s="73"/>
      <c r="C87" s="73"/>
      <c r="D87" s="187"/>
      <c r="E87" s="73"/>
      <c r="F87" s="58">
        <f t="shared" si="2"/>
        <v>0</v>
      </c>
      <c r="G87" s="75" t="s">
        <v>173</v>
      </c>
    </row>
    <row r="88" spans="1:7" s="75" customFormat="1" hidden="1">
      <c r="A88" s="315"/>
      <c r="B88" s="73"/>
      <c r="C88" s="73"/>
      <c r="D88" s="187"/>
      <c r="E88" s="73"/>
      <c r="F88" s="58">
        <f t="shared" si="2"/>
        <v>0</v>
      </c>
      <c r="G88" s="75" t="s">
        <v>173</v>
      </c>
    </row>
    <row r="89" spans="1:7" s="75" customFormat="1" hidden="1">
      <c r="A89" s="315"/>
      <c r="B89" s="73"/>
      <c r="C89" s="73"/>
      <c r="D89" s="187"/>
      <c r="E89" s="73"/>
      <c r="F89" s="58">
        <f t="shared" si="2"/>
        <v>0</v>
      </c>
      <c r="G89" s="75" t="s">
        <v>173</v>
      </c>
    </row>
    <row r="90" spans="1:7" s="75" customFormat="1" hidden="1">
      <c r="A90" s="315"/>
      <c r="B90" s="73"/>
      <c r="C90" s="73"/>
      <c r="D90" s="187"/>
      <c r="E90" s="73"/>
      <c r="F90" s="58">
        <f t="shared" si="2"/>
        <v>0</v>
      </c>
      <c r="G90" s="75" t="s">
        <v>173</v>
      </c>
    </row>
    <row r="91" spans="1:7" s="75" customFormat="1" hidden="1">
      <c r="A91" s="315"/>
      <c r="B91" s="73"/>
      <c r="C91" s="73"/>
      <c r="D91" s="187"/>
      <c r="E91" s="73"/>
      <c r="F91" s="58">
        <f t="shared" si="2"/>
        <v>0</v>
      </c>
      <c r="G91" s="75" t="s">
        <v>173</v>
      </c>
    </row>
    <row r="92" spans="1:7" s="75" customFormat="1" hidden="1">
      <c r="A92" s="315"/>
      <c r="B92" s="73"/>
      <c r="C92" s="73"/>
      <c r="D92" s="187"/>
      <c r="E92" s="73"/>
      <c r="F92" s="58">
        <f t="shared" si="2"/>
        <v>0</v>
      </c>
      <c r="G92" s="75" t="s">
        <v>173</v>
      </c>
    </row>
    <row r="93" spans="1:7" s="75" customFormat="1" hidden="1">
      <c r="A93" s="315"/>
      <c r="B93" s="73"/>
      <c r="C93" s="73"/>
      <c r="D93" s="187"/>
      <c r="E93" s="73"/>
      <c r="F93" s="58">
        <f t="shared" si="2"/>
        <v>0</v>
      </c>
      <c r="G93" s="75" t="s">
        <v>173</v>
      </c>
    </row>
    <row r="94" spans="1:7" s="75" customFormat="1" hidden="1">
      <c r="A94" s="315"/>
      <c r="B94" s="73"/>
      <c r="C94" s="73"/>
      <c r="D94" s="187"/>
      <c r="E94" s="73"/>
      <c r="F94" s="58">
        <f t="shared" si="2"/>
        <v>0</v>
      </c>
      <c r="G94" s="75" t="s">
        <v>173</v>
      </c>
    </row>
    <row r="95" spans="1:7" s="75" customFormat="1" hidden="1">
      <c r="A95" s="315"/>
      <c r="B95" s="73"/>
      <c r="C95" s="73"/>
      <c r="D95" s="187"/>
      <c r="E95" s="73"/>
      <c r="F95" s="58">
        <f t="shared" si="2"/>
        <v>0</v>
      </c>
      <c r="G95" s="75" t="s">
        <v>173</v>
      </c>
    </row>
    <row r="96" spans="1:7" s="75" customFormat="1" hidden="1">
      <c r="A96" s="315"/>
      <c r="B96" s="73"/>
      <c r="C96" s="73"/>
      <c r="D96" s="187"/>
      <c r="E96" s="73"/>
      <c r="F96" s="58">
        <f t="shared" si="2"/>
        <v>0</v>
      </c>
      <c r="G96" s="75" t="s">
        <v>173</v>
      </c>
    </row>
    <row r="97" spans="1:7" s="75" customFormat="1" hidden="1">
      <c r="A97" s="315"/>
      <c r="B97" s="73"/>
      <c r="C97" s="73"/>
      <c r="D97" s="187"/>
      <c r="E97" s="73"/>
      <c r="F97" s="58">
        <f t="shared" si="2"/>
        <v>0</v>
      </c>
      <c r="G97" s="75" t="s">
        <v>173</v>
      </c>
    </row>
    <row r="98" spans="1:7" s="75" customFormat="1" hidden="1">
      <c r="A98" s="315"/>
      <c r="B98" s="73"/>
      <c r="C98" s="73"/>
      <c r="D98" s="187"/>
      <c r="E98" s="73"/>
      <c r="F98" s="58">
        <f t="shared" si="2"/>
        <v>0</v>
      </c>
      <c r="G98" s="75" t="s">
        <v>173</v>
      </c>
    </row>
    <row r="99" spans="1:7" s="75" customFormat="1" hidden="1">
      <c r="A99" s="315"/>
      <c r="B99" s="73"/>
      <c r="C99" s="73"/>
      <c r="D99" s="187"/>
      <c r="E99" s="73"/>
      <c r="F99" s="58">
        <f t="shared" si="2"/>
        <v>0</v>
      </c>
      <c r="G99" s="75" t="s">
        <v>173</v>
      </c>
    </row>
    <row r="100" spans="1:7" s="75" customFormat="1" hidden="1">
      <c r="A100" s="315"/>
      <c r="B100" s="73"/>
      <c r="C100" s="73"/>
      <c r="D100" s="187"/>
      <c r="E100" s="73"/>
      <c r="F100" s="58">
        <f t="shared" si="2"/>
        <v>0</v>
      </c>
      <c r="G100" s="75" t="s">
        <v>173</v>
      </c>
    </row>
    <row r="101" spans="1:7" s="75" customFormat="1" hidden="1">
      <c r="A101" s="315"/>
      <c r="B101" s="73"/>
      <c r="C101" s="73"/>
      <c r="D101" s="187"/>
      <c r="E101" s="73"/>
      <c r="F101" s="58">
        <f t="shared" si="2"/>
        <v>0</v>
      </c>
      <c r="G101" s="75" t="s">
        <v>173</v>
      </c>
    </row>
    <row r="102" spans="1:7" s="75" customFormat="1" hidden="1">
      <c r="A102" s="315"/>
      <c r="B102" s="73"/>
      <c r="C102" s="73"/>
      <c r="D102" s="187"/>
      <c r="E102" s="73"/>
      <c r="F102" s="58">
        <f t="shared" si="2"/>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ref="F111:F118" si="3">ROUND(+B111*D111*E111,2)</f>
        <v>0</v>
      </c>
      <c r="G111" s="75" t="s">
        <v>173</v>
      </c>
    </row>
    <row r="112" spans="1:7" s="75" customFormat="1" hidden="1">
      <c r="A112" s="315"/>
      <c r="B112" s="73"/>
      <c r="C112" s="73"/>
      <c r="D112" s="187"/>
      <c r="E112" s="73"/>
      <c r="F112" s="58">
        <f t="shared" si="3"/>
        <v>0</v>
      </c>
      <c r="G112" s="75" t="s">
        <v>173</v>
      </c>
    </row>
    <row r="113" spans="1:7" s="75" customFormat="1" hidden="1">
      <c r="A113" s="315"/>
      <c r="B113" s="73"/>
      <c r="C113" s="73"/>
      <c r="D113" s="187"/>
      <c r="E113" s="73"/>
      <c r="F113" s="58">
        <f t="shared" si="3"/>
        <v>0</v>
      </c>
      <c r="G113" s="75" t="s">
        <v>173</v>
      </c>
    </row>
    <row r="114" spans="1:7" s="75" customFormat="1" hidden="1">
      <c r="A114" s="315"/>
      <c r="B114" s="73"/>
      <c r="C114" s="73"/>
      <c r="D114" s="187"/>
      <c r="E114" s="73"/>
      <c r="F114" s="58">
        <f t="shared" si="3"/>
        <v>0</v>
      </c>
      <c r="G114" s="75" t="s">
        <v>173</v>
      </c>
    </row>
    <row r="115" spans="1:7" s="75" customFormat="1" hidden="1">
      <c r="A115" s="315"/>
      <c r="B115" s="73"/>
      <c r="C115" s="73"/>
      <c r="D115" s="187"/>
      <c r="E115" s="73"/>
      <c r="F115" s="58">
        <f t="shared" si="3"/>
        <v>0</v>
      </c>
      <c r="G115" s="75" t="s">
        <v>173</v>
      </c>
    </row>
    <row r="116" spans="1:7" s="75" customFormat="1" hidden="1">
      <c r="A116" s="315"/>
      <c r="B116" s="73"/>
      <c r="C116" s="73"/>
      <c r="D116" s="187"/>
      <c r="E116" s="73"/>
      <c r="F116" s="58">
        <f t="shared" si="3"/>
        <v>0</v>
      </c>
      <c r="G116" s="75" t="s">
        <v>173</v>
      </c>
    </row>
    <row r="117" spans="1:7" s="75" customFormat="1" hidden="1">
      <c r="A117" s="315"/>
      <c r="B117" s="73"/>
      <c r="C117" s="73"/>
      <c r="D117" s="187"/>
      <c r="E117" s="73"/>
      <c r="F117" s="58">
        <f t="shared" si="3"/>
        <v>0</v>
      </c>
      <c r="G117" s="75" t="s">
        <v>173</v>
      </c>
    </row>
    <row r="118" spans="1:7" s="75" customFormat="1" hidden="1">
      <c r="A118" s="315"/>
      <c r="B118" s="73"/>
      <c r="C118" s="73"/>
      <c r="D118" s="187"/>
      <c r="E118" s="73"/>
      <c r="F118" s="58">
        <f t="shared" si="3"/>
        <v>0</v>
      </c>
      <c r="G118" s="75" t="s">
        <v>173</v>
      </c>
    </row>
    <row r="119" spans="1:7" s="75" customFormat="1" hidden="1">
      <c r="A119" s="315"/>
      <c r="B119" s="73"/>
      <c r="C119" s="73"/>
      <c r="D119" s="187"/>
      <c r="E119" s="73"/>
      <c r="F119" s="58">
        <f t="shared" ref="F119:F126" si="4">ROUND(+B119*D119*E119,2)</f>
        <v>0</v>
      </c>
      <c r="G119" s="75" t="s">
        <v>173</v>
      </c>
    </row>
    <row r="120" spans="1:7" s="75" customFormat="1" hidden="1">
      <c r="A120" s="315"/>
      <c r="B120" s="73"/>
      <c r="C120" s="73"/>
      <c r="D120" s="187"/>
      <c r="E120" s="73"/>
      <c r="F120" s="58">
        <f t="shared" si="4"/>
        <v>0</v>
      </c>
      <c r="G120" s="75" t="s">
        <v>173</v>
      </c>
    </row>
    <row r="121" spans="1:7" s="75" customFormat="1" hidden="1">
      <c r="A121" s="315"/>
      <c r="B121" s="73"/>
      <c r="C121" s="73"/>
      <c r="D121" s="187"/>
      <c r="E121" s="73"/>
      <c r="F121" s="58">
        <f t="shared" si="4"/>
        <v>0</v>
      </c>
      <c r="G121" s="75" t="s">
        <v>173</v>
      </c>
    </row>
    <row r="122" spans="1:7" s="75" customFormat="1" hidden="1">
      <c r="A122" s="315"/>
      <c r="B122" s="73"/>
      <c r="C122" s="73"/>
      <c r="D122" s="187"/>
      <c r="E122" s="73"/>
      <c r="F122" s="58">
        <f t="shared" si="4"/>
        <v>0</v>
      </c>
      <c r="G122" s="75" t="s">
        <v>173</v>
      </c>
    </row>
    <row r="123" spans="1:7" s="75" customFormat="1" hidden="1">
      <c r="A123" s="315"/>
      <c r="B123" s="73"/>
      <c r="C123" s="73"/>
      <c r="D123" s="187"/>
      <c r="E123" s="73"/>
      <c r="F123" s="58">
        <f t="shared" si="4"/>
        <v>0</v>
      </c>
      <c r="G123" s="75" t="s">
        <v>173</v>
      </c>
    </row>
    <row r="124" spans="1:7" s="75" customFormat="1" hidden="1">
      <c r="A124" s="315"/>
      <c r="B124" s="73"/>
      <c r="C124" s="73"/>
      <c r="D124" s="187"/>
      <c r="E124" s="73"/>
      <c r="F124" s="58">
        <f t="shared" si="4"/>
        <v>0</v>
      </c>
      <c r="G124" s="75" t="s">
        <v>173</v>
      </c>
    </row>
    <row r="125" spans="1:7" s="75" customFormat="1" hidden="1">
      <c r="A125" s="315"/>
      <c r="B125" s="73"/>
      <c r="C125" s="73"/>
      <c r="D125" s="187"/>
      <c r="E125" s="73"/>
      <c r="F125" s="58">
        <f t="shared" si="4"/>
        <v>0</v>
      </c>
      <c r="G125" s="75" t="s">
        <v>173</v>
      </c>
    </row>
    <row r="126" spans="1:7" s="75" customFormat="1" hidden="1">
      <c r="A126" s="315"/>
      <c r="B126" s="73"/>
      <c r="C126" s="73"/>
      <c r="D126" s="187"/>
      <c r="E126" s="73"/>
      <c r="F126" s="58">
        <f t="shared" si="4"/>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ref="F129:F130" si="5">ROUND(+B129*D129*E129,2)</f>
        <v>0</v>
      </c>
      <c r="G129" s="75" t="s">
        <v>173</v>
      </c>
    </row>
    <row r="130" spans="1:9" s="75" customFormat="1" hidden="1">
      <c r="A130" s="315"/>
      <c r="B130" s="73"/>
      <c r="C130" s="73"/>
      <c r="D130" s="187"/>
      <c r="E130" s="73"/>
      <c r="F130" s="58">
        <f t="shared" si="5"/>
        <v>0</v>
      </c>
      <c r="G130" s="75" t="s">
        <v>173</v>
      </c>
    </row>
    <row r="131" spans="1:9" s="75" customFormat="1" hidden="1">
      <c r="A131" s="315"/>
      <c r="B131" s="73"/>
      <c r="C131" s="73"/>
      <c r="D131" s="187"/>
      <c r="E131" s="73"/>
      <c r="F131" s="58">
        <f t="shared" ref="F131:F132" si="6">ROUND(+B131*D131*E131,2)</f>
        <v>0</v>
      </c>
      <c r="G131" s="75" t="s">
        <v>173</v>
      </c>
    </row>
    <row r="132" spans="1:9" s="75" customFormat="1" hidden="1">
      <c r="A132" s="315"/>
      <c r="B132" s="73"/>
      <c r="C132" s="73"/>
      <c r="D132" s="187"/>
      <c r="E132" s="73"/>
      <c r="F132" s="58">
        <f t="shared" si="6"/>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153">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7">ROUND(+B139*D139*E139,2)</f>
        <v>0</v>
      </c>
      <c r="G139" s="75" t="s">
        <v>176</v>
      </c>
    </row>
    <row r="140" spans="1:9" s="75" customFormat="1">
      <c r="A140" s="315"/>
      <c r="B140" s="73"/>
      <c r="C140" s="73"/>
      <c r="D140" s="187"/>
      <c r="E140" s="73"/>
      <c r="F140" s="58">
        <f t="shared" si="7"/>
        <v>0</v>
      </c>
      <c r="G140" s="75" t="s">
        <v>176</v>
      </c>
    </row>
    <row r="141" spans="1:9" s="75" customFormat="1" hidden="1">
      <c r="A141" s="315"/>
      <c r="B141" s="73"/>
      <c r="C141" s="73"/>
      <c r="D141" s="187"/>
      <c r="E141" s="73"/>
      <c r="F141" s="58">
        <f t="shared" si="7"/>
        <v>0</v>
      </c>
      <c r="G141" s="75" t="s">
        <v>176</v>
      </c>
    </row>
    <row r="142" spans="1:9" s="75" customFormat="1" hidden="1">
      <c r="A142" s="315"/>
      <c r="B142" s="73"/>
      <c r="C142" s="73"/>
      <c r="D142" s="187"/>
      <c r="E142" s="73"/>
      <c r="F142" s="58">
        <f t="shared" si="7"/>
        <v>0</v>
      </c>
      <c r="G142" s="75" t="s">
        <v>176</v>
      </c>
    </row>
    <row r="143" spans="1:9" s="75" customFormat="1" hidden="1">
      <c r="A143" s="315"/>
      <c r="B143" s="73"/>
      <c r="C143" s="73"/>
      <c r="D143" s="187"/>
      <c r="E143" s="73"/>
      <c r="F143" s="58">
        <f t="shared" si="7"/>
        <v>0</v>
      </c>
      <c r="G143" s="75" t="s">
        <v>176</v>
      </c>
    </row>
    <row r="144" spans="1:9" s="75" customFormat="1" hidden="1">
      <c r="A144" s="315"/>
      <c r="B144" s="73"/>
      <c r="C144" s="73"/>
      <c r="D144" s="187"/>
      <c r="E144" s="73"/>
      <c r="F144" s="58">
        <f t="shared" si="7"/>
        <v>0</v>
      </c>
      <c r="G144" s="75" t="s">
        <v>176</v>
      </c>
    </row>
    <row r="145" spans="1:7" s="75" customFormat="1" hidden="1">
      <c r="A145" s="315"/>
      <c r="B145" s="73"/>
      <c r="C145" s="73"/>
      <c r="D145" s="187"/>
      <c r="E145" s="73"/>
      <c r="F145" s="58">
        <f t="shared" si="7"/>
        <v>0</v>
      </c>
      <c r="G145" s="75" t="s">
        <v>176</v>
      </c>
    </row>
    <row r="146" spans="1:7" s="75" customFormat="1" hidden="1">
      <c r="A146" s="315"/>
      <c r="B146" s="73"/>
      <c r="C146" s="73"/>
      <c r="D146" s="187"/>
      <c r="E146" s="73"/>
      <c r="F146" s="58">
        <f t="shared" si="7"/>
        <v>0</v>
      </c>
      <c r="G146" s="75" t="s">
        <v>176</v>
      </c>
    </row>
    <row r="147" spans="1:7" s="75" customFormat="1" hidden="1">
      <c r="A147" s="315"/>
      <c r="B147" s="73"/>
      <c r="C147" s="73"/>
      <c r="D147" s="187"/>
      <c r="E147" s="73"/>
      <c r="F147" s="58">
        <f t="shared" si="7"/>
        <v>0</v>
      </c>
      <c r="G147" s="75" t="s">
        <v>176</v>
      </c>
    </row>
    <row r="148" spans="1:7" s="75" customFormat="1" hidden="1">
      <c r="A148" s="315"/>
      <c r="B148" s="73"/>
      <c r="C148" s="73"/>
      <c r="D148" s="187"/>
      <c r="E148" s="73"/>
      <c r="F148" s="58">
        <f t="shared" si="7"/>
        <v>0</v>
      </c>
      <c r="G148" s="75" t="s">
        <v>176</v>
      </c>
    </row>
    <row r="149" spans="1:7" s="75" customFormat="1" hidden="1">
      <c r="A149" s="315"/>
      <c r="B149" s="73"/>
      <c r="C149" s="73"/>
      <c r="D149" s="187"/>
      <c r="E149" s="73"/>
      <c r="F149" s="58">
        <f t="shared" si="7"/>
        <v>0</v>
      </c>
      <c r="G149" s="75" t="s">
        <v>176</v>
      </c>
    </row>
    <row r="150" spans="1:7" s="75" customFormat="1" hidden="1">
      <c r="A150" s="315"/>
      <c r="B150" s="73"/>
      <c r="C150" s="73"/>
      <c r="D150" s="187"/>
      <c r="E150" s="73"/>
      <c r="F150" s="58">
        <f t="shared" si="7"/>
        <v>0</v>
      </c>
      <c r="G150" s="75" t="s">
        <v>176</v>
      </c>
    </row>
    <row r="151" spans="1:7" s="75" customFormat="1" hidden="1">
      <c r="A151" s="315"/>
      <c r="B151" s="73"/>
      <c r="C151" s="73"/>
      <c r="D151" s="187"/>
      <c r="E151" s="73"/>
      <c r="F151" s="58">
        <f t="shared" si="7"/>
        <v>0</v>
      </c>
      <c r="G151" s="75" t="s">
        <v>176</v>
      </c>
    </row>
    <row r="152" spans="1:7" s="75" customFormat="1" hidden="1">
      <c r="A152" s="315"/>
      <c r="B152" s="73"/>
      <c r="C152" s="73"/>
      <c r="D152" s="187"/>
      <c r="E152" s="73"/>
      <c r="F152" s="58">
        <f t="shared" si="7"/>
        <v>0</v>
      </c>
      <c r="G152" s="75" t="s">
        <v>176</v>
      </c>
    </row>
    <row r="153" spans="1:7" s="75" customFormat="1" hidden="1">
      <c r="A153" s="315"/>
      <c r="B153" s="73"/>
      <c r="C153" s="73"/>
      <c r="D153" s="187"/>
      <c r="E153" s="73"/>
      <c r="F153" s="58">
        <f t="shared" si="7"/>
        <v>0</v>
      </c>
      <c r="G153" s="75" t="s">
        <v>176</v>
      </c>
    </row>
    <row r="154" spans="1:7" s="75" customFormat="1" hidden="1">
      <c r="A154" s="315"/>
      <c r="B154" s="73"/>
      <c r="C154" s="73"/>
      <c r="D154" s="187"/>
      <c r="E154" s="73"/>
      <c r="F154" s="58">
        <f t="shared" si="7"/>
        <v>0</v>
      </c>
      <c r="G154" s="75" t="s">
        <v>176</v>
      </c>
    </row>
    <row r="155" spans="1:7" s="75" customFormat="1" hidden="1">
      <c r="A155" s="315"/>
      <c r="B155" s="73"/>
      <c r="C155" s="73"/>
      <c r="D155" s="187"/>
      <c r="E155" s="73"/>
      <c r="F155" s="58">
        <f t="shared" si="7"/>
        <v>0</v>
      </c>
      <c r="G155" s="75" t="s">
        <v>176</v>
      </c>
    </row>
    <row r="156" spans="1:7" s="75" customFormat="1" hidden="1">
      <c r="A156" s="315"/>
      <c r="B156" s="73"/>
      <c r="C156" s="73"/>
      <c r="D156" s="187"/>
      <c r="E156" s="73"/>
      <c r="F156" s="58">
        <f t="shared" si="7"/>
        <v>0</v>
      </c>
      <c r="G156" s="75" t="s">
        <v>176</v>
      </c>
    </row>
    <row r="157" spans="1:7" s="75" customFormat="1" hidden="1">
      <c r="A157" s="315"/>
      <c r="B157" s="73"/>
      <c r="C157" s="73"/>
      <c r="D157" s="187"/>
      <c r="E157" s="73"/>
      <c r="F157" s="58">
        <f t="shared" si="7"/>
        <v>0</v>
      </c>
      <c r="G157" s="75" t="s">
        <v>176</v>
      </c>
    </row>
    <row r="158" spans="1:7" s="75" customFormat="1" hidden="1">
      <c r="A158" s="315"/>
      <c r="B158" s="73"/>
      <c r="C158" s="73"/>
      <c r="D158" s="187"/>
      <c r="E158" s="73"/>
      <c r="F158" s="58">
        <f t="shared" si="7"/>
        <v>0</v>
      </c>
      <c r="G158" s="75" t="s">
        <v>176</v>
      </c>
    </row>
    <row r="159" spans="1:7" s="75" customFormat="1" hidden="1">
      <c r="A159" s="315"/>
      <c r="B159" s="73"/>
      <c r="C159" s="73"/>
      <c r="D159" s="187"/>
      <c r="E159" s="73"/>
      <c r="F159" s="58">
        <f t="shared" si="7"/>
        <v>0</v>
      </c>
      <c r="G159" s="75" t="s">
        <v>176</v>
      </c>
    </row>
    <row r="160" spans="1:7" s="75" customFormat="1" hidden="1">
      <c r="A160" s="315"/>
      <c r="B160" s="73"/>
      <c r="C160" s="73"/>
      <c r="D160" s="187"/>
      <c r="E160" s="73"/>
      <c r="F160" s="58">
        <f t="shared" si="7"/>
        <v>0</v>
      </c>
      <c r="G160" s="75" t="s">
        <v>176</v>
      </c>
    </row>
    <row r="161" spans="1:7" s="75" customFormat="1" hidden="1">
      <c r="A161" s="315"/>
      <c r="B161" s="73"/>
      <c r="C161" s="73"/>
      <c r="D161" s="187"/>
      <c r="E161" s="73"/>
      <c r="F161" s="58">
        <f t="shared" si="7"/>
        <v>0</v>
      </c>
      <c r="G161" s="75" t="s">
        <v>176</v>
      </c>
    </row>
    <row r="162" spans="1:7" s="75" customFormat="1" hidden="1">
      <c r="A162" s="315"/>
      <c r="B162" s="73"/>
      <c r="C162" s="73"/>
      <c r="D162" s="187"/>
      <c r="E162" s="73"/>
      <c r="F162" s="58">
        <f t="shared" si="7"/>
        <v>0</v>
      </c>
      <c r="G162" s="75" t="s">
        <v>176</v>
      </c>
    </row>
    <row r="163" spans="1:7" s="75" customFormat="1" hidden="1">
      <c r="A163" s="315"/>
      <c r="B163" s="73"/>
      <c r="C163" s="73"/>
      <c r="D163" s="187"/>
      <c r="E163" s="73"/>
      <c r="F163" s="58">
        <f t="shared" si="7"/>
        <v>0</v>
      </c>
      <c r="G163" s="75" t="s">
        <v>176</v>
      </c>
    </row>
    <row r="164" spans="1:7" s="75" customFormat="1" hidden="1">
      <c r="A164" s="315"/>
      <c r="B164" s="73"/>
      <c r="C164" s="73"/>
      <c r="D164" s="187"/>
      <c r="E164" s="73"/>
      <c r="F164" s="58">
        <f t="shared" si="7"/>
        <v>0</v>
      </c>
      <c r="G164" s="75" t="s">
        <v>176</v>
      </c>
    </row>
    <row r="165" spans="1:7" s="75" customFormat="1" hidden="1">
      <c r="A165" s="315"/>
      <c r="B165" s="73"/>
      <c r="C165" s="73"/>
      <c r="D165" s="187"/>
      <c r="E165" s="73"/>
      <c r="F165" s="58">
        <f t="shared" si="7"/>
        <v>0</v>
      </c>
      <c r="G165" s="75" t="s">
        <v>176</v>
      </c>
    </row>
    <row r="166" spans="1:7" s="75" customFormat="1" hidden="1">
      <c r="A166" s="315"/>
      <c r="B166" s="73"/>
      <c r="C166" s="73"/>
      <c r="D166" s="187"/>
      <c r="E166" s="73"/>
      <c r="F166" s="58">
        <f t="shared" si="7"/>
        <v>0</v>
      </c>
      <c r="G166" s="75" t="s">
        <v>176</v>
      </c>
    </row>
    <row r="167" spans="1:7" s="75" customFormat="1" hidden="1">
      <c r="A167" s="315"/>
      <c r="B167" s="73"/>
      <c r="C167" s="73"/>
      <c r="D167" s="187"/>
      <c r="E167" s="73"/>
      <c r="F167" s="58">
        <f t="shared" si="7"/>
        <v>0</v>
      </c>
      <c r="G167" s="75" t="s">
        <v>176</v>
      </c>
    </row>
    <row r="168" spans="1:7" s="75" customFormat="1" hidden="1">
      <c r="A168" s="315"/>
      <c r="B168" s="73"/>
      <c r="C168" s="73"/>
      <c r="D168" s="187"/>
      <c r="E168" s="73"/>
      <c r="F168" s="58">
        <f t="shared" si="7"/>
        <v>0</v>
      </c>
      <c r="G168" s="75" t="s">
        <v>176</v>
      </c>
    </row>
    <row r="169" spans="1:7" s="75" customFormat="1" hidden="1">
      <c r="A169" s="315"/>
      <c r="B169" s="73"/>
      <c r="C169" s="73"/>
      <c r="D169" s="187"/>
      <c r="E169" s="73"/>
      <c r="F169" s="58">
        <f t="shared" si="7"/>
        <v>0</v>
      </c>
      <c r="G169" s="75" t="s">
        <v>176</v>
      </c>
    </row>
    <row r="170" spans="1:7" s="75" customFormat="1" hidden="1">
      <c r="A170" s="315"/>
      <c r="B170" s="73"/>
      <c r="C170" s="73"/>
      <c r="D170" s="187"/>
      <c r="E170" s="73"/>
      <c r="F170" s="58">
        <f t="shared" si="7"/>
        <v>0</v>
      </c>
      <c r="G170" s="75" t="s">
        <v>176</v>
      </c>
    </row>
    <row r="171" spans="1:7" s="75" customFormat="1" hidden="1">
      <c r="A171" s="315"/>
      <c r="B171" s="73"/>
      <c r="C171" s="73"/>
      <c r="D171" s="187"/>
      <c r="E171" s="73"/>
      <c r="F171" s="58">
        <f t="shared" si="7"/>
        <v>0</v>
      </c>
      <c r="G171" s="75" t="s">
        <v>176</v>
      </c>
    </row>
    <row r="172" spans="1:7" s="75" customFormat="1" hidden="1">
      <c r="A172" s="315"/>
      <c r="B172" s="73"/>
      <c r="C172" s="73"/>
      <c r="D172" s="187"/>
      <c r="E172" s="73"/>
      <c r="F172" s="58">
        <f t="shared" si="7"/>
        <v>0</v>
      </c>
      <c r="G172" s="75" t="s">
        <v>176</v>
      </c>
    </row>
    <row r="173" spans="1:7" s="75" customFormat="1" hidden="1">
      <c r="A173" s="315"/>
      <c r="B173" s="73"/>
      <c r="C173" s="73"/>
      <c r="D173" s="187"/>
      <c r="E173" s="73"/>
      <c r="F173" s="58">
        <f t="shared" si="7"/>
        <v>0</v>
      </c>
      <c r="G173" s="75" t="s">
        <v>176</v>
      </c>
    </row>
    <row r="174" spans="1:7" s="75" customFormat="1" hidden="1">
      <c r="A174" s="315"/>
      <c r="B174" s="73"/>
      <c r="C174" s="73"/>
      <c r="D174" s="187"/>
      <c r="E174" s="73"/>
      <c r="F174" s="58">
        <f t="shared" si="7"/>
        <v>0</v>
      </c>
      <c r="G174" s="75" t="s">
        <v>176</v>
      </c>
    </row>
    <row r="175" spans="1:7" s="75" customFormat="1" hidden="1">
      <c r="A175" s="315"/>
      <c r="B175" s="73"/>
      <c r="C175" s="73"/>
      <c r="D175" s="187"/>
      <c r="E175" s="73"/>
      <c r="F175" s="58">
        <f t="shared" si="7"/>
        <v>0</v>
      </c>
      <c r="G175" s="75" t="s">
        <v>176</v>
      </c>
    </row>
    <row r="176" spans="1:7" s="75" customFormat="1" hidden="1">
      <c r="A176" s="315"/>
      <c r="B176" s="73"/>
      <c r="C176" s="73"/>
      <c r="D176" s="187"/>
      <c r="E176" s="73"/>
      <c r="F176" s="58">
        <f t="shared" si="7"/>
        <v>0</v>
      </c>
      <c r="G176" s="75" t="s">
        <v>176</v>
      </c>
    </row>
    <row r="177" spans="1:7" s="75" customFormat="1" hidden="1">
      <c r="A177" s="315"/>
      <c r="B177" s="73"/>
      <c r="C177" s="73"/>
      <c r="D177" s="187"/>
      <c r="E177" s="73"/>
      <c r="F177" s="58">
        <f t="shared" si="7"/>
        <v>0</v>
      </c>
      <c r="G177" s="75" t="s">
        <v>176</v>
      </c>
    </row>
    <row r="178" spans="1:7" s="75" customFormat="1" hidden="1">
      <c r="A178" s="315"/>
      <c r="B178" s="73"/>
      <c r="C178" s="73"/>
      <c r="D178" s="187"/>
      <c r="E178" s="73"/>
      <c r="F178" s="58">
        <f t="shared" si="7"/>
        <v>0</v>
      </c>
      <c r="G178" s="75" t="s">
        <v>176</v>
      </c>
    </row>
    <row r="179" spans="1:7" s="75" customFormat="1" hidden="1">
      <c r="A179" s="315"/>
      <c r="B179" s="73"/>
      <c r="C179" s="73"/>
      <c r="D179" s="187"/>
      <c r="E179" s="73"/>
      <c r="F179" s="58">
        <f t="shared" si="7"/>
        <v>0</v>
      </c>
      <c r="G179" s="75" t="s">
        <v>176</v>
      </c>
    </row>
    <row r="180" spans="1:7" s="75" customFormat="1" hidden="1">
      <c r="A180" s="315"/>
      <c r="B180" s="73"/>
      <c r="C180" s="73"/>
      <c r="D180" s="187"/>
      <c r="E180" s="73"/>
      <c r="F180" s="58">
        <f t="shared" si="7"/>
        <v>0</v>
      </c>
      <c r="G180" s="75" t="s">
        <v>176</v>
      </c>
    </row>
    <row r="181" spans="1:7" s="75" customFormat="1" hidden="1">
      <c r="A181" s="315"/>
      <c r="B181" s="73"/>
      <c r="C181" s="73"/>
      <c r="D181" s="187"/>
      <c r="E181" s="73"/>
      <c r="F181" s="58">
        <f t="shared" si="7"/>
        <v>0</v>
      </c>
      <c r="G181" s="75" t="s">
        <v>176</v>
      </c>
    </row>
    <row r="182" spans="1:7" s="75" customFormat="1" hidden="1">
      <c r="A182" s="315"/>
      <c r="B182" s="73"/>
      <c r="C182" s="73"/>
      <c r="D182" s="187"/>
      <c r="E182" s="73"/>
      <c r="F182" s="58">
        <f t="shared" si="7"/>
        <v>0</v>
      </c>
      <c r="G182" s="75" t="s">
        <v>176</v>
      </c>
    </row>
    <row r="183" spans="1:7" s="75" customFormat="1" hidden="1">
      <c r="A183" s="315"/>
      <c r="B183" s="73"/>
      <c r="C183" s="73"/>
      <c r="D183" s="187"/>
      <c r="E183" s="73"/>
      <c r="F183" s="58">
        <f t="shared" si="7"/>
        <v>0</v>
      </c>
      <c r="G183" s="75" t="s">
        <v>176</v>
      </c>
    </row>
    <row r="184" spans="1:7" s="75" customFormat="1" hidden="1">
      <c r="A184" s="315"/>
      <c r="B184" s="73"/>
      <c r="C184" s="73"/>
      <c r="D184" s="187"/>
      <c r="E184" s="73"/>
      <c r="F184" s="58">
        <f t="shared" si="7"/>
        <v>0</v>
      </c>
      <c r="G184" s="75" t="s">
        <v>176</v>
      </c>
    </row>
    <row r="185" spans="1:7" s="75" customFormat="1" hidden="1">
      <c r="A185" s="315"/>
      <c r="B185" s="73"/>
      <c r="C185" s="73"/>
      <c r="D185" s="187"/>
      <c r="E185" s="73"/>
      <c r="F185" s="58">
        <f t="shared" si="7"/>
        <v>0</v>
      </c>
      <c r="G185" s="75" t="s">
        <v>176</v>
      </c>
    </row>
    <row r="186" spans="1:7" s="75" customFormat="1" hidden="1">
      <c r="A186" s="315"/>
      <c r="B186" s="73"/>
      <c r="C186" s="73"/>
      <c r="D186" s="187"/>
      <c r="E186" s="73"/>
      <c r="F186" s="58">
        <f t="shared" si="7"/>
        <v>0</v>
      </c>
      <c r="G186" s="75" t="s">
        <v>176</v>
      </c>
    </row>
    <row r="187" spans="1:7" s="75" customFormat="1" hidden="1">
      <c r="A187" s="315"/>
      <c r="B187" s="73"/>
      <c r="C187" s="73"/>
      <c r="D187" s="187"/>
      <c r="E187" s="73"/>
      <c r="F187" s="58">
        <f t="shared" si="7"/>
        <v>0</v>
      </c>
      <c r="G187" s="75" t="s">
        <v>176</v>
      </c>
    </row>
    <row r="188" spans="1:7" s="75" customFormat="1" hidden="1">
      <c r="A188" s="315"/>
      <c r="B188" s="73"/>
      <c r="C188" s="73"/>
      <c r="D188" s="187"/>
      <c r="E188" s="73"/>
      <c r="F188" s="58">
        <f t="shared" si="7"/>
        <v>0</v>
      </c>
      <c r="G188" s="75" t="s">
        <v>176</v>
      </c>
    </row>
    <row r="189" spans="1:7" s="75" customFormat="1" hidden="1">
      <c r="A189" s="315"/>
      <c r="B189" s="73"/>
      <c r="C189" s="73"/>
      <c r="D189" s="187"/>
      <c r="E189" s="73"/>
      <c r="F189" s="58">
        <f t="shared" si="7"/>
        <v>0</v>
      </c>
      <c r="G189" s="75" t="s">
        <v>176</v>
      </c>
    </row>
    <row r="190" spans="1:7" s="75" customFormat="1" hidden="1">
      <c r="A190" s="315"/>
      <c r="B190" s="73"/>
      <c r="C190" s="73"/>
      <c r="D190" s="187"/>
      <c r="E190" s="73"/>
      <c r="F190" s="58">
        <f t="shared" si="7"/>
        <v>0</v>
      </c>
      <c r="G190" s="75" t="s">
        <v>176</v>
      </c>
    </row>
    <row r="191" spans="1:7" s="75" customFormat="1" hidden="1">
      <c r="A191" s="315"/>
      <c r="B191" s="73"/>
      <c r="C191" s="73"/>
      <c r="D191" s="187"/>
      <c r="E191" s="73"/>
      <c r="F191" s="58">
        <f t="shared" si="7"/>
        <v>0</v>
      </c>
      <c r="G191" s="75" t="s">
        <v>176</v>
      </c>
    </row>
    <row r="192" spans="1:7" s="75" customFormat="1" hidden="1">
      <c r="A192" s="315"/>
      <c r="B192" s="73"/>
      <c r="C192" s="73"/>
      <c r="D192" s="187"/>
      <c r="E192" s="73"/>
      <c r="F192" s="58">
        <f t="shared" si="7"/>
        <v>0</v>
      </c>
      <c r="G192" s="75" t="s">
        <v>176</v>
      </c>
    </row>
    <row r="193" spans="1:7" s="75" customFormat="1" hidden="1">
      <c r="A193" s="315"/>
      <c r="B193" s="73"/>
      <c r="C193" s="73"/>
      <c r="D193" s="187"/>
      <c r="E193" s="73"/>
      <c r="F193" s="58">
        <f t="shared" si="7"/>
        <v>0</v>
      </c>
      <c r="G193" s="75" t="s">
        <v>176</v>
      </c>
    </row>
    <row r="194" spans="1:7" s="75" customFormat="1" hidden="1">
      <c r="A194" s="315"/>
      <c r="B194" s="73"/>
      <c r="C194" s="73"/>
      <c r="D194" s="187"/>
      <c r="E194" s="73"/>
      <c r="F194" s="58">
        <f t="shared" si="7"/>
        <v>0</v>
      </c>
      <c r="G194" s="75" t="s">
        <v>176</v>
      </c>
    </row>
    <row r="195" spans="1:7" s="75" customFormat="1" hidden="1">
      <c r="A195" s="315"/>
      <c r="B195" s="73"/>
      <c r="C195" s="73"/>
      <c r="D195" s="187"/>
      <c r="E195" s="73"/>
      <c r="F195" s="58">
        <f t="shared" si="7"/>
        <v>0</v>
      </c>
      <c r="G195" s="75" t="s">
        <v>176</v>
      </c>
    </row>
    <row r="196" spans="1:7" s="75" customFormat="1" hidden="1">
      <c r="A196" s="315"/>
      <c r="B196" s="73"/>
      <c r="C196" s="73"/>
      <c r="D196" s="187"/>
      <c r="E196" s="73"/>
      <c r="F196" s="58">
        <f t="shared" si="7"/>
        <v>0</v>
      </c>
      <c r="G196" s="75" t="s">
        <v>176</v>
      </c>
    </row>
    <row r="197" spans="1:7" s="75" customFormat="1" hidden="1">
      <c r="A197" s="315"/>
      <c r="B197" s="73"/>
      <c r="C197" s="73"/>
      <c r="D197" s="187"/>
      <c r="E197" s="73"/>
      <c r="F197" s="58">
        <f t="shared" si="7"/>
        <v>0</v>
      </c>
      <c r="G197" s="75" t="s">
        <v>176</v>
      </c>
    </row>
    <row r="198" spans="1:7" s="75" customFormat="1" hidden="1">
      <c r="A198" s="315"/>
      <c r="B198" s="73"/>
      <c r="C198" s="73"/>
      <c r="D198" s="187"/>
      <c r="E198" s="73"/>
      <c r="F198" s="58">
        <f t="shared" si="7"/>
        <v>0</v>
      </c>
      <c r="G198" s="75" t="s">
        <v>176</v>
      </c>
    </row>
    <row r="199" spans="1:7" s="75" customFormat="1" hidden="1">
      <c r="A199" s="315"/>
      <c r="B199" s="73"/>
      <c r="C199" s="73"/>
      <c r="D199" s="187"/>
      <c r="E199" s="73"/>
      <c r="F199" s="58">
        <f t="shared" si="7"/>
        <v>0</v>
      </c>
      <c r="G199" s="75" t="s">
        <v>176</v>
      </c>
    </row>
    <row r="200" spans="1:7" s="75" customFormat="1" hidden="1">
      <c r="A200" s="315"/>
      <c r="B200" s="73"/>
      <c r="C200" s="73"/>
      <c r="D200" s="187"/>
      <c r="E200" s="73"/>
      <c r="F200" s="58">
        <f t="shared" si="7"/>
        <v>0</v>
      </c>
      <c r="G200" s="75" t="s">
        <v>176</v>
      </c>
    </row>
    <row r="201" spans="1:7" s="75" customFormat="1" hidden="1">
      <c r="A201" s="315"/>
      <c r="B201" s="73"/>
      <c r="C201" s="73"/>
      <c r="D201" s="187"/>
      <c r="E201" s="73"/>
      <c r="F201" s="58">
        <f t="shared" si="7"/>
        <v>0</v>
      </c>
      <c r="G201" s="75" t="s">
        <v>176</v>
      </c>
    </row>
    <row r="202" spans="1:7" s="75" customFormat="1" hidden="1">
      <c r="A202" s="315"/>
      <c r="B202" s="73"/>
      <c r="C202" s="73"/>
      <c r="D202" s="187"/>
      <c r="E202" s="73"/>
      <c r="F202" s="58">
        <f t="shared" si="7"/>
        <v>0</v>
      </c>
      <c r="G202" s="75" t="s">
        <v>176</v>
      </c>
    </row>
    <row r="203" spans="1:7" s="75" customFormat="1" hidden="1">
      <c r="A203" s="315"/>
      <c r="B203" s="73"/>
      <c r="C203" s="73"/>
      <c r="D203" s="187"/>
      <c r="E203" s="73"/>
      <c r="F203" s="58">
        <f t="shared" si="7"/>
        <v>0</v>
      </c>
      <c r="G203" s="75" t="s">
        <v>176</v>
      </c>
    </row>
    <row r="204" spans="1:7" s="75" customFormat="1" hidden="1">
      <c r="A204" s="315"/>
      <c r="B204" s="73"/>
      <c r="C204" s="73"/>
      <c r="D204" s="187"/>
      <c r="E204" s="73"/>
      <c r="F204" s="58">
        <f t="shared" si="7"/>
        <v>0</v>
      </c>
      <c r="G204" s="75" t="s">
        <v>176</v>
      </c>
    </row>
    <row r="205" spans="1:7" s="75" customFormat="1" hidden="1">
      <c r="A205" s="315"/>
      <c r="B205" s="73"/>
      <c r="C205" s="73"/>
      <c r="D205" s="187"/>
      <c r="E205" s="73"/>
      <c r="F205" s="58">
        <f t="shared" si="7"/>
        <v>0</v>
      </c>
      <c r="G205" s="75" t="s">
        <v>176</v>
      </c>
    </row>
    <row r="206" spans="1:7" s="75" customFormat="1" hidden="1">
      <c r="A206" s="315"/>
      <c r="B206" s="73"/>
      <c r="C206" s="73"/>
      <c r="D206" s="187"/>
      <c r="E206" s="73"/>
      <c r="F206" s="58">
        <f t="shared" si="7"/>
        <v>0</v>
      </c>
      <c r="G206" s="75" t="s">
        <v>176</v>
      </c>
    </row>
    <row r="207" spans="1:7" s="75" customFormat="1" hidden="1">
      <c r="A207" s="315"/>
      <c r="B207" s="73"/>
      <c r="C207" s="73"/>
      <c r="D207" s="187"/>
      <c r="E207" s="73"/>
      <c r="F207" s="58">
        <f t="shared" si="7"/>
        <v>0</v>
      </c>
      <c r="G207" s="75" t="s">
        <v>176</v>
      </c>
    </row>
    <row r="208" spans="1:7" s="75" customFormat="1" hidden="1">
      <c r="A208" s="315"/>
      <c r="B208" s="73"/>
      <c r="C208" s="73"/>
      <c r="D208" s="187"/>
      <c r="E208" s="73"/>
      <c r="F208" s="58">
        <f t="shared" si="7"/>
        <v>0</v>
      </c>
      <c r="G208" s="75" t="s">
        <v>176</v>
      </c>
    </row>
    <row r="209" spans="1:7" s="75" customFormat="1" hidden="1">
      <c r="A209" s="315"/>
      <c r="B209" s="73"/>
      <c r="C209" s="73"/>
      <c r="D209" s="187"/>
      <c r="E209" s="73"/>
      <c r="F209" s="58">
        <f t="shared" si="7"/>
        <v>0</v>
      </c>
      <c r="G209" s="75" t="s">
        <v>176</v>
      </c>
    </row>
    <row r="210" spans="1:7" s="75" customFormat="1" hidden="1">
      <c r="A210" s="315"/>
      <c r="B210" s="73"/>
      <c r="C210" s="73"/>
      <c r="D210" s="187"/>
      <c r="E210" s="73"/>
      <c r="F210" s="58">
        <f t="shared" si="7"/>
        <v>0</v>
      </c>
      <c r="G210" s="75" t="s">
        <v>176</v>
      </c>
    </row>
    <row r="211" spans="1:7" s="75" customFormat="1" hidden="1">
      <c r="A211" s="315"/>
      <c r="B211" s="73"/>
      <c r="C211" s="73"/>
      <c r="D211" s="187"/>
      <c r="E211" s="73"/>
      <c r="F211" s="58">
        <f t="shared" si="7"/>
        <v>0</v>
      </c>
      <c r="G211" s="75" t="s">
        <v>176</v>
      </c>
    </row>
    <row r="212" spans="1:7" s="75" customFormat="1" hidden="1">
      <c r="A212" s="315"/>
      <c r="B212" s="73"/>
      <c r="C212" s="73"/>
      <c r="D212" s="187"/>
      <c r="E212" s="73"/>
      <c r="F212" s="58">
        <f t="shared" si="7"/>
        <v>0</v>
      </c>
      <c r="G212" s="75" t="s">
        <v>176</v>
      </c>
    </row>
    <row r="213" spans="1:7" s="75" customFormat="1" hidden="1">
      <c r="A213" s="315"/>
      <c r="B213" s="73"/>
      <c r="C213" s="73"/>
      <c r="D213" s="187"/>
      <c r="E213" s="73"/>
      <c r="F213" s="58">
        <f t="shared" si="7"/>
        <v>0</v>
      </c>
      <c r="G213" s="75" t="s">
        <v>176</v>
      </c>
    </row>
    <row r="214" spans="1:7" s="75" customFormat="1" hidden="1">
      <c r="A214" s="315"/>
      <c r="B214" s="73"/>
      <c r="C214" s="73"/>
      <c r="D214" s="187"/>
      <c r="E214" s="73"/>
      <c r="F214" s="58">
        <f t="shared" si="7"/>
        <v>0</v>
      </c>
      <c r="G214" s="75" t="s">
        <v>176</v>
      </c>
    </row>
    <row r="215" spans="1:7" s="75" customFormat="1" hidden="1">
      <c r="A215" s="315"/>
      <c r="B215" s="73"/>
      <c r="C215" s="73"/>
      <c r="D215" s="187"/>
      <c r="E215" s="73"/>
      <c r="F215" s="58">
        <f t="shared" si="7"/>
        <v>0</v>
      </c>
      <c r="G215" s="75" t="s">
        <v>176</v>
      </c>
    </row>
    <row r="216" spans="1:7" s="75" customFormat="1" hidden="1">
      <c r="A216" s="315"/>
      <c r="B216" s="73"/>
      <c r="C216" s="73"/>
      <c r="D216" s="187"/>
      <c r="E216" s="73"/>
      <c r="F216" s="58">
        <f t="shared" si="7"/>
        <v>0</v>
      </c>
      <c r="G216" s="75" t="s">
        <v>176</v>
      </c>
    </row>
    <row r="217" spans="1:7" s="75" customFormat="1" hidden="1">
      <c r="A217" s="315"/>
      <c r="B217" s="73"/>
      <c r="C217" s="73"/>
      <c r="D217" s="187"/>
      <c r="E217" s="73"/>
      <c r="F217" s="58">
        <f t="shared" si="7"/>
        <v>0</v>
      </c>
      <c r="G217" s="75" t="s">
        <v>176</v>
      </c>
    </row>
    <row r="218" spans="1:7" s="75" customFormat="1" hidden="1">
      <c r="A218" s="315"/>
      <c r="B218" s="73"/>
      <c r="C218" s="73"/>
      <c r="D218" s="187"/>
      <c r="E218" s="73"/>
      <c r="F218" s="58">
        <f t="shared" si="7"/>
        <v>0</v>
      </c>
      <c r="G218" s="75" t="s">
        <v>176</v>
      </c>
    </row>
    <row r="219" spans="1:7" s="75" customFormat="1" hidden="1">
      <c r="A219" s="315"/>
      <c r="B219" s="73"/>
      <c r="C219" s="73"/>
      <c r="D219" s="187"/>
      <c r="E219" s="73"/>
      <c r="F219" s="58">
        <f t="shared" si="7"/>
        <v>0</v>
      </c>
      <c r="G219" s="75" t="s">
        <v>176</v>
      </c>
    </row>
    <row r="220" spans="1:7" s="75" customFormat="1" hidden="1">
      <c r="A220" s="315"/>
      <c r="B220" s="73"/>
      <c r="C220" s="73"/>
      <c r="D220" s="187"/>
      <c r="E220" s="73"/>
      <c r="F220" s="58">
        <f t="shared" si="7"/>
        <v>0</v>
      </c>
      <c r="G220" s="75" t="s">
        <v>176</v>
      </c>
    </row>
    <row r="221" spans="1:7" s="75" customFormat="1" hidden="1">
      <c r="A221" s="315"/>
      <c r="B221" s="73"/>
      <c r="C221" s="73"/>
      <c r="D221" s="187"/>
      <c r="E221" s="73"/>
      <c r="F221" s="58">
        <f t="shared" si="7"/>
        <v>0</v>
      </c>
      <c r="G221" s="75" t="s">
        <v>176</v>
      </c>
    </row>
    <row r="222" spans="1:7" s="75" customFormat="1" hidden="1">
      <c r="A222" s="315"/>
      <c r="B222" s="73"/>
      <c r="C222" s="73"/>
      <c r="D222" s="187"/>
      <c r="E222" s="73"/>
      <c r="F222" s="58">
        <f t="shared" si="7"/>
        <v>0</v>
      </c>
      <c r="G222" s="75" t="s">
        <v>176</v>
      </c>
    </row>
    <row r="223" spans="1:7" s="75" customFormat="1" hidden="1">
      <c r="A223" s="315"/>
      <c r="B223" s="73"/>
      <c r="C223" s="73"/>
      <c r="D223" s="187"/>
      <c r="E223" s="73"/>
      <c r="F223" s="58">
        <f t="shared" si="7"/>
        <v>0</v>
      </c>
      <c r="G223" s="75" t="s">
        <v>176</v>
      </c>
    </row>
    <row r="224" spans="1:7" s="75" customFormat="1" hidden="1">
      <c r="A224" s="315"/>
      <c r="B224" s="73"/>
      <c r="C224" s="73"/>
      <c r="D224" s="187"/>
      <c r="E224" s="73"/>
      <c r="F224" s="58">
        <f t="shared" si="7"/>
        <v>0</v>
      </c>
      <c r="G224" s="75" t="s">
        <v>176</v>
      </c>
    </row>
    <row r="225" spans="1:7" s="75" customFormat="1" hidden="1">
      <c r="A225" s="315"/>
      <c r="B225" s="73"/>
      <c r="C225" s="73"/>
      <c r="D225" s="187"/>
      <c r="E225" s="73"/>
      <c r="F225" s="58">
        <f t="shared" si="7"/>
        <v>0</v>
      </c>
      <c r="G225" s="75" t="s">
        <v>176</v>
      </c>
    </row>
    <row r="226" spans="1:7" s="75" customFormat="1" hidden="1">
      <c r="A226" s="315"/>
      <c r="B226" s="73"/>
      <c r="C226" s="73"/>
      <c r="D226" s="187"/>
      <c r="E226" s="73"/>
      <c r="F226" s="58">
        <f t="shared" si="7"/>
        <v>0</v>
      </c>
      <c r="G226" s="75" t="s">
        <v>176</v>
      </c>
    </row>
    <row r="227" spans="1:7" s="75" customFormat="1" hidden="1">
      <c r="A227" s="315"/>
      <c r="B227" s="73"/>
      <c r="C227" s="73"/>
      <c r="D227" s="187"/>
      <c r="E227" s="73"/>
      <c r="F227" s="58">
        <f t="shared" si="7"/>
        <v>0</v>
      </c>
      <c r="G227" s="75" t="s">
        <v>176</v>
      </c>
    </row>
    <row r="228" spans="1:7" s="75" customFormat="1" hidden="1">
      <c r="A228" s="315"/>
      <c r="B228" s="73"/>
      <c r="C228" s="73"/>
      <c r="D228" s="187"/>
      <c r="E228" s="73"/>
      <c r="F228" s="58">
        <f t="shared" si="7"/>
        <v>0</v>
      </c>
      <c r="G228" s="75" t="s">
        <v>176</v>
      </c>
    </row>
    <row r="229" spans="1:7" s="75" customFormat="1" hidden="1">
      <c r="A229" s="315"/>
      <c r="B229" s="73"/>
      <c r="C229" s="73"/>
      <c r="D229" s="187"/>
      <c r="E229" s="73"/>
      <c r="F229" s="58">
        <f t="shared" si="7"/>
        <v>0</v>
      </c>
      <c r="G229" s="75" t="s">
        <v>176</v>
      </c>
    </row>
    <row r="230" spans="1:7" s="75" customFormat="1" hidden="1">
      <c r="A230" s="315"/>
      <c r="B230" s="73"/>
      <c r="C230" s="73"/>
      <c r="D230" s="187"/>
      <c r="E230" s="73"/>
      <c r="F230" s="58">
        <f t="shared" si="7"/>
        <v>0</v>
      </c>
      <c r="G230" s="75" t="s">
        <v>176</v>
      </c>
    </row>
    <row r="231" spans="1:7" s="75" customFormat="1" hidden="1">
      <c r="A231" s="315"/>
      <c r="B231" s="73"/>
      <c r="C231" s="73"/>
      <c r="D231" s="187"/>
      <c r="E231" s="73"/>
      <c r="F231" s="58">
        <f t="shared" si="7"/>
        <v>0</v>
      </c>
      <c r="G231" s="75" t="s">
        <v>176</v>
      </c>
    </row>
    <row r="232" spans="1:7" s="75" customFormat="1" hidden="1">
      <c r="A232" s="315"/>
      <c r="B232" s="73"/>
      <c r="C232" s="73"/>
      <c r="D232" s="187"/>
      <c r="E232" s="73"/>
      <c r="F232" s="58">
        <f t="shared" si="7"/>
        <v>0</v>
      </c>
      <c r="G232" s="75" t="s">
        <v>176</v>
      </c>
    </row>
    <row r="233" spans="1:7" s="75" customFormat="1" hidden="1">
      <c r="A233" s="315"/>
      <c r="B233" s="73"/>
      <c r="C233" s="73"/>
      <c r="D233" s="187"/>
      <c r="E233" s="73"/>
      <c r="F233" s="58">
        <f t="shared" si="7"/>
        <v>0</v>
      </c>
      <c r="G233" s="75" t="s">
        <v>176</v>
      </c>
    </row>
    <row r="234" spans="1:7" s="75" customFormat="1" hidden="1">
      <c r="A234" s="315"/>
      <c r="B234" s="73"/>
      <c r="C234" s="73"/>
      <c r="D234" s="187"/>
      <c r="E234" s="73"/>
      <c r="F234" s="58">
        <f t="shared" si="7"/>
        <v>0</v>
      </c>
      <c r="G234" s="75" t="s">
        <v>176</v>
      </c>
    </row>
    <row r="235" spans="1:7" s="75" customFormat="1" hidden="1">
      <c r="A235" s="315"/>
      <c r="B235" s="73"/>
      <c r="C235" s="73"/>
      <c r="D235" s="187"/>
      <c r="E235" s="73"/>
      <c r="F235" s="58">
        <f t="shared" si="7"/>
        <v>0</v>
      </c>
      <c r="G235" s="75" t="s">
        <v>176</v>
      </c>
    </row>
    <row r="236" spans="1:7" s="75" customFormat="1" hidden="1">
      <c r="A236" s="315"/>
      <c r="B236" s="73"/>
      <c r="C236" s="73"/>
      <c r="D236" s="187"/>
      <c r="E236" s="73"/>
      <c r="F236" s="58">
        <f t="shared" si="7"/>
        <v>0</v>
      </c>
      <c r="G236" s="75" t="s">
        <v>176</v>
      </c>
    </row>
    <row r="237" spans="1:7" s="75" customFormat="1" hidden="1">
      <c r="A237" s="315"/>
      <c r="B237" s="73"/>
      <c r="C237" s="73"/>
      <c r="D237" s="187"/>
      <c r="E237" s="73"/>
      <c r="F237" s="58">
        <f t="shared" si="7"/>
        <v>0</v>
      </c>
      <c r="G237" s="75" t="s">
        <v>176</v>
      </c>
    </row>
    <row r="238" spans="1:7" s="75" customFormat="1" hidden="1">
      <c r="A238" s="315"/>
      <c r="B238" s="73"/>
      <c r="C238" s="73"/>
      <c r="D238" s="187"/>
      <c r="E238" s="73"/>
      <c r="F238" s="58">
        <f t="shared" si="7"/>
        <v>0</v>
      </c>
      <c r="G238" s="75" t="s">
        <v>176</v>
      </c>
    </row>
    <row r="239" spans="1:7" s="75" customFormat="1" hidden="1">
      <c r="A239" s="315"/>
      <c r="B239" s="73"/>
      <c r="C239" s="73"/>
      <c r="D239" s="187"/>
      <c r="E239" s="73"/>
      <c r="F239" s="58">
        <f t="shared" si="7"/>
        <v>0</v>
      </c>
      <c r="G239" s="75" t="s">
        <v>176</v>
      </c>
    </row>
    <row r="240" spans="1:7" s="75" customFormat="1" hidden="1">
      <c r="A240" s="315"/>
      <c r="B240" s="73"/>
      <c r="C240" s="73"/>
      <c r="D240" s="187"/>
      <c r="E240" s="73"/>
      <c r="F240" s="58">
        <f t="shared" si="7"/>
        <v>0</v>
      </c>
      <c r="G240" s="75" t="s">
        <v>176</v>
      </c>
    </row>
    <row r="241" spans="1:7" s="75" customFormat="1" hidden="1">
      <c r="A241" s="315"/>
      <c r="B241" s="73"/>
      <c r="C241" s="73"/>
      <c r="D241" s="187"/>
      <c r="E241" s="73"/>
      <c r="F241" s="58">
        <f t="shared" si="7"/>
        <v>0</v>
      </c>
      <c r="G241" s="75" t="s">
        <v>176</v>
      </c>
    </row>
    <row r="242" spans="1:7" s="75" customFormat="1" hidden="1">
      <c r="A242" s="315"/>
      <c r="B242" s="73"/>
      <c r="C242" s="73"/>
      <c r="D242" s="187"/>
      <c r="E242" s="73"/>
      <c r="F242" s="58">
        <f t="shared" si="7"/>
        <v>0</v>
      </c>
      <c r="G242" s="75" t="s">
        <v>176</v>
      </c>
    </row>
    <row r="243" spans="1:7" s="75" customFormat="1" hidden="1">
      <c r="A243" s="315"/>
      <c r="B243" s="73"/>
      <c r="C243" s="73"/>
      <c r="D243" s="187"/>
      <c r="E243" s="73"/>
      <c r="F243" s="58">
        <f t="shared" si="7"/>
        <v>0</v>
      </c>
      <c r="G243" s="75" t="s">
        <v>176</v>
      </c>
    </row>
    <row r="244" spans="1:7" s="75" customFormat="1" hidden="1">
      <c r="A244" s="315"/>
      <c r="B244" s="73"/>
      <c r="C244" s="73"/>
      <c r="D244" s="187"/>
      <c r="E244" s="73"/>
      <c r="F244" s="58">
        <f t="shared" si="7"/>
        <v>0</v>
      </c>
      <c r="G244" s="75" t="s">
        <v>176</v>
      </c>
    </row>
    <row r="245" spans="1:7" s="75" customFormat="1" hidden="1">
      <c r="A245" s="315"/>
      <c r="B245" s="73"/>
      <c r="C245" s="73"/>
      <c r="D245" s="187"/>
      <c r="E245" s="73"/>
      <c r="F245" s="58">
        <f t="shared" si="7"/>
        <v>0</v>
      </c>
      <c r="G245" s="75" t="s">
        <v>176</v>
      </c>
    </row>
    <row r="246" spans="1:7" s="75" customFormat="1" hidden="1">
      <c r="A246" s="315"/>
      <c r="B246" s="73"/>
      <c r="C246" s="73"/>
      <c r="D246" s="187"/>
      <c r="E246" s="73"/>
      <c r="F246" s="58">
        <f t="shared" si="7"/>
        <v>0</v>
      </c>
      <c r="G246" s="75" t="s">
        <v>176</v>
      </c>
    </row>
    <row r="247" spans="1:7" s="75" customFormat="1" hidden="1">
      <c r="A247" s="315"/>
      <c r="B247" s="73"/>
      <c r="C247" s="73"/>
      <c r="D247" s="187"/>
      <c r="E247" s="73"/>
      <c r="F247" s="58">
        <f t="shared" si="7"/>
        <v>0</v>
      </c>
      <c r="G247" s="75" t="s">
        <v>176</v>
      </c>
    </row>
    <row r="248" spans="1:7" s="75" customFormat="1" hidden="1">
      <c r="A248" s="315"/>
      <c r="B248" s="73"/>
      <c r="C248" s="73"/>
      <c r="D248" s="187"/>
      <c r="E248" s="73"/>
      <c r="F248" s="58">
        <f t="shared" si="7"/>
        <v>0</v>
      </c>
      <c r="G248" s="75" t="s">
        <v>176</v>
      </c>
    </row>
    <row r="249" spans="1:7" s="75" customFormat="1" hidden="1">
      <c r="A249" s="315"/>
      <c r="B249" s="73"/>
      <c r="C249" s="73"/>
      <c r="D249" s="187"/>
      <c r="E249" s="73"/>
      <c r="F249" s="58">
        <f t="shared" si="7"/>
        <v>0</v>
      </c>
      <c r="G249" s="75" t="s">
        <v>176</v>
      </c>
    </row>
    <row r="250" spans="1:7" s="75" customFormat="1" hidden="1">
      <c r="A250" s="315"/>
      <c r="B250" s="73"/>
      <c r="C250" s="73"/>
      <c r="D250" s="187"/>
      <c r="E250" s="73"/>
      <c r="F250" s="58">
        <f t="shared" si="7"/>
        <v>0</v>
      </c>
      <c r="G250" s="75" t="s">
        <v>176</v>
      </c>
    </row>
    <row r="251" spans="1:7" s="75" customFormat="1" hidden="1">
      <c r="A251" s="315"/>
      <c r="B251" s="73"/>
      <c r="C251" s="73"/>
      <c r="D251" s="187"/>
      <c r="E251" s="73"/>
      <c r="F251" s="58">
        <f t="shared" si="7"/>
        <v>0</v>
      </c>
      <c r="G251" s="75" t="s">
        <v>176</v>
      </c>
    </row>
    <row r="252" spans="1:7" s="75" customFormat="1" hidden="1">
      <c r="A252" s="315"/>
      <c r="B252" s="73"/>
      <c r="C252" s="73"/>
      <c r="D252" s="187"/>
      <c r="E252" s="73"/>
      <c r="F252" s="58">
        <f t="shared" si="7"/>
        <v>0</v>
      </c>
      <c r="G252" s="75" t="s">
        <v>176</v>
      </c>
    </row>
    <row r="253" spans="1:7" s="75" customFormat="1" hidden="1">
      <c r="A253" s="315"/>
      <c r="B253" s="73"/>
      <c r="C253" s="73"/>
      <c r="D253" s="187"/>
      <c r="E253" s="73"/>
      <c r="F253" s="58">
        <f t="shared" si="7"/>
        <v>0</v>
      </c>
      <c r="G253" s="75" t="s">
        <v>176</v>
      </c>
    </row>
    <row r="254" spans="1:7" s="75" customFormat="1" hidden="1">
      <c r="A254" s="315"/>
      <c r="B254" s="73"/>
      <c r="C254" s="73"/>
      <c r="D254" s="187"/>
      <c r="E254" s="73"/>
      <c r="F254" s="58">
        <f t="shared" si="7"/>
        <v>0</v>
      </c>
      <c r="G254" s="75" t="s">
        <v>176</v>
      </c>
    </row>
    <row r="255" spans="1:7" s="75" customFormat="1" hidden="1">
      <c r="A255" s="315"/>
      <c r="B255" s="73"/>
      <c r="C255" s="73"/>
      <c r="D255" s="187"/>
      <c r="E255" s="73"/>
      <c r="F255" s="58">
        <f t="shared" si="7"/>
        <v>0</v>
      </c>
      <c r="G255" s="75" t="s">
        <v>176</v>
      </c>
    </row>
    <row r="256" spans="1:7" s="75" customFormat="1" hidden="1">
      <c r="A256" s="315"/>
      <c r="B256" s="73"/>
      <c r="C256" s="73"/>
      <c r="D256" s="187"/>
      <c r="E256" s="73"/>
      <c r="F256" s="58">
        <f t="shared" si="7"/>
        <v>0</v>
      </c>
      <c r="G256" s="75" t="s">
        <v>176</v>
      </c>
    </row>
    <row r="257" spans="1:9" s="75" customFormat="1" hidden="1">
      <c r="A257" s="315"/>
      <c r="B257" s="73"/>
      <c r="C257" s="73"/>
      <c r="D257" s="187"/>
      <c r="E257" s="73"/>
      <c r="F257" s="58">
        <f t="shared" si="7"/>
        <v>0</v>
      </c>
      <c r="G257" s="75" t="s">
        <v>176</v>
      </c>
    </row>
    <row r="258" spans="1:9" s="75" customFormat="1" hidden="1">
      <c r="A258" s="315"/>
      <c r="B258" s="73"/>
      <c r="C258" s="73"/>
      <c r="D258" s="187"/>
      <c r="E258" s="73"/>
      <c r="F258" s="58">
        <f t="shared" si="7"/>
        <v>0</v>
      </c>
      <c r="G258" s="75" t="s">
        <v>176</v>
      </c>
    </row>
    <row r="259" spans="1:9" s="75" customFormat="1" hidden="1">
      <c r="A259" s="315"/>
      <c r="B259" s="73"/>
      <c r="C259" s="73"/>
      <c r="D259" s="187"/>
      <c r="E259" s="73"/>
      <c r="F259" s="58">
        <f t="shared" si="7"/>
        <v>0</v>
      </c>
      <c r="G259" s="75" t="s">
        <v>176</v>
      </c>
    </row>
    <row r="260" spans="1:9" s="75" customFormat="1" hidden="1">
      <c r="A260" s="315"/>
      <c r="B260" s="73"/>
      <c r="C260" s="73"/>
      <c r="D260" s="187"/>
      <c r="E260" s="73"/>
      <c r="F260" s="58">
        <f t="shared" si="7"/>
        <v>0</v>
      </c>
      <c r="G260" s="75" t="s">
        <v>176</v>
      </c>
    </row>
    <row r="261" spans="1:9" s="75" customFormat="1" hidden="1">
      <c r="A261" s="315"/>
      <c r="B261" s="73"/>
      <c r="C261" s="73"/>
      <c r="D261" s="187"/>
      <c r="E261" s="73"/>
      <c r="F261" s="58">
        <f t="shared" si="7"/>
        <v>0</v>
      </c>
      <c r="G261" s="75" t="s">
        <v>176</v>
      </c>
    </row>
    <row r="262" spans="1:9" s="75" customFormat="1" hidden="1">
      <c r="A262" s="315"/>
      <c r="B262" s="73"/>
      <c r="C262" s="73"/>
      <c r="D262" s="187"/>
      <c r="E262" s="73"/>
      <c r="F262" s="58">
        <f t="shared" si="7"/>
        <v>0</v>
      </c>
      <c r="G262" s="75" t="s">
        <v>176</v>
      </c>
    </row>
    <row r="263" spans="1:9" s="75" customFormat="1" hidden="1">
      <c r="A263" s="315"/>
      <c r="B263" s="73"/>
      <c r="C263" s="73"/>
      <c r="D263" s="187"/>
      <c r="E263" s="73"/>
      <c r="F263" s="58">
        <f t="shared" si="7"/>
        <v>0</v>
      </c>
      <c r="G263" s="75" t="s">
        <v>176</v>
      </c>
    </row>
    <row r="264" spans="1:9" s="75" customFormat="1" hidden="1">
      <c r="A264" s="315"/>
      <c r="B264" s="73"/>
      <c r="C264" s="73"/>
      <c r="D264" s="187"/>
      <c r="E264" s="73"/>
      <c r="F264" s="58">
        <f t="shared" si="7"/>
        <v>0</v>
      </c>
      <c r="G264" s="75" t="s">
        <v>176</v>
      </c>
    </row>
    <row r="265" spans="1:9" s="75" customFormat="1" hidden="1">
      <c r="A265" s="315"/>
      <c r="B265" s="73"/>
      <c r="C265" s="73"/>
      <c r="D265" s="187"/>
      <c r="E265" s="73"/>
      <c r="F265" s="58">
        <f t="shared" si="7"/>
        <v>0</v>
      </c>
      <c r="G265" s="75" t="s">
        <v>176</v>
      </c>
    </row>
    <row r="266" spans="1:9" s="75" customFormat="1" hidden="1">
      <c r="A266" s="315"/>
      <c r="B266" s="73"/>
      <c r="C266" s="73"/>
      <c r="D266" s="187"/>
      <c r="E266" s="73"/>
      <c r="F266" s="58">
        <f t="shared" si="7"/>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58">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kDJsHPOibA57SB3wp0NkDzArOF+tHv8PCguLytipkDAPYQHZgIlc3Q/N4ByboC084zm0LeNEetozqHw98M63/g==" saltValue="SArlsodRvTJ4pjY9HoxExQ==" spinCount="100000" sheet="1" formatCells="0" format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4257F04-EB3A-48A6-B4A4-0AC99AD5C805}">
            <xm:f>Categories!$A$27=FALSE</xm:f>
            <x14:dxf>
              <fill>
                <patternFill>
                  <bgColor theme="0" tint="-0.34998626667073579"/>
                </patternFill>
              </fill>
            </x14:dxf>
          </x14:cfRule>
          <xm:sqref>A1:F276</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290</v>
      </c>
      <c r="B2" s="445" t="s">
        <v>285</v>
      </c>
      <c r="C2" s="445"/>
      <c r="D2" s="445"/>
      <c r="E2" s="445"/>
      <c r="F2" s="445"/>
      <c r="G2" s="38"/>
    </row>
    <row r="3" spans="1:9" ht="42" customHeight="1">
      <c r="A3" s="408" t="s">
        <v>286</v>
      </c>
      <c r="B3" s="408"/>
      <c r="C3" s="408"/>
      <c r="D3" s="408"/>
      <c r="E3" s="408"/>
      <c r="F3" s="408"/>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153">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58">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VHqGYcMT2KXwgsivepbJJQ38U3BcL97No9mH6HtiWDk173+y8HnKUq6OPy0HKkOOXn0UxS5x90LbWHkfQ1Ai9w==" saltValue="eBOIyJ6RFTcTl9ILaNejF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FE80490-EC3B-4C50-87E3-A9B5A5EFDADD}">
            <xm:f>Categories!$A$28=FALSE</xm:f>
            <x14:dxf>
              <fill>
                <patternFill>
                  <bgColor theme="0" tint="-0.34998626667073579"/>
                </patternFill>
              </fill>
            </x14:dxf>
          </x14:cfRule>
          <xm:sqref>A1:F276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291</v>
      </c>
      <c r="B2" s="445" t="s">
        <v>285</v>
      </c>
      <c r="C2" s="445"/>
      <c r="D2" s="445"/>
      <c r="E2" s="445"/>
      <c r="F2" s="445"/>
      <c r="G2" s="38"/>
    </row>
    <row r="3" spans="1:9" ht="42" customHeight="1">
      <c r="A3" s="408" t="s">
        <v>286</v>
      </c>
      <c r="B3" s="408"/>
      <c r="C3" s="408"/>
      <c r="D3" s="408"/>
      <c r="E3" s="408"/>
      <c r="F3" s="408"/>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153">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58">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3pKCoV+80vZxyqAZBRglGlHze//xNrI4spbn6ApQquvt7yZdNkHYJGYYkDhxvRR2LPOvAb5cd10aZ/ZZXjIMOg==" saltValue="phgPpqhbwXHsNnGG9dJfT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6C50EAF-580C-4BF4-B0A1-D486A7BAF618}">
            <xm:f>Categories!$A$29=FALSE</xm:f>
            <x14:dxf>
              <fill>
                <patternFill>
                  <bgColor theme="0" tint="-0.34998626667073579"/>
                </patternFill>
              </fill>
            </x14:dxf>
          </x14:cfRule>
          <xm:sqref>A1:F276</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292</v>
      </c>
      <c r="B2" s="445" t="s">
        <v>285</v>
      </c>
      <c r="C2" s="445"/>
      <c r="D2" s="445"/>
      <c r="E2" s="445"/>
      <c r="F2" s="445"/>
      <c r="G2" s="38"/>
    </row>
    <row r="3" spans="1:9" ht="42" customHeight="1">
      <c r="A3" s="408" t="s">
        <v>286</v>
      </c>
      <c r="B3" s="408"/>
      <c r="C3" s="408"/>
      <c r="D3" s="408"/>
      <c r="E3" s="408"/>
      <c r="F3" s="408"/>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153">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58">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Cm3Rgnkfuv8rysQPZ6R9VZOF/b9ilwID27CPi4jL/qPkdgKwIcfadzHPX3XxxzJrNThduDsl/uyL6kLKIHHKjQ==" saltValue="rVdk6xaxuS6h8HIqNVBEx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8063D7D-C99C-46DE-A049-7C4C18FEC210}">
            <xm:f>Categories!$A$30=FALSE</xm:f>
            <x14:dxf>
              <fill>
                <patternFill>
                  <bgColor theme="0" tint="-0.34998626667073579"/>
                </patternFill>
              </fill>
            </x14:dxf>
          </x14:cfRule>
          <xm:sqref>A1:F276</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293</v>
      </c>
      <c r="B2" s="445" t="s">
        <v>285</v>
      </c>
      <c r="C2" s="445"/>
      <c r="D2" s="445"/>
      <c r="E2" s="445"/>
      <c r="F2" s="445"/>
      <c r="G2" s="38"/>
    </row>
    <row r="3" spans="1:9" ht="42" customHeight="1">
      <c r="A3" s="408" t="s">
        <v>286</v>
      </c>
      <c r="B3" s="408"/>
      <c r="C3" s="408"/>
      <c r="D3" s="408"/>
      <c r="E3" s="408"/>
      <c r="F3" s="408"/>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153">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58">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qMbzbh2Y6gJnOQCLm2sPGR7E8QnX4OT764v0OtPl/dhLpEDfjwNgdzPRQn5c+Te9+WE5fGItwwjuIPFZtM8mYg==" saltValue="wc4jTDZ/UN+8uyjncbR07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6C193A-6C88-4C44-AFF9-1631E6D35AB0}">
            <xm:f>Categories!$A$31=FALSE</xm:f>
            <x14:dxf>
              <fill>
                <patternFill>
                  <bgColor theme="0" tint="-0.34998626667073579"/>
                </patternFill>
              </fill>
            </x14:dxf>
          </x14:cfRule>
          <xm:sqref>A1:F276</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294</v>
      </c>
      <c r="B2" s="445" t="s">
        <v>285</v>
      </c>
      <c r="C2" s="445"/>
      <c r="D2" s="445"/>
      <c r="E2" s="445"/>
      <c r="F2" s="445"/>
      <c r="G2" s="38"/>
    </row>
    <row r="3" spans="1:9" ht="42" customHeight="1">
      <c r="A3" s="408" t="s">
        <v>286</v>
      </c>
      <c r="B3" s="408"/>
      <c r="C3" s="408"/>
      <c r="D3" s="408"/>
      <c r="E3" s="408"/>
      <c r="F3" s="408"/>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206">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207">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FKmenCG9iDo29JtVs5lVd4lfMVN0SsLIkJMckNUqnwKpP37iA9/IM4kwpCcIgMphNd6MeEB22itaUY10kLR4hQ==" saltValue="mr92XW1+xffHiLiYcW+P+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4BA3E4F-6E79-4E87-AB14-53184501BFAF}">
            <xm:f>Categories!$A$32=FALSE</xm:f>
            <x14:dxf>
              <fill>
                <patternFill>
                  <bgColor theme="0" tint="-0.34998626667073579"/>
                </patternFill>
              </fill>
            </x14:dxf>
          </x14:cfRule>
          <xm:sqref>A1:F276</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295</v>
      </c>
      <c r="B2" s="445" t="s">
        <v>285</v>
      </c>
      <c r="C2" s="445"/>
      <c r="D2" s="445"/>
      <c r="E2" s="445"/>
      <c r="F2" s="445"/>
      <c r="G2" s="38"/>
    </row>
    <row r="3" spans="1:9" ht="42" customHeight="1">
      <c r="A3" s="408" t="s">
        <v>286</v>
      </c>
      <c r="B3" s="408"/>
      <c r="C3" s="408"/>
      <c r="D3" s="408"/>
      <c r="E3" s="408"/>
      <c r="F3" s="408"/>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206">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207">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oV231bb2Whx/59waic/LaAiu9Y/dQ3/1i0BEjjI6NlvH7E2pe/Zimz+K5eVVyxxmUbUJzjiU0svAFHGQVV/sCw==" saltValue="w9pmlaw7xrZCHAomPRLg5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099437D2-7104-445C-A71D-0AF7E1565350}">
            <xm:f>Categories!$A$33=FALSE</xm:f>
            <x14:dxf>
              <fill>
                <patternFill>
                  <bgColor theme="0" tint="-0.34998626667073579"/>
                </patternFill>
              </fill>
            </x14:dxf>
          </x14:cfRule>
          <xm:sqref>A1:F276</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296</v>
      </c>
      <c r="B2" s="445" t="s">
        <v>285</v>
      </c>
      <c r="C2" s="445"/>
      <c r="D2" s="445"/>
      <c r="E2" s="445"/>
      <c r="F2" s="445"/>
      <c r="G2" s="38"/>
    </row>
    <row r="3" spans="1:9" ht="42" customHeight="1">
      <c r="A3" s="408" t="s">
        <v>286</v>
      </c>
      <c r="B3" s="408"/>
      <c r="C3" s="408"/>
      <c r="D3" s="408"/>
      <c r="E3" s="408"/>
      <c r="F3" s="408"/>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206">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207">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dT1LG031ny2gZK/H/UTRysk8ifMwB9COGia/OGLH7OM3TMbelfPAqxuH3OgnMDXUMqzjoE03sbRQL/8ot+POmg==" saltValue="/rhHdLSEnjF44k85Y9tQ8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33E4064E-7F2C-4AFF-96AE-A9EC670BC9BA}">
            <xm:f>Categories!$A$34=FALSE</xm:f>
            <x14:dxf>
              <fill>
                <patternFill>
                  <bgColor theme="0" tint="-0.34998626667073579"/>
                </patternFill>
              </fill>
            </x14:dxf>
          </x14:cfRule>
          <xm:sqref>A1:F276</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297</v>
      </c>
      <c r="B2" s="445" t="s">
        <v>285</v>
      </c>
      <c r="C2" s="445"/>
      <c r="D2" s="445"/>
      <c r="E2" s="445"/>
      <c r="F2" s="445"/>
      <c r="G2" s="38"/>
    </row>
    <row r="3" spans="1:9" ht="42" customHeight="1">
      <c r="A3" s="408" t="s">
        <v>286</v>
      </c>
      <c r="B3" s="408"/>
      <c r="C3" s="408"/>
      <c r="D3" s="408"/>
      <c r="E3" s="408"/>
      <c r="F3" s="408"/>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206">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58">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Vv6oVW9cXLlrZl3ot49Z9tB2yBFz3HvuKA8l5T+StgrIDw4V2Aa1dICQR5nr+BzWspqw5xI3zqYiRG73QiRQNw==" saltValue="JeSKx8Zh1YDkQPtRb3Hsb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670C7404-A107-4DCB-812C-ED015BC44F1A}">
            <xm:f>Categories!$A$35=FALSE</xm:f>
            <x14:dxf>
              <fill>
                <patternFill>
                  <bgColor theme="0" tint="-0.34998626667073579"/>
                </patternFill>
              </fill>
            </x14:dxf>
          </x14:cfRule>
          <xm:sqref>A1:F276</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298</v>
      </c>
      <c r="B2" s="445" t="s">
        <v>285</v>
      </c>
      <c r="C2" s="445"/>
      <c r="D2" s="445"/>
      <c r="E2" s="445"/>
      <c r="F2" s="445"/>
      <c r="G2" s="38"/>
    </row>
    <row r="3" spans="1:9" ht="42" customHeight="1">
      <c r="A3" s="408" t="s">
        <v>286</v>
      </c>
      <c r="B3" s="408"/>
      <c r="C3" s="408"/>
      <c r="D3" s="408"/>
      <c r="E3" s="408"/>
      <c r="F3" s="408"/>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206">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58">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HhnrIC1oRU4qOBSI1OjZvrhMrodNdgl5Uav5OXDhv2F5COPa9aS6Y1T3FIZfKlEGeEKDfjIRSyDlwPKzYbiO6w==" saltValue="nnzuzsfvWW3PxbqDAiraS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B9D7D50-D9DD-42C2-B9B9-8EA0458B0B5C}">
            <xm:f>Categories!$A$36=FALSE</xm:f>
            <x14:dxf>
              <fill>
                <patternFill>
                  <bgColor theme="0" tint="-0.34998626667073579"/>
                </patternFill>
              </fill>
            </x14:dxf>
          </x14:cfRule>
          <xm:sqref>A1:F276</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activeCell="E139" sqref="E139"/>
    </sheetView>
  </sheetViews>
  <sheetFormatPr defaultColWidth="9.140625" defaultRowHeight="14.45"/>
  <cols>
    <col min="1" max="1" width="55.5703125" customWidth="1"/>
    <col min="2" max="5" width="15.140625" customWidth="1"/>
    <col min="6" max="6" width="17" customWidth="1"/>
    <col min="7" max="7" width="11" hidden="1" customWidth="1"/>
    <col min="8" max="8" width="2.5703125" customWidth="1"/>
  </cols>
  <sheetData>
    <row r="1" spans="1:9" ht="20.25" customHeight="1">
      <c r="A1" s="419" t="s">
        <v>162</v>
      </c>
      <c r="B1" s="419"/>
      <c r="C1" s="419"/>
      <c r="D1" s="419"/>
      <c r="E1" s="419"/>
      <c r="F1">
        <f>+'Section A'!B2</f>
        <v>0</v>
      </c>
      <c r="G1" s="38" t="s">
        <v>171</v>
      </c>
    </row>
    <row r="2" spans="1:9" ht="20.25" customHeight="1">
      <c r="A2" s="197" t="s">
        <v>299</v>
      </c>
      <c r="B2" s="445" t="s">
        <v>285</v>
      </c>
      <c r="C2" s="445"/>
      <c r="D2" s="445"/>
      <c r="E2" s="445"/>
      <c r="F2" s="445"/>
      <c r="G2" s="38"/>
    </row>
    <row r="3" spans="1:9" ht="42" customHeight="1">
      <c r="A3" s="408" t="s">
        <v>286</v>
      </c>
      <c r="B3" s="408"/>
      <c r="C3" s="408"/>
      <c r="D3" s="408"/>
      <c r="E3" s="408"/>
      <c r="F3" s="408"/>
      <c r="G3" t="s">
        <v>178</v>
      </c>
    </row>
    <row r="4" spans="1:9">
      <c r="A4" s="5"/>
      <c r="B4" s="5"/>
      <c r="C4" s="5"/>
      <c r="D4" s="5"/>
      <c r="E4" s="5"/>
      <c r="F4" s="5"/>
      <c r="G4" t="s">
        <v>178</v>
      </c>
    </row>
    <row r="5" spans="1:9">
      <c r="A5" s="168" t="s">
        <v>253</v>
      </c>
      <c r="B5" s="168" t="s">
        <v>200</v>
      </c>
      <c r="C5" s="168" t="s">
        <v>199</v>
      </c>
      <c r="D5" s="168" t="s">
        <v>216</v>
      </c>
      <c r="E5" s="168" t="s">
        <v>169</v>
      </c>
      <c r="F5" s="168" t="s">
        <v>287</v>
      </c>
      <c r="G5" s="190" t="s">
        <v>178</v>
      </c>
      <c r="I5" s="106" t="s">
        <v>172</v>
      </c>
    </row>
    <row r="6" spans="1:9" s="75" customFormat="1">
      <c r="A6" s="164"/>
      <c r="B6" s="73"/>
      <c r="C6" s="73"/>
      <c r="D6" s="187"/>
      <c r="E6" s="73"/>
      <c r="F6" s="58">
        <f t="shared" ref="F6:F134" si="0">ROUND(+B6*D6*E6,2)</f>
        <v>0</v>
      </c>
      <c r="G6" s="75" t="s">
        <v>173</v>
      </c>
    </row>
    <row r="7" spans="1:9" s="75" customFormat="1">
      <c r="A7" s="315"/>
      <c r="B7" s="73"/>
      <c r="C7" s="73"/>
      <c r="D7" s="187"/>
      <c r="E7" s="73"/>
      <c r="F7" s="58">
        <f t="shared" si="0"/>
        <v>0</v>
      </c>
      <c r="G7" s="75" t="s">
        <v>173</v>
      </c>
    </row>
    <row r="8" spans="1:9" s="75" customFormat="1">
      <c r="A8" s="315"/>
      <c r="B8" s="73"/>
      <c r="C8" s="73"/>
      <c r="D8" s="187"/>
      <c r="E8" s="73"/>
      <c r="F8" s="58">
        <f t="shared" si="0"/>
        <v>0</v>
      </c>
      <c r="G8" s="75" t="s">
        <v>173</v>
      </c>
    </row>
    <row r="9" spans="1:9" s="75" customFormat="1" hidden="1">
      <c r="A9" s="315"/>
      <c r="B9" s="73"/>
      <c r="C9" s="73"/>
      <c r="D9" s="187"/>
      <c r="E9" s="73"/>
      <c r="F9" s="58">
        <f t="shared" si="0"/>
        <v>0</v>
      </c>
      <c r="G9" s="75" t="s">
        <v>173</v>
      </c>
    </row>
    <row r="10" spans="1:9" s="75" customFormat="1" hidden="1">
      <c r="A10" s="315"/>
      <c r="B10" s="73"/>
      <c r="C10" s="73"/>
      <c r="D10" s="187"/>
      <c r="E10" s="73"/>
      <c r="F10" s="58">
        <f t="shared" si="0"/>
        <v>0</v>
      </c>
      <c r="G10" s="75" t="s">
        <v>173</v>
      </c>
    </row>
    <row r="11" spans="1:9" s="75" customFormat="1" hidden="1">
      <c r="A11" s="315"/>
      <c r="B11" s="73"/>
      <c r="C11" s="73"/>
      <c r="D11" s="187"/>
      <c r="E11" s="73"/>
      <c r="F11" s="58">
        <f t="shared" si="0"/>
        <v>0</v>
      </c>
      <c r="G11" s="75" t="s">
        <v>173</v>
      </c>
    </row>
    <row r="12" spans="1:9" s="75" customFormat="1" hidden="1">
      <c r="A12" s="315"/>
      <c r="B12" s="73"/>
      <c r="C12" s="73"/>
      <c r="D12" s="187"/>
      <c r="E12" s="73"/>
      <c r="F12" s="58">
        <f t="shared" si="0"/>
        <v>0</v>
      </c>
      <c r="G12" s="75" t="s">
        <v>173</v>
      </c>
    </row>
    <row r="13" spans="1:9" s="75" customFormat="1" hidden="1">
      <c r="A13" s="315"/>
      <c r="B13" s="73"/>
      <c r="C13" s="73"/>
      <c r="D13" s="187"/>
      <c r="E13" s="73"/>
      <c r="F13" s="58">
        <f t="shared" si="0"/>
        <v>0</v>
      </c>
      <c r="G13" s="75" t="s">
        <v>173</v>
      </c>
    </row>
    <row r="14" spans="1:9" s="75" customFormat="1" hidden="1">
      <c r="A14" s="315"/>
      <c r="B14" s="73"/>
      <c r="C14" s="73"/>
      <c r="D14" s="187"/>
      <c r="E14" s="73"/>
      <c r="F14" s="58">
        <f t="shared" si="0"/>
        <v>0</v>
      </c>
      <c r="G14" s="75" t="s">
        <v>173</v>
      </c>
    </row>
    <row r="15" spans="1:9" s="75" customFormat="1" hidden="1">
      <c r="A15" s="315"/>
      <c r="B15" s="73"/>
      <c r="C15" s="73"/>
      <c r="D15" s="187"/>
      <c r="E15" s="73"/>
      <c r="F15" s="58">
        <f t="shared" si="0"/>
        <v>0</v>
      </c>
      <c r="G15" s="75" t="s">
        <v>173</v>
      </c>
    </row>
    <row r="16" spans="1:9" s="75" customFormat="1" hidden="1">
      <c r="A16" s="315"/>
      <c r="B16" s="73"/>
      <c r="C16" s="73"/>
      <c r="D16" s="187"/>
      <c r="E16" s="73"/>
      <c r="F16" s="58">
        <f t="shared" si="0"/>
        <v>0</v>
      </c>
      <c r="G16" s="75" t="s">
        <v>173</v>
      </c>
    </row>
    <row r="17" spans="1:7" s="75" customFormat="1" hidden="1">
      <c r="A17" s="315"/>
      <c r="B17" s="73"/>
      <c r="C17" s="73"/>
      <c r="D17" s="187"/>
      <c r="E17" s="73"/>
      <c r="F17" s="58">
        <f t="shared" si="0"/>
        <v>0</v>
      </c>
      <c r="G17" s="75" t="s">
        <v>173</v>
      </c>
    </row>
    <row r="18" spans="1:7" s="75" customFormat="1" hidden="1">
      <c r="A18" s="315"/>
      <c r="B18" s="73"/>
      <c r="C18" s="73"/>
      <c r="D18" s="187"/>
      <c r="E18" s="73"/>
      <c r="F18" s="58">
        <f t="shared" si="0"/>
        <v>0</v>
      </c>
      <c r="G18" s="75" t="s">
        <v>173</v>
      </c>
    </row>
    <row r="19" spans="1:7" s="75" customFormat="1" hidden="1">
      <c r="A19" s="315"/>
      <c r="B19" s="73"/>
      <c r="C19" s="73"/>
      <c r="D19" s="187"/>
      <c r="E19" s="73"/>
      <c r="F19" s="58">
        <f t="shared" si="0"/>
        <v>0</v>
      </c>
      <c r="G19" s="75" t="s">
        <v>173</v>
      </c>
    </row>
    <row r="20" spans="1:7" s="75" customFormat="1" hidden="1">
      <c r="A20" s="315"/>
      <c r="B20" s="73"/>
      <c r="C20" s="73"/>
      <c r="D20" s="187"/>
      <c r="E20" s="73"/>
      <c r="F20" s="58">
        <f t="shared" si="0"/>
        <v>0</v>
      </c>
      <c r="G20" s="75" t="s">
        <v>173</v>
      </c>
    </row>
    <row r="21" spans="1:7" s="75" customFormat="1" hidden="1">
      <c r="A21" s="315"/>
      <c r="B21" s="73"/>
      <c r="C21" s="73"/>
      <c r="D21" s="187"/>
      <c r="E21" s="73"/>
      <c r="F21" s="58">
        <f t="shared" si="0"/>
        <v>0</v>
      </c>
      <c r="G21" s="75" t="s">
        <v>173</v>
      </c>
    </row>
    <row r="22" spans="1:7" s="75" customFormat="1" hidden="1">
      <c r="A22" s="315"/>
      <c r="B22" s="73"/>
      <c r="C22" s="73"/>
      <c r="D22" s="187"/>
      <c r="E22" s="73"/>
      <c r="F22" s="58">
        <f t="shared" si="0"/>
        <v>0</v>
      </c>
      <c r="G22" s="75" t="s">
        <v>173</v>
      </c>
    </row>
    <row r="23" spans="1:7" s="75" customFormat="1" hidden="1">
      <c r="A23" s="315"/>
      <c r="B23" s="73"/>
      <c r="C23" s="73"/>
      <c r="D23" s="187"/>
      <c r="E23" s="73"/>
      <c r="F23" s="58">
        <f t="shared" si="0"/>
        <v>0</v>
      </c>
      <c r="G23" s="75" t="s">
        <v>173</v>
      </c>
    </row>
    <row r="24" spans="1:7" s="75" customFormat="1" hidden="1">
      <c r="A24" s="315"/>
      <c r="B24" s="73"/>
      <c r="C24" s="73"/>
      <c r="D24" s="187"/>
      <c r="E24" s="73"/>
      <c r="F24" s="58">
        <f t="shared" si="0"/>
        <v>0</v>
      </c>
      <c r="G24" s="75" t="s">
        <v>173</v>
      </c>
    </row>
    <row r="25" spans="1:7" s="75" customFormat="1" hidden="1">
      <c r="A25" s="315"/>
      <c r="B25" s="73"/>
      <c r="C25" s="73"/>
      <c r="D25" s="187"/>
      <c r="E25" s="73"/>
      <c r="F25" s="58">
        <f t="shared" si="0"/>
        <v>0</v>
      </c>
      <c r="G25" s="75" t="s">
        <v>173</v>
      </c>
    </row>
    <row r="26" spans="1:7" s="75" customFormat="1" hidden="1">
      <c r="A26" s="315"/>
      <c r="B26" s="73"/>
      <c r="C26" s="73"/>
      <c r="D26" s="187"/>
      <c r="E26" s="73"/>
      <c r="F26" s="58">
        <f t="shared" si="0"/>
        <v>0</v>
      </c>
      <c r="G26" s="75" t="s">
        <v>173</v>
      </c>
    </row>
    <row r="27" spans="1:7" s="75" customFormat="1" hidden="1">
      <c r="A27" s="315"/>
      <c r="B27" s="73"/>
      <c r="C27" s="73"/>
      <c r="D27" s="187"/>
      <c r="E27" s="73"/>
      <c r="F27" s="58">
        <f t="shared" si="0"/>
        <v>0</v>
      </c>
      <c r="G27" s="75" t="s">
        <v>173</v>
      </c>
    </row>
    <row r="28" spans="1:7" s="75" customFormat="1" hidden="1">
      <c r="A28" s="315"/>
      <c r="B28" s="73"/>
      <c r="C28" s="73"/>
      <c r="D28" s="187"/>
      <c r="E28" s="73"/>
      <c r="F28" s="58">
        <f t="shared" si="0"/>
        <v>0</v>
      </c>
      <c r="G28" s="75" t="s">
        <v>173</v>
      </c>
    </row>
    <row r="29" spans="1:7" s="75" customFormat="1" hidden="1">
      <c r="A29" s="315"/>
      <c r="B29" s="73"/>
      <c r="C29" s="73"/>
      <c r="D29" s="187"/>
      <c r="E29" s="73"/>
      <c r="F29" s="58">
        <f t="shared" si="0"/>
        <v>0</v>
      </c>
      <c r="G29" s="75" t="s">
        <v>173</v>
      </c>
    </row>
    <row r="30" spans="1:7" s="75" customFormat="1" hidden="1">
      <c r="A30" s="315"/>
      <c r="B30" s="73"/>
      <c r="C30" s="73"/>
      <c r="D30" s="187"/>
      <c r="E30" s="73"/>
      <c r="F30" s="58">
        <f t="shared" si="0"/>
        <v>0</v>
      </c>
      <c r="G30" s="75" t="s">
        <v>173</v>
      </c>
    </row>
    <row r="31" spans="1:7" s="75" customFormat="1" hidden="1">
      <c r="A31" s="315"/>
      <c r="B31" s="73"/>
      <c r="C31" s="73"/>
      <c r="D31" s="187"/>
      <c r="E31" s="73"/>
      <c r="F31" s="58">
        <f t="shared" si="0"/>
        <v>0</v>
      </c>
      <c r="G31" s="75" t="s">
        <v>173</v>
      </c>
    </row>
    <row r="32" spans="1:7" s="75" customFormat="1" hidden="1">
      <c r="A32" s="315"/>
      <c r="B32" s="73"/>
      <c r="C32" s="73"/>
      <c r="D32" s="187"/>
      <c r="E32" s="73"/>
      <c r="F32" s="58">
        <f t="shared" si="0"/>
        <v>0</v>
      </c>
      <c r="G32" s="75" t="s">
        <v>173</v>
      </c>
    </row>
    <row r="33" spans="1:7" s="75" customFormat="1" hidden="1">
      <c r="A33" s="315"/>
      <c r="B33" s="73"/>
      <c r="C33" s="73"/>
      <c r="D33" s="187"/>
      <c r="E33" s="73"/>
      <c r="F33" s="58">
        <f t="shared" si="0"/>
        <v>0</v>
      </c>
      <c r="G33" s="75" t="s">
        <v>173</v>
      </c>
    </row>
    <row r="34" spans="1:7" s="75" customFormat="1" hidden="1">
      <c r="A34" s="315"/>
      <c r="B34" s="73"/>
      <c r="C34" s="73"/>
      <c r="D34" s="187"/>
      <c r="E34" s="73"/>
      <c r="F34" s="58">
        <f t="shared" si="0"/>
        <v>0</v>
      </c>
      <c r="G34" s="75" t="s">
        <v>173</v>
      </c>
    </row>
    <row r="35" spans="1:7" s="75" customFormat="1" hidden="1">
      <c r="A35" s="315"/>
      <c r="B35" s="73"/>
      <c r="C35" s="73"/>
      <c r="D35" s="187"/>
      <c r="E35" s="73"/>
      <c r="F35" s="58">
        <f t="shared" si="0"/>
        <v>0</v>
      </c>
      <c r="G35" s="75" t="s">
        <v>173</v>
      </c>
    </row>
    <row r="36" spans="1:7" s="75" customFormat="1" hidden="1">
      <c r="A36" s="315"/>
      <c r="B36" s="73"/>
      <c r="C36" s="73"/>
      <c r="D36" s="187"/>
      <c r="E36" s="73"/>
      <c r="F36" s="58">
        <f t="shared" si="0"/>
        <v>0</v>
      </c>
      <c r="G36" s="75" t="s">
        <v>173</v>
      </c>
    </row>
    <row r="37" spans="1:7" s="75" customFormat="1" hidden="1">
      <c r="A37" s="315"/>
      <c r="B37" s="73"/>
      <c r="C37" s="73"/>
      <c r="D37" s="187"/>
      <c r="E37" s="73"/>
      <c r="F37" s="58">
        <f t="shared" si="0"/>
        <v>0</v>
      </c>
      <c r="G37" s="75" t="s">
        <v>173</v>
      </c>
    </row>
    <row r="38" spans="1:7" s="75" customFormat="1" hidden="1">
      <c r="A38" s="315"/>
      <c r="B38" s="73"/>
      <c r="C38" s="73"/>
      <c r="D38" s="187"/>
      <c r="E38" s="73"/>
      <c r="F38" s="58">
        <f t="shared" si="0"/>
        <v>0</v>
      </c>
      <c r="G38" s="75" t="s">
        <v>173</v>
      </c>
    </row>
    <row r="39" spans="1:7" s="75" customFormat="1" hidden="1">
      <c r="A39" s="315"/>
      <c r="B39" s="73"/>
      <c r="C39" s="73"/>
      <c r="D39" s="187"/>
      <c r="E39" s="73"/>
      <c r="F39" s="58">
        <f t="shared" si="0"/>
        <v>0</v>
      </c>
      <c r="G39" s="75" t="s">
        <v>173</v>
      </c>
    </row>
    <row r="40" spans="1:7" s="75" customFormat="1" hidden="1">
      <c r="A40" s="315"/>
      <c r="B40" s="73"/>
      <c r="C40" s="73"/>
      <c r="D40" s="187"/>
      <c r="E40" s="73"/>
      <c r="F40" s="58">
        <f t="shared" si="0"/>
        <v>0</v>
      </c>
      <c r="G40" s="75" t="s">
        <v>173</v>
      </c>
    </row>
    <row r="41" spans="1:7" s="75" customFormat="1" hidden="1">
      <c r="A41" s="315"/>
      <c r="B41" s="73"/>
      <c r="C41" s="73"/>
      <c r="D41" s="187"/>
      <c r="E41" s="73"/>
      <c r="F41" s="58">
        <f t="shared" si="0"/>
        <v>0</v>
      </c>
      <c r="G41" s="75" t="s">
        <v>173</v>
      </c>
    </row>
    <row r="42" spans="1:7" s="75" customFormat="1" hidden="1">
      <c r="A42" s="315"/>
      <c r="B42" s="73"/>
      <c r="C42" s="73"/>
      <c r="D42" s="187"/>
      <c r="E42" s="73"/>
      <c r="F42" s="58">
        <f t="shared" si="0"/>
        <v>0</v>
      </c>
      <c r="G42" s="75" t="s">
        <v>173</v>
      </c>
    </row>
    <row r="43" spans="1:7" s="75" customFormat="1" hidden="1">
      <c r="A43" s="315"/>
      <c r="B43" s="73"/>
      <c r="C43" s="73"/>
      <c r="D43" s="187"/>
      <c r="E43" s="73"/>
      <c r="F43" s="58">
        <f t="shared" si="0"/>
        <v>0</v>
      </c>
      <c r="G43" s="75" t="s">
        <v>173</v>
      </c>
    </row>
    <row r="44" spans="1:7" s="75" customFormat="1" hidden="1">
      <c r="A44" s="315"/>
      <c r="B44" s="73"/>
      <c r="C44" s="73"/>
      <c r="D44" s="187"/>
      <c r="E44" s="73"/>
      <c r="F44" s="58">
        <f t="shared" si="0"/>
        <v>0</v>
      </c>
      <c r="G44" s="75" t="s">
        <v>173</v>
      </c>
    </row>
    <row r="45" spans="1:7" s="75" customFormat="1" hidden="1">
      <c r="A45" s="315"/>
      <c r="B45" s="73"/>
      <c r="C45" s="73"/>
      <c r="D45" s="187"/>
      <c r="E45" s="73"/>
      <c r="F45" s="58">
        <f t="shared" si="0"/>
        <v>0</v>
      </c>
      <c r="G45" s="75" t="s">
        <v>173</v>
      </c>
    </row>
    <row r="46" spans="1:7" s="75" customFormat="1" hidden="1">
      <c r="A46" s="315"/>
      <c r="B46" s="73"/>
      <c r="C46" s="73"/>
      <c r="D46" s="187"/>
      <c r="E46" s="73"/>
      <c r="F46" s="58">
        <f t="shared" si="0"/>
        <v>0</v>
      </c>
      <c r="G46" s="75" t="s">
        <v>173</v>
      </c>
    </row>
    <row r="47" spans="1:7" s="75" customFormat="1" hidden="1">
      <c r="A47" s="315"/>
      <c r="B47" s="73"/>
      <c r="C47" s="73"/>
      <c r="D47" s="187"/>
      <c r="E47" s="73"/>
      <c r="F47" s="58">
        <f t="shared" si="0"/>
        <v>0</v>
      </c>
      <c r="G47" s="75" t="s">
        <v>173</v>
      </c>
    </row>
    <row r="48" spans="1:7" s="75" customFormat="1" hidden="1">
      <c r="A48" s="315"/>
      <c r="B48" s="73"/>
      <c r="C48" s="73"/>
      <c r="D48" s="187"/>
      <c r="E48" s="73"/>
      <c r="F48" s="58">
        <f t="shared" si="0"/>
        <v>0</v>
      </c>
      <c r="G48" s="75" t="s">
        <v>173</v>
      </c>
    </row>
    <row r="49" spans="1:7" s="75" customFormat="1" hidden="1">
      <c r="A49" s="315"/>
      <c r="B49" s="73"/>
      <c r="C49" s="73"/>
      <c r="D49" s="187"/>
      <c r="E49" s="73"/>
      <c r="F49" s="58">
        <f t="shared" si="0"/>
        <v>0</v>
      </c>
      <c r="G49" s="75" t="s">
        <v>173</v>
      </c>
    </row>
    <row r="50" spans="1:7" s="75" customFormat="1" hidden="1">
      <c r="A50" s="315"/>
      <c r="B50" s="73"/>
      <c r="C50" s="73"/>
      <c r="D50" s="187"/>
      <c r="E50" s="73"/>
      <c r="F50" s="58">
        <f t="shared" si="0"/>
        <v>0</v>
      </c>
      <c r="G50" s="75" t="s">
        <v>173</v>
      </c>
    </row>
    <row r="51" spans="1:7" s="75" customFormat="1" hidden="1">
      <c r="A51" s="315"/>
      <c r="B51" s="73"/>
      <c r="C51" s="73"/>
      <c r="D51" s="187"/>
      <c r="E51" s="73"/>
      <c r="F51" s="58">
        <f t="shared" si="0"/>
        <v>0</v>
      </c>
      <c r="G51" s="75" t="s">
        <v>173</v>
      </c>
    </row>
    <row r="52" spans="1:7" s="75" customFormat="1" hidden="1">
      <c r="A52" s="315"/>
      <c r="B52" s="73"/>
      <c r="C52" s="73"/>
      <c r="D52" s="187"/>
      <c r="E52" s="73"/>
      <c r="F52" s="58">
        <f t="shared" si="0"/>
        <v>0</v>
      </c>
      <c r="G52" s="75" t="s">
        <v>173</v>
      </c>
    </row>
    <row r="53" spans="1:7" s="75" customFormat="1" hidden="1">
      <c r="A53" s="315"/>
      <c r="B53" s="73"/>
      <c r="C53" s="73"/>
      <c r="D53" s="187"/>
      <c r="E53" s="73"/>
      <c r="F53" s="58">
        <f t="shared" si="0"/>
        <v>0</v>
      </c>
      <c r="G53" s="75" t="s">
        <v>173</v>
      </c>
    </row>
    <row r="54" spans="1:7" s="75" customFormat="1" hidden="1">
      <c r="A54" s="315"/>
      <c r="B54" s="73"/>
      <c r="C54" s="73"/>
      <c r="D54" s="187"/>
      <c r="E54" s="73"/>
      <c r="F54" s="58">
        <f t="shared" si="0"/>
        <v>0</v>
      </c>
      <c r="G54" s="75" t="s">
        <v>173</v>
      </c>
    </row>
    <row r="55" spans="1:7" s="75" customFormat="1" hidden="1">
      <c r="A55" s="315"/>
      <c r="B55" s="73"/>
      <c r="C55" s="73"/>
      <c r="D55" s="187"/>
      <c r="E55" s="73"/>
      <c r="F55" s="58">
        <f t="shared" si="0"/>
        <v>0</v>
      </c>
      <c r="G55" s="75" t="s">
        <v>173</v>
      </c>
    </row>
    <row r="56" spans="1:7" s="75" customFormat="1" hidden="1">
      <c r="A56" s="315"/>
      <c r="B56" s="73"/>
      <c r="C56" s="73"/>
      <c r="D56" s="187"/>
      <c r="E56" s="73"/>
      <c r="F56" s="58">
        <f t="shared" si="0"/>
        <v>0</v>
      </c>
      <c r="G56" s="75" t="s">
        <v>173</v>
      </c>
    </row>
    <row r="57" spans="1:7" s="75" customFormat="1" hidden="1">
      <c r="A57" s="315"/>
      <c r="B57" s="73"/>
      <c r="C57" s="73"/>
      <c r="D57" s="187"/>
      <c r="E57" s="73"/>
      <c r="F57" s="58">
        <f t="shared" si="0"/>
        <v>0</v>
      </c>
      <c r="G57" s="75" t="s">
        <v>173</v>
      </c>
    </row>
    <row r="58" spans="1:7" s="75" customFormat="1" hidden="1">
      <c r="A58" s="315"/>
      <c r="B58" s="73"/>
      <c r="C58" s="73"/>
      <c r="D58" s="187"/>
      <c r="E58" s="73"/>
      <c r="F58" s="58">
        <f t="shared" si="0"/>
        <v>0</v>
      </c>
      <c r="G58" s="75" t="s">
        <v>173</v>
      </c>
    </row>
    <row r="59" spans="1:7" s="75" customFormat="1" hidden="1">
      <c r="A59" s="315"/>
      <c r="B59" s="73"/>
      <c r="C59" s="73"/>
      <c r="D59" s="187"/>
      <c r="E59" s="73"/>
      <c r="F59" s="58">
        <f t="shared" si="0"/>
        <v>0</v>
      </c>
      <c r="G59" s="75" t="s">
        <v>173</v>
      </c>
    </row>
    <row r="60" spans="1:7" s="75" customFormat="1" hidden="1">
      <c r="A60" s="315"/>
      <c r="B60" s="73"/>
      <c r="C60" s="73"/>
      <c r="D60" s="187"/>
      <c r="E60" s="73"/>
      <c r="F60" s="58">
        <f t="shared" si="0"/>
        <v>0</v>
      </c>
      <c r="G60" s="75" t="s">
        <v>173</v>
      </c>
    </row>
    <row r="61" spans="1:7" s="75" customFormat="1" hidden="1">
      <c r="A61" s="315"/>
      <c r="B61" s="73"/>
      <c r="C61" s="73"/>
      <c r="D61" s="187"/>
      <c r="E61" s="73"/>
      <c r="F61" s="58">
        <f t="shared" si="0"/>
        <v>0</v>
      </c>
      <c r="G61" s="75" t="s">
        <v>173</v>
      </c>
    </row>
    <row r="62" spans="1:7" s="75" customFormat="1" hidden="1">
      <c r="A62" s="315"/>
      <c r="B62" s="73"/>
      <c r="C62" s="73"/>
      <c r="D62" s="187"/>
      <c r="E62" s="73"/>
      <c r="F62" s="58">
        <f t="shared" si="0"/>
        <v>0</v>
      </c>
      <c r="G62" s="75" t="s">
        <v>173</v>
      </c>
    </row>
    <row r="63" spans="1:7" s="75" customFormat="1" hidden="1">
      <c r="A63" s="315"/>
      <c r="B63" s="73"/>
      <c r="C63" s="73"/>
      <c r="D63" s="187"/>
      <c r="E63" s="73"/>
      <c r="F63" s="58">
        <f t="shared" si="0"/>
        <v>0</v>
      </c>
      <c r="G63" s="75" t="s">
        <v>173</v>
      </c>
    </row>
    <row r="64" spans="1:7" s="75" customFormat="1" hidden="1">
      <c r="A64" s="315"/>
      <c r="B64" s="73"/>
      <c r="C64" s="73"/>
      <c r="D64" s="187"/>
      <c r="E64" s="73"/>
      <c r="F64" s="58">
        <f t="shared" si="0"/>
        <v>0</v>
      </c>
      <c r="G64" s="75" t="s">
        <v>173</v>
      </c>
    </row>
    <row r="65" spans="1:7" s="75" customFormat="1" hidden="1">
      <c r="A65" s="315"/>
      <c r="B65" s="73"/>
      <c r="C65" s="73"/>
      <c r="D65" s="187"/>
      <c r="E65" s="73"/>
      <c r="F65" s="58">
        <f t="shared" si="0"/>
        <v>0</v>
      </c>
      <c r="G65" s="75" t="s">
        <v>173</v>
      </c>
    </row>
    <row r="66" spans="1:7" s="75" customFormat="1" hidden="1">
      <c r="A66" s="315"/>
      <c r="B66" s="73"/>
      <c r="C66" s="73"/>
      <c r="D66" s="187"/>
      <c r="E66" s="73"/>
      <c r="F66" s="58">
        <f t="shared" si="0"/>
        <v>0</v>
      </c>
      <c r="G66" s="75" t="s">
        <v>173</v>
      </c>
    </row>
    <row r="67" spans="1:7" s="75" customFormat="1" hidden="1">
      <c r="A67" s="315"/>
      <c r="B67" s="73"/>
      <c r="C67" s="73"/>
      <c r="D67" s="187"/>
      <c r="E67" s="73"/>
      <c r="F67" s="58">
        <f t="shared" si="0"/>
        <v>0</v>
      </c>
      <c r="G67" s="75" t="s">
        <v>173</v>
      </c>
    </row>
    <row r="68" spans="1:7" s="75" customFormat="1" hidden="1">
      <c r="A68" s="315"/>
      <c r="B68" s="73"/>
      <c r="C68" s="73"/>
      <c r="D68" s="187"/>
      <c r="E68" s="73"/>
      <c r="F68" s="58">
        <f t="shared" si="0"/>
        <v>0</v>
      </c>
      <c r="G68" s="75" t="s">
        <v>173</v>
      </c>
    </row>
    <row r="69" spans="1:7" s="75" customFormat="1" hidden="1">
      <c r="A69" s="315"/>
      <c r="B69" s="73"/>
      <c r="C69" s="73"/>
      <c r="D69" s="187"/>
      <c r="E69" s="73"/>
      <c r="F69" s="58">
        <f t="shared" si="0"/>
        <v>0</v>
      </c>
      <c r="G69" s="75" t="s">
        <v>173</v>
      </c>
    </row>
    <row r="70" spans="1:7" s="75" customFormat="1" hidden="1">
      <c r="A70" s="315"/>
      <c r="B70" s="73"/>
      <c r="C70" s="73"/>
      <c r="D70" s="187"/>
      <c r="E70" s="73"/>
      <c r="F70" s="58">
        <f t="shared" si="0"/>
        <v>0</v>
      </c>
      <c r="G70" s="75" t="s">
        <v>173</v>
      </c>
    </row>
    <row r="71" spans="1:7" s="75" customFormat="1" hidden="1">
      <c r="A71" s="315"/>
      <c r="B71" s="73"/>
      <c r="C71" s="73"/>
      <c r="D71" s="187"/>
      <c r="E71" s="73"/>
      <c r="F71" s="58">
        <f t="shared" si="0"/>
        <v>0</v>
      </c>
      <c r="G71" s="75" t="s">
        <v>173</v>
      </c>
    </row>
    <row r="72" spans="1:7" s="75" customFormat="1" hidden="1">
      <c r="A72" s="315"/>
      <c r="B72" s="73"/>
      <c r="C72" s="73"/>
      <c r="D72" s="187"/>
      <c r="E72" s="73"/>
      <c r="F72" s="58">
        <f t="shared" si="0"/>
        <v>0</v>
      </c>
      <c r="G72" s="75" t="s">
        <v>173</v>
      </c>
    </row>
    <row r="73" spans="1:7" s="75" customFormat="1" hidden="1">
      <c r="A73" s="315"/>
      <c r="B73" s="73"/>
      <c r="C73" s="73"/>
      <c r="D73" s="187"/>
      <c r="E73" s="73"/>
      <c r="F73" s="58">
        <f t="shared" si="0"/>
        <v>0</v>
      </c>
      <c r="G73" s="75" t="s">
        <v>173</v>
      </c>
    </row>
    <row r="74" spans="1:7" s="75" customFormat="1" hidden="1">
      <c r="A74" s="315"/>
      <c r="B74" s="73"/>
      <c r="C74" s="73"/>
      <c r="D74" s="187"/>
      <c r="E74" s="73"/>
      <c r="F74" s="58">
        <f t="shared" si="0"/>
        <v>0</v>
      </c>
      <c r="G74" s="75" t="s">
        <v>173</v>
      </c>
    </row>
    <row r="75" spans="1:7" s="75" customFormat="1" hidden="1">
      <c r="A75" s="315"/>
      <c r="B75" s="73"/>
      <c r="C75" s="73"/>
      <c r="D75" s="187"/>
      <c r="E75" s="73"/>
      <c r="F75" s="58">
        <f t="shared" si="0"/>
        <v>0</v>
      </c>
      <c r="G75" s="75" t="s">
        <v>173</v>
      </c>
    </row>
    <row r="76" spans="1:7" s="75" customFormat="1" hidden="1">
      <c r="A76" s="315"/>
      <c r="B76" s="73"/>
      <c r="C76" s="73"/>
      <c r="D76" s="187"/>
      <c r="E76" s="73"/>
      <c r="F76" s="58">
        <f t="shared" si="0"/>
        <v>0</v>
      </c>
      <c r="G76" s="75" t="s">
        <v>173</v>
      </c>
    </row>
    <row r="77" spans="1:7" s="75" customFormat="1" hidden="1">
      <c r="A77" s="315"/>
      <c r="B77" s="73"/>
      <c r="C77" s="73"/>
      <c r="D77" s="187"/>
      <c r="E77" s="73"/>
      <c r="F77" s="58">
        <f t="shared" si="0"/>
        <v>0</v>
      </c>
      <c r="G77" s="75" t="s">
        <v>173</v>
      </c>
    </row>
    <row r="78" spans="1:7" s="75" customFormat="1" hidden="1">
      <c r="A78" s="315"/>
      <c r="B78" s="73"/>
      <c r="C78" s="73"/>
      <c r="D78" s="187"/>
      <c r="E78" s="73"/>
      <c r="F78" s="58">
        <f t="shared" si="0"/>
        <v>0</v>
      </c>
      <c r="G78" s="75" t="s">
        <v>173</v>
      </c>
    </row>
    <row r="79" spans="1:7" s="75" customFormat="1" hidden="1">
      <c r="A79" s="315"/>
      <c r="B79" s="73"/>
      <c r="C79" s="73"/>
      <c r="D79" s="187"/>
      <c r="E79" s="73"/>
      <c r="F79" s="58">
        <f t="shared" si="0"/>
        <v>0</v>
      </c>
      <c r="G79" s="75" t="s">
        <v>173</v>
      </c>
    </row>
    <row r="80" spans="1:7" s="75" customFormat="1" hidden="1">
      <c r="A80" s="315"/>
      <c r="B80" s="73"/>
      <c r="C80" s="73"/>
      <c r="D80" s="187"/>
      <c r="E80" s="73"/>
      <c r="F80" s="58">
        <f t="shared" si="0"/>
        <v>0</v>
      </c>
      <c r="G80" s="75" t="s">
        <v>173</v>
      </c>
    </row>
    <row r="81" spans="1:7" s="75" customFormat="1" hidden="1">
      <c r="A81" s="315"/>
      <c r="B81" s="73"/>
      <c r="C81" s="73"/>
      <c r="D81" s="187"/>
      <c r="E81" s="73"/>
      <c r="F81" s="58">
        <f t="shared" si="0"/>
        <v>0</v>
      </c>
      <c r="G81" s="75" t="s">
        <v>173</v>
      </c>
    </row>
    <row r="82" spans="1:7" s="75" customFormat="1" hidden="1">
      <c r="A82" s="315"/>
      <c r="B82" s="73"/>
      <c r="C82" s="73"/>
      <c r="D82" s="187"/>
      <c r="E82" s="73"/>
      <c r="F82" s="58">
        <f t="shared" si="0"/>
        <v>0</v>
      </c>
      <c r="G82" s="75" t="s">
        <v>173</v>
      </c>
    </row>
    <row r="83" spans="1:7" s="75" customFormat="1" hidden="1">
      <c r="A83" s="315"/>
      <c r="B83" s="73"/>
      <c r="C83" s="73"/>
      <c r="D83" s="187"/>
      <c r="E83" s="73"/>
      <c r="F83" s="58">
        <f t="shared" si="0"/>
        <v>0</v>
      </c>
      <c r="G83" s="75" t="s">
        <v>173</v>
      </c>
    </row>
    <row r="84" spans="1:7" s="75" customFormat="1" hidden="1">
      <c r="A84" s="315"/>
      <c r="B84" s="73"/>
      <c r="C84" s="73"/>
      <c r="D84" s="187"/>
      <c r="E84" s="73"/>
      <c r="F84" s="58">
        <f t="shared" si="0"/>
        <v>0</v>
      </c>
      <c r="G84" s="75" t="s">
        <v>173</v>
      </c>
    </row>
    <row r="85" spans="1:7" s="75" customFormat="1" hidden="1">
      <c r="A85" s="315"/>
      <c r="B85" s="73"/>
      <c r="C85" s="73"/>
      <c r="D85" s="187"/>
      <c r="E85" s="73"/>
      <c r="F85" s="58">
        <f t="shared" si="0"/>
        <v>0</v>
      </c>
      <c r="G85" s="75" t="s">
        <v>173</v>
      </c>
    </row>
    <row r="86" spans="1:7" s="75" customFormat="1" hidden="1">
      <c r="A86" s="315"/>
      <c r="B86" s="73"/>
      <c r="C86" s="73"/>
      <c r="D86" s="187"/>
      <c r="E86" s="73"/>
      <c r="F86" s="58">
        <f t="shared" si="0"/>
        <v>0</v>
      </c>
      <c r="G86" s="75" t="s">
        <v>173</v>
      </c>
    </row>
    <row r="87" spans="1:7" s="75" customFormat="1" hidden="1">
      <c r="A87" s="315"/>
      <c r="B87" s="73"/>
      <c r="C87" s="73"/>
      <c r="D87" s="187"/>
      <c r="E87" s="73"/>
      <c r="F87" s="58">
        <f t="shared" si="0"/>
        <v>0</v>
      </c>
      <c r="G87" s="75" t="s">
        <v>173</v>
      </c>
    </row>
    <row r="88" spans="1:7" s="75" customFormat="1" hidden="1">
      <c r="A88" s="315"/>
      <c r="B88" s="73"/>
      <c r="C88" s="73"/>
      <c r="D88" s="187"/>
      <c r="E88" s="73"/>
      <c r="F88" s="58">
        <f t="shared" si="0"/>
        <v>0</v>
      </c>
      <c r="G88" s="75" t="s">
        <v>173</v>
      </c>
    </row>
    <row r="89" spans="1:7" s="75" customFormat="1" hidden="1">
      <c r="A89" s="315"/>
      <c r="B89" s="73"/>
      <c r="C89" s="73"/>
      <c r="D89" s="187"/>
      <c r="E89" s="73"/>
      <c r="F89" s="58">
        <f t="shared" si="0"/>
        <v>0</v>
      </c>
      <c r="G89" s="75" t="s">
        <v>173</v>
      </c>
    </row>
    <row r="90" spans="1:7" s="75" customFormat="1" hidden="1">
      <c r="A90" s="315"/>
      <c r="B90" s="73"/>
      <c r="C90" s="73"/>
      <c r="D90" s="187"/>
      <c r="E90" s="73"/>
      <c r="F90" s="58">
        <f t="shared" si="0"/>
        <v>0</v>
      </c>
      <c r="G90" s="75" t="s">
        <v>173</v>
      </c>
    </row>
    <row r="91" spans="1:7" s="75" customFormat="1" hidden="1">
      <c r="A91" s="315"/>
      <c r="B91" s="73"/>
      <c r="C91" s="73"/>
      <c r="D91" s="187"/>
      <c r="E91" s="73"/>
      <c r="F91" s="58">
        <f t="shared" si="0"/>
        <v>0</v>
      </c>
      <c r="G91" s="75" t="s">
        <v>173</v>
      </c>
    </row>
    <row r="92" spans="1:7" s="75" customFormat="1" hidden="1">
      <c r="A92" s="315"/>
      <c r="B92" s="73"/>
      <c r="C92" s="73"/>
      <c r="D92" s="187"/>
      <c r="E92" s="73"/>
      <c r="F92" s="58">
        <f t="shared" si="0"/>
        <v>0</v>
      </c>
      <c r="G92" s="75" t="s">
        <v>173</v>
      </c>
    </row>
    <row r="93" spans="1:7" s="75" customFormat="1" hidden="1">
      <c r="A93" s="315"/>
      <c r="B93" s="73"/>
      <c r="C93" s="73"/>
      <c r="D93" s="187"/>
      <c r="E93" s="73"/>
      <c r="F93" s="58">
        <f t="shared" si="0"/>
        <v>0</v>
      </c>
      <c r="G93" s="75" t="s">
        <v>173</v>
      </c>
    </row>
    <row r="94" spans="1:7" s="75" customFormat="1" hidden="1">
      <c r="A94" s="315"/>
      <c r="B94" s="73"/>
      <c r="C94" s="73"/>
      <c r="D94" s="187"/>
      <c r="E94" s="73"/>
      <c r="F94" s="58">
        <f t="shared" si="0"/>
        <v>0</v>
      </c>
      <c r="G94" s="75" t="s">
        <v>173</v>
      </c>
    </row>
    <row r="95" spans="1:7" s="75" customFormat="1" hidden="1">
      <c r="A95" s="315"/>
      <c r="B95" s="73"/>
      <c r="C95" s="73"/>
      <c r="D95" s="187"/>
      <c r="E95" s="73"/>
      <c r="F95" s="58">
        <f t="shared" si="0"/>
        <v>0</v>
      </c>
      <c r="G95" s="75" t="s">
        <v>173</v>
      </c>
    </row>
    <row r="96" spans="1:7" s="75" customFormat="1" hidden="1">
      <c r="A96" s="315"/>
      <c r="B96" s="73"/>
      <c r="C96" s="73"/>
      <c r="D96" s="187"/>
      <c r="E96" s="73"/>
      <c r="F96" s="58">
        <f t="shared" si="0"/>
        <v>0</v>
      </c>
      <c r="G96" s="75" t="s">
        <v>173</v>
      </c>
    </row>
    <row r="97" spans="1:7" s="75" customFormat="1" hidden="1">
      <c r="A97" s="315"/>
      <c r="B97" s="73"/>
      <c r="C97" s="73"/>
      <c r="D97" s="187"/>
      <c r="E97" s="73"/>
      <c r="F97" s="58">
        <f t="shared" si="0"/>
        <v>0</v>
      </c>
      <c r="G97" s="75" t="s">
        <v>173</v>
      </c>
    </row>
    <row r="98" spans="1:7" s="75" customFormat="1" hidden="1">
      <c r="A98" s="315"/>
      <c r="B98" s="73"/>
      <c r="C98" s="73"/>
      <c r="D98" s="187"/>
      <c r="E98" s="73"/>
      <c r="F98" s="58">
        <f t="shared" si="0"/>
        <v>0</v>
      </c>
      <c r="G98" s="75" t="s">
        <v>173</v>
      </c>
    </row>
    <row r="99" spans="1:7" s="75" customFormat="1" hidden="1">
      <c r="A99" s="315"/>
      <c r="B99" s="73"/>
      <c r="C99" s="73"/>
      <c r="D99" s="187"/>
      <c r="E99" s="73"/>
      <c r="F99" s="58">
        <f t="shared" si="0"/>
        <v>0</v>
      </c>
      <c r="G99" s="75" t="s">
        <v>173</v>
      </c>
    </row>
    <row r="100" spans="1:7" s="75" customFormat="1" hidden="1">
      <c r="A100" s="315"/>
      <c r="B100" s="73"/>
      <c r="C100" s="73"/>
      <c r="D100" s="187"/>
      <c r="E100" s="73"/>
      <c r="F100" s="58">
        <f t="shared" si="0"/>
        <v>0</v>
      </c>
      <c r="G100" s="75" t="s">
        <v>173</v>
      </c>
    </row>
    <row r="101" spans="1:7" s="75" customFormat="1" hidden="1">
      <c r="A101" s="315"/>
      <c r="B101" s="73"/>
      <c r="C101" s="73"/>
      <c r="D101" s="187"/>
      <c r="E101" s="73"/>
      <c r="F101" s="58">
        <f t="shared" si="0"/>
        <v>0</v>
      </c>
      <c r="G101" s="75" t="s">
        <v>173</v>
      </c>
    </row>
    <row r="102" spans="1:7" s="75" customFormat="1" hidden="1">
      <c r="A102" s="315"/>
      <c r="B102" s="73"/>
      <c r="C102" s="73"/>
      <c r="D102" s="187"/>
      <c r="E102" s="73"/>
      <c r="F102" s="58">
        <f t="shared" si="0"/>
        <v>0</v>
      </c>
      <c r="G102" s="75" t="s">
        <v>173</v>
      </c>
    </row>
    <row r="103" spans="1:7" s="75" customFormat="1" hidden="1">
      <c r="A103" s="315"/>
      <c r="B103" s="73"/>
      <c r="C103" s="73"/>
      <c r="D103" s="187"/>
      <c r="E103" s="73"/>
      <c r="F103" s="58">
        <f t="shared" si="0"/>
        <v>0</v>
      </c>
      <c r="G103" s="75" t="s">
        <v>173</v>
      </c>
    </row>
    <row r="104" spans="1:7" s="75" customFormat="1" hidden="1">
      <c r="A104" s="315"/>
      <c r="B104" s="73"/>
      <c r="C104" s="73"/>
      <c r="D104" s="187"/>
      <c r="E104" s="73"/>
      <c r="F104" s="58">
        <f t="shared" si="0"/>
        <v>0</v>
      </c>
      <c r="G104" s="75" t="s">
        <v>173</v>
      </c>
    </row>
    <row r="105" spans="1:7" s="75" customFormat="1" hidden="1">
      <c r="A105" s="315"/>
      <c r="B105" s="73"/>
      <c r="C105" s="73"/>
      <c r="D105" s="187"/>
      <c r="E105" s="73"/>
      <c r="F105" s="58">
        <f t="shared" si="0"/>
        <v>0</v>
      </c>
      <c r="G105" s="75" t="s">
        <v>173</v>
      </c>
    </row>
    <row r="106" spans="1:7" s="75" customFormat="1" hidden="1">
      <c r="A106" s="315"/>
      <c r="B106" s="73"/>
      <c r="C106" s="73"/>
      <c r="D106" s="187"/>
      <c r="E106" s="73"/>
      <c r="F106" s="58">
        <f t="shared" si="0"/>
        <v>0</v>
      </c>
      <c r="G106" s="75" t="s">
        <v>173</v>
      </c>
    </row>
    <row r="107" spans="1:7" s="75" customFormat="1" hidden="1">
      <c r="A107" s="315"/>
      <c r="B107" s="73"/>
      <c r="C107" s="73"/>
      <c r="D107" s="187"/>
      <c r="E107" s="73"/>
      <c r="F107" s="58">
        <f t="shared" si="0"/>
        <v>0</v>
      </c>
      <c r="G107" s="75" t="s">
        <v>173</v>
      </c>
    </row>
    <row r="108" spans="1:7" s="75" customFormat="1" hidden="1">
      <c r="A108" s="315"/>
      <c r="B108" s="73"/>
      <c r="C108" s="73"/>
      <c r="D108" s="187"/>
      <c r="E108" s="73"/>
      <c r="F108" s="58">
        <f t="shared" si="0"/>
        <v>0</v>
      </c>
      <c r="G108" s="75" t="s">
        <v>173</v>
      </c>
    </row>
    <row r="109" spans="1:7" s="75" customFormat="1" hidden="1">
      <c r="A109" s="315"/>
      <c r="B109" s="73"/>
      <c r="C109" s="73"/>
      <c r="D109" s="187"/>
      <c r="E109" s="73"/>
      <c r="F109" s="58">
        <f t="shared" si="0"/>
        <v>0</v>
      </c>
      <c r="G109" s="75" t="s">
        <v>173</v>
      </c>
    </row>
    <row r="110" spans="1:7" s="75" customFormat="1" hidden="1">
      <c r="A110" s="315"/>
      <c r="B110" s="73"/>
      <c r="C110" s="73"/>
      <c r="D110" s="187"/>
      <c r="E110" s="73"/>
      <c r="F110" s="58">
        <f t="shared" si="0"/>
        <v>0</v>
      </c>
      <c r="G110" s="75" t="s">
        <v>173</v>
      </c>
    </row>
    <row r="111" spans="1:7" s="75" customFormat="1" hidden="1">
      <c r="A111" s="315"/>
      <c r="B111" s="73"/>
      <c r="C111" s="73"/>
      <c r="D111" s="187"/>
      <c r="E111" s="73"/>
      <c r="F111" s="58">
        <f t="shared" si="0"/>
        <v>0</v>
      </c>
      <c r="G111" s="75" t="s">
        <v>173</v>
      </c>
    </row>
    <row r="112" spans="1:7" s="75" customFormat="1" hidden="1">
      <c r="A112" s="315"/>
      <c r="B112" s="73"/>
      <c r="C112" s="73"/>
      <c r="D112" s="187"/>
      <c r="E112" s="73"/>
      <c r="F112" s="58">
        <f t="shared" si="0"/>
        <v>0</v>
      </c>
      <c r="G112" s="75" t="s">
        <v>173</v>
      </c>
    </row>
    <row r="113" spans="1:7" s="75" customFormat="1" hidden="1">
      <c r="A113" s="315"/>
      <c r="B113" s="73"/>
      <c r="C113" s="73"/>
      <c r="D113" s="187"/>
      <c r="E113" s="73"/>
      <c r="F113" s="58">
        <f t="shared" si="0"/>
        <v>0</v>
      </c>
      <c r="G113" s="75" t="s">
        <v>173</v>
      </c>
    </row>
    <row r="114" spans="1:7" s="75" customFormat="1" hidden="1">
      <c r="A114" s="315"/>
      <c r="B114" s="73"/>
      <c r="C114" s="73"/>
      <c r="D114" s="187"/>
      <c r="E114" s="73"/>
      <c r="F114" s="58">
        <f t="shared" si="0"/>
        <v>0</v>
      </c>
      <c r="G114" s="75" t="s">
        <v>173</v>
      </c>
    </row>
    <row r="115" spans="1:7" s="75" customFormat="1" hidden="1">
      <c r="A115" s="315"/>
      <c r="B115" s="73"/>
      <c r="C115" s="73"/>
      <c r="D115" s="187"/>
      <c r="E115" s="73"/>
      <c r="F115" s="58">
        <f t="shared" si="0"/>
        <v>0</v>
      </c>
      <c r="G115" s="75" t="s">
        <v>173</v>
      </c>
    </row>
    <row r="116" spans="1:7" s="75" customFormat="1" hidden="1">
      <c r="A116" s="315"/>
      <c r="B116" s="73"/>
      <c r="C116" s="73"/>
      <c r="D116" s="187"/>
      <c r="E116" s="73"/>
      <c r="F116" s="58">
        <f t="shared" si="0"/>
        <v>0</v>
      </c>
      <c r="G116" s="75" t="s">
        <v>173</v>
      </c>
    </row>
    <row r="117" spans="1:7" s="75" customFormat="1" hidden="1">
      <c r="A117" s="315"/>
      <c r="B117" s="73"/>
      <c r="C117" s="73"/>
      <c r="D117" s="187"/>
      <c r="E117" s="73"/>
      <c r="F117" s="58">
        <f t="shared" si="0"/>
        <v>0</v>
      </c>
      <c r="G117" s="75" t="s">
        <v>173</v>
      </c>
    </row>
    <row r="118" spans="1:7" s="75" customFormat="1" hidden="1">
      <c r="A118" s="315"/>
      <c r="B118" s="73"/>
      <c r="C118" s="73"/>
      <c r="D118" s="187"/>
      <c r="E118" s="73"/>
      <c r="F118" s="58">
        <f t="shared" si="0"/>
        <v>0</v>
      </c>
      <c r="G118" s="75" t="s">
        <v>173</v>
      </c>
    </row>
    <row r="119" spans="1:7" s="75" customFormat="1" hidden="1">
      <c r="A119" s="315"/>
      <c r="B119" s="73"/>
      <c r="C119" s="73"/>
      <c r="D119" s="187"/>
      <c r="E119" s="73"/>
      <c r="F119" s="58">
        <f t="shared" si="0"/>
        <v>0</v>
      </c>
      <c r="G119" s="75" t="s">
        <v>173</v>
      </c>
    </row>
    <row r="120" spans="1:7" s="75" customFormat="1" hidden="1">
      <c r="A120" s="315"/>
      <c r="B120" s="73"/>
      <c r="C120" s="73"/>
      <c r="D120" s="187"/>
      <c r="E120" s="73"/>
      <c r="F120" s="58">
        <f t="shared" si="0"/>
        <v>0</v>
      </c>
      <c r="G120" s="75" t="s">
        <v>173</v>
      </c>
    </row>
    <row r="121" spans="1:7" s="75" customFormat="1" hidden="1">
      <c r="A121" s="315"/>
      <c r="B121" s="73"/>
      <c r="C121" s="73"/>
      <c r="D121" s="187"/>
      <c r="E121" s="73"/>
      <c r="F121" s="58">
        <f t="shared" si="0"/>
        <v>0</v>
      </c>
      <c r="G121" s="75" t="s">
        <v>173</v>
      </c>
    </row>
    <row r="122" spans="1:7" s="75" customFormat="1" hidden="1">
      <c r="A122" s="315"/>
      <c r="B122" s="73"/>
      <c r="C122" s="73"/>
      <c r="D122" s="187"/>
      <c r="E122" s="73"/>
      <c r="F122" s="58">
        <f t="shared" si="0"/>
        <v>0</v>
      </c>
      <c r="G122" s="75" t="s">
        <v>173</v>
      </c>
    </row>
    <row r="123" spans="1:7" s="75" customFormat="1" hidden="1">
      <c r="A123" s="315"/>
      <c r="B123" s="73"/>
      <c r="C123" s="73"/>
      <c r="D123" s="187"/>
      <c r="E123" s="73"/>
      <c r="F123" s="58">
        <f t="shared" si="0"/>
        <v>0</v>
      </c>
      <c r="G123" s="75" t="s">
        <v>173</v>
      </c>
    </row>
    <row r="124" spans="1:7" s="75" customFormat="1" hidden="1">
      <c r="A124" s="315"/>
      <c r="B124" s="73"/>
      <c r="C124" s="73"/>
      <c r="D124" s="187"/>
      <c r="E124" s="73"/>
      <c r="F124" s="58">
        <f t="shared" si="0"/>
        <v>0</v>
      </c>
      <c r="G124" s="75" t="s">
        <v>173</v>
      </c>
    </row>
    <row r="125" spans="1:7" s="75" customFormat="1" hidden="1">
      <c r="A125" s="315"/>
      <c r="B125" s="73"/>
      <c r="C125" s="73"/>
      <c r="D125" s="187"/>
      <c r="E125" s="73"/>
      <c r="F125" s="58">
        <f t="shared" si="0"/>
        <v>0</v>
      </c>
      <c r="G125" s="75" t="s">
        <v>173</v>
      </c>
    </row>
    <row r="126" spans="1:7" s="75" customFormat="1" hidden="1">
      <c r="A126" s="315"/>
      <c r="B126" s="73"/>
      <c r="C126" s="73"/>
      <c r="D126" s="187"/>
      <c r="E126" s="73"/>
      <c r="F126" s="58">
        <f t="shared" si="0"/>
        <v>0</v>
      </c>
      <c r="G126" s="75" t="s">
        <v>173</v>
      </c>
    </row>
    <row r="127" spans="1:7" s="75" customFormat="1" hidden="1">
      <c r="A127" s="315"/>
      <c r="B127" s="73"/>
      <c r="C127" s="73"/>
      <c r="D127" s="187"/>
      <c r="E127" s="73"/>
      <c r="F127" s="58">
        <f t="shared" si="0"/>
        <v>0</v>
      </c>
      <c r="G127" s="75" t="s">
        <v>173</v>
      </c>
    </row>
    <row r="128" spans="1:7" s="75" customFormat="1" hidden="1">
      <c r="A128" s="315"/>
      <c r="B128" s="73"/>
      <c r="C128" s="73"/>
      <c r="D128" s="187"/>
      <c r="E128" s="73"/>
      <c r="F128" s="58">
        <f t="shared" si="0"/>
        <v>0</v>
      </c>
      <c r="G128" s="75" t="s">
        <v>173</v>
      </c>
    </row>
    <row r="129" spans="1:9" s="75" customFormat="1" hidden="1">
      <c r="A129" s="315"/>
      <c r="B129" s="73"/>
      <c r="C129" s="73"/>
      <c r="D129" s="187"/>
      <c r="E129" s="73"/>
      <c r="F129" s="58">
        <f t="shared" si="0"/>
        <v>0</v>
      </c>
      <c r="G129" s="75" t="s">
        <v>173</v>
      </c>
    </row>
    <row r="130" spans="1:9" s="75" customFormat="1" hidden="1">
      <c r="A130" s="315"/>
      <c r="B130" s="73"/>
      <c r="C130" s="73"/>
      <c r="D130" s="187"/>
      <c r="E130" s="73"/>
      <c r="F130" s="58">
        <f t="shared" si="0"/>
        <v>0</v>
      </c>
      <c r="G130" s="75" t="s">
        <v>173</v>
      </c>
    </row>
    <row r="131" spans="1:9" s="75" customFormat="1" hidden="1">
      <c r="A131" s="315"/>
      <c r="B131" s="73"/>
      <c r="C131" s="73"/>
      <c r="D131" s="187"/>
      <c r="E131" s="73"/>
      <c r="F131" s="58">
        <f t="shared" si="0"/>
        <v>0</v>
      </c>
      <c r="G131" s="75" t="s">
        <v>173</v>
      </c>
    </row>
    <row r="132" spans="1:9" s="75" customFormat="1" hidden="1">
      <c r="A132" s="315"/>
      <c r="B132" s="73"/>
      <c r="C132" s="73"/>
      <c r="D132" s="187"/>
      <c r="E132" s="73"/>
      <c r="F132" s="58">
        <f t="shared" si="0"/>
        <v>0</v>
      </c>
      <c r="G132" s="75" t="s">
        <v>173</v>
      </c>
    </row>
    <row r="133" spans="1:9" s="75" customFormat="1" hidden="1">
      <c r="A133" s="315"/>
      <c r="B133" s="73"/>
      <c r="C133" s="73"/>
      <c r="D133" s="187"/>
      <c r="E133" s="73"/>
      <c r="F133" s="58">
        <f t="shared" si="0"/>
        <v>0</v>
      </c>
      <c r="G133" s="75" t="s">
        <v>173</v>
      </c>
    </row>
    <row r="134" spans="1:9" s="75" customFormat="1" hidden="1">
      <c r="A134" s="315"/>
      <c r="B134" s="73"/>
      <c r="C134" s="73"/>
      <c r="D134" s="187"/>
      <c r="E134" s="73"/>
      <c r="F134" s="58">
        <f t="shared" si="0"/>
        <v>0</v>
      </c>
      <c r="G134" s="75" t="s">
        <v>173</v>
      </c>
    </row>
    <row r="135" spans="1:9" s="75" customFormat="1">
      <c r="A135" s="315"/>
      <c r="B135" s="73"/>
      <c r="C135" s="73"/>
      <c r="D135" s="187"/>
      <c r="E135" s="73"/>
      <c r="F135" s="198">
        <f>ROUND(+B135*D135*E135,2)</f>
        <v>0</v>
      </c>
      <c r="G135" s="75" t="s">
        <v>173</v>
      </c>
    </row>
    <row r="136" spans="1:9" s="75" customFormat="1">
      <c r="A136" s="315"/>
      <c r="B136" s="65"/>
      <c r="C136" s="65"/>
      <c r="D136" s="100"/>
      <c r="E136" s="152" t="s">
        <v>174</v>
      </c>
      <c r="F136" s="206">
        <f>ROUND(SUBTOTAL(109,F6:F135),2)</f>
        <v>0</v>
      </c>
      <c r="G136" s="75" t="s">
        <v>173</v>
      </c>
      <c r="I136" s="313" t="s">
        <v>190</v>
      </c>
    </row>
    <row r="137" spans="1:9" s="75" customFormat="1">
      <c r="A137" s="315"/>
      <c r="B137" s="65"/>
      <c r="C137" s="65"/>
      <c r="D137" s="100"/>
      <c r="E137" s="65"/>
      <c r="F137" s="199"/>
      <c r="G137" s="75" t="s">
        <v>176</v>
      </c>
    </row>
    <row r="138" spans="1:9" s="75" customFormat="1">
      <c r="A138" s="315"/>
      <c r="B138" s="73"/>
      <c r="C138" s="73"/>
      <c r="D138" s="187"/>
      <c r="E138" s="73"/>
      <c r="F138" s="58">
        <f>ROUND(+B138*D138*E138,2)</f>
        <v>0</v>
      </c>
      <c r="G138" s="75" t="s">
        <v>176</v>
      </c>
    </row>
    <row r="139" spans="1:9" s="75" customFormat="1">
      <c r="A139" s="315"/>
      <c r="B139" s="73"/>
      <c r="C139" s="73"/>
      <c r="D139" s="187"/>
      <c r="E139" s="73"/>
      <c r="F139" s="58">
        <f t="shared" ref="F139:F266" si="1">ROUND(+B139*D139*E139,2)</f>
        <v>0</v>
      </c>
      <c r="G139" s="75" t="s">
        <v>176</v>
      </c>
    </row>
    <row r="140" spans="1:9" s="75" customFormat="1">
      <c r="A140" s="315"/>
      <c r="B140" s="73"/>
      <c r="C140" s="73"/>
      <c r="D140" s="187"/>
      <c r="E140" s="73"/>
      <c r="F140" s="58">
        <f t="shared" si="1"/>
        <v>0</v>
      </c>
      <c r="G140" s="75" t="s">
        <v>176</v>
      </c>
    </row>
    <row r="141" spans="1:9" s="75" customFormat="1" hidden="1">
      <c r="A141" s="315"/>
      <c r="B141" s="73"/>
      <c r="C141" s="73"/>
      <c r="D141" s="187"/>
      <c r="E141" s="73"/>
      <c r="F141" s="58">
        <f t="shared" si="1"/>
        <v>0</v>
      </c>
      <c r="G141" s="75" t="s">
        <v>176</v>
      </c>
    </row>
    <row r="142" spans="1:9" s="75" customFormat="1" hidden="1">
      <c r="A142" s="315"/>
      <c r="B142" s="73"/>
      <c r="C142" s="73"/>
      <c r="D142" s="187"/>
      <c r="E142" s="73"/>
      <c r="F142" s="58">
        <f t="shared" si="1"/>
        <v>0</v>
      </c>
      <c r="G142" s="75" t="s">
        <v>176</v>
      </c>
    </row>
    <row r="143" spans="1:9" s="75" customFormat="1" hidden="1">
      <c r="A143" s="315"/>
      <c r="B143" s="73"/>
      <c r="C143" s="73"/>
      <c r="D143" s="187"/>
      <c r="E143" s="73"/>
      <c r="F143" s="58">
        <f t="shared" si="1"/>
        <v>0</v>
      </c>
      <c r="G143" s="75" t="s">
        <v>176</v>
      </c>
    </row>
    <row r="144" spans="1:9" s="75" customFormat="1" hidden="1">
      <c r="A144" s="315"/>
      <c r="B144" s="73"/>
      <c r="C144" s="73"/>
      <c r="D144" s="187"/>
      <c r="E144" s="73"/>
      <c r="F144" s="58">
        <f t="shared" si="1"/>
        <v>0</v>
      </c>
      <c r="G144" s="75" t="s">
        <v>176</v>
      </c>
    </row>
    <row r="145" spans="1:7" s="75" customFormat="1" hidden="1">
      <c r="A145" s="315"/>
      <c r="B145" s="73"/>
      <c r="C145" s="73"/>
      <c r="D145" s="187"/>
      <c r="E145" s="73"/>
      <c r="F145" s="58">
        <f t="shared" si="1"/>
        <v>0</v>
      </c>
      <c r="G145" s="75" t="s">
        <v>176</v>
      </c>
    </row>
    <row r="146" spans="1:7" s="75" customFormat="1" hidden="1">
      <c r="A146" s="315"/>
      <c r="B146" s="73"/>
      <c r="C146" s="73"/>
      <c r="D146" s="187"/>
      <c r="E146" s="73"/>
      <c r="F146" s="58">
        <f t="shared" si="1"/>
        <v>0</v>
      </c>
      <c r="G146" s="75" t="s">
        <v>176</v>
      </c>
    </row>
    <row r="147" spans="1:7" s="75" customFormat="1" hidden="1">
      <c r="A147" s="315"/>
      <c r="B147" s="73"/>
      <c r="C147" s="73"/>
      <c r="D147" s="187"/>
      <c r="E147" s="73"/>
      <c r="F147" s="58">
        <f t="shared" si="1"/>
        <v>0</v>
      </c>
      <c r="G147" s="75" t="s">
        <v>176</v>
      </c>
    </row>
    <row r="148" spans="1:7" s="75" customFormat="1" hidden="1">
      <c r="A148" s="315"/>
      <c r="B148" s="73"/>
      <c r="C148" s="73"/>
      <c r="D148" s="187"/>
      <c r="E148" s="73"/>
      <c r="F148" s="58">
        <f t="shared" si="1"/>
        <v>0</v>
      </c>
      <c r="G148" s="75" t="s">
        <v>176</v>
      </c>
    </row>
    <row r="149" spans="1:7" s="75" customFormat="1" hidden="1">
      <c r="A149" s="315"/>
      <c r="B149" s="73"/>
      <c r="C149" s="73"/>
      <c r="D149" s="187"/>
      <c r="E149" s="73"/>
      <c r="F149" s="58">
        <f t="shared" si="1"/>
        <v>0</v>
      </c>
      <c r="G149" s="75" t="s">
        <v>176</v>
      </c>
    </row>
    <row r="150" spans="1:7" s="75" customFormat="1" hidden="1">
      <c r="A150" s="315"/>
      <c r="B150" s="73"/>
      <c r="C150" s="73"/>
      <c r="D150" s="187"/>
      <c r="E150" s="73"/>
      <c r="F150" s="58">
        <f t="shared" si="1"/>
        <v>0</v>
      </c>
      <c r="G150" s="75" t="s">
        <v>176</v>
      </c>
    </row>
    <row r="151" spans="1:7" s="75" customFormat="1" hidden="1">
      <c r="A151" s="315"/>
      <c r="B151" s="73"/>
      <c r="C151" s="73"/>
      <c r="D151" s="187"/>
      <c r="E151" s="73"/>
      <c r="F151" s="58">
        <f t="shared" si="1"/>
        <v>0</v>
      </c>
      <c r="G151" s="75" t="s">
        <v>176</v>
      </c>
    </row>
    <row r="152" spans="1:7" s="75" customFormat="1" hidden="1">
      <c r="A152" s="315"/>
      <c r="B152" s="73"/>
      <c r="C152" s="73"/>
      <c r="D152" s="187"/>
      <c r="E152" s="73"/>
      <c r="F152" s="58">
        <f t="shared" si="1"/>
        <v>0</v>
      </c>
      <c r="G152" s="75" t="s">
        <v>176</v>
      </c>
    </row>
    <row r="153" spans="1:7" s="75" customFormat="1" hidden="1">
      <c r="A153" s="315"/>
      <c r="B153" s="73"/>
      <c r="C153" s="73"/>
      <c r="D153" s="187"/>
      <c r="E153" s="73"/>
      <c r="F153" s="58">
        <f t="shared" si="1"/>
        <v>0</v>
      </c>
      <c r="G153" s="75" t="s">
        <v>176</v>
      </c>
    </row>
    <row r="154" spans="1:7" s="75" customFormat="1" hidden="1">
      <c r="A154" s="315"/>
      <c r="B154" s="73"/>
      <c r="C154" s="73"/>
      <c r="D154" s="187"/>
      <c r="E154" s="73"/>
      <c r="F154" s="58">
        <f t="shared" si="1"/>
        <v>0</v>
      </c>
      <c r="G154" s="75" t="s">
        <v>176</v>
      </c>
    </row>
    <row r="155" spans="1:7" s="75" customFormat="1" hidden="1">
      <c r="A155" s="315"/>
      <c r="B155" s="73"/>
      <c r="C155" s="73"/>
      <c r="D155" s="187"/>
      <c r="E155" s="73"/>
      <c r="F155" s="58">
        <f t="shared" si="1"/>
        <v>0</v>
      </c>
      <c r="G155" s="75" t="s">
        <v>176</v>
      </c>
    </row>
    <row r="156" spans="1:7" s="75" customFormat="1" hidden="1">
      <c r="A156" s="315"/>
      <c r="B156" s="73"/>
      <c r="C156" s="73"/>
      <c r="D156" s="187"/>
      <c r="E156" s="73"/>
      <c r="F156" s="58">
        <f t="shared" si="1"/>
        <v>0</v>
      </c>
      <c r="G156" s="75" t="s">
        <v>176</v>
      </c>
    </row>
    <row r="157" spans="1:7" s="75" customFormat="1" hidden="1">
      <c r="A157" s="315"/>
      <c r="B157" s="73"/>
      <c r="C157" s="73"/>
      <c r="D157" s="187"/>
      <c r="E157" s="73"/>
      <c r="F157" s="58">
        <f t="shared" si="1"/>
        <v>0</v>
      </c>
      <c r="G157" s="75" t="s">
        <v>176</v>
      </c>
    </row>
    <row r="158" spans="1:7" s="75" customFormat="1" hidden="1">
      <c r="A158" s="315"/>
      <c r="B158" s="73"/>
      <c r="C158" s="73"/>
      <c r="D158" s="187"/>
      <c r="E158" s="73"/>
      <c r="F158" s="58">
        <f t="shared" si="1"/>
        <v>0</v>
      </c>
      <c r="G158" s="75" t="s">
        <v>176</v>
      </c>
    </row>
    <row r="159" spans="1:7" s="75" customFormat="1" hidden="1">
      <c r="A159" s="315"/>
      <c r="B159" s="73"/>
      <c r="C159" s="73"/>
      <c r="D159" s="187"/>
      <c r="E159" s="73"/>
      <c r="F159" s="58">
        <f t="shared" si="1"/>
        <v>0</v>
      </c>
      <c r="G159" s="75" t="s">
        <v>176</v>
      </c>
    </row>
    <row r="160" spans="1:7" s="75" customFormat="1" hidden="1">
      <c r="A160" s="315"/>
      <c r="B160" s="73"/>
      <c r="C160" s="73"/>
      <c r="D160" s="187"/>
      <c r="E160" s="73"/>
      <c r="F160" s="58">
        <f t="shared" si="1"/>
        <v>0</v>
      </c>
      <c r="G160" s="75" t="s">
        <v>176</v>
      </c>
    </row>
    <row r="161" spans="1:7" s="75" customFormat="1" hidden="1">
      <c r="A161" s="315"/>
      <c r="B161" s="73"/>
      <c r="C161" s="73"/>
      <c r="D161" s="187"/>
      <c r="E161" s="73"/>
      <c r="F161" s="58">
        <f t="shared" si="1"/>
        <v>0</v>
      </c>
      <c r="G161" s="75" t="s">
        <v>176</v>
      </c>
    </row>
    <row r="162" spans="1:7" s="75" customFormat="1" hidden="1">
      <c r="A162" s="315"/>
      <c r="B162" s="73"/>
      <c r="C162" s="73"/>
      <c r="D162" s="187"/>
      <c r="E162" s="73"/>
      <c r="F162" s="58">
        <f t="shared" si="1"/>
        <v>0</v>
      </c>
      <c r="G162" s="75" t="s">
        <v>176</v>
      </c>
    </row>
    <row r="163" spans="1:7" s="75" customFormat="1" hidden="1">
      <c r="A163" s="315"/>
      <c r="B163" s="73"/>
      <c r="C163" s="73"/>
      <c r="D163" s="187"/>
      <c r="E163" s="73"/>
      <c r="F163" s="58">
        <f t="shared" si="1"/>
        <v>0</v>
      </c>
      <c r="G163" s="75" t="s">
        <v>176</v>
      </c>
    </row>
    <row r="164" spans="1:7" s="75" customFormat="1" hidden="1">
      <c r="A164" s="315"/>
      <c r="B164" s="73"/>
      <c r="C164" s="73"/>
      <c r="D164" s="187"/>
      <c r="E164" s="73"/>
      <c r="F164" s="58">
        <f t="shared" si="1"/>
        <v>0</v>
      </c>
      <c r="G164" s="75" t="s">
        <v>176</v>
      </c>
    </row>
    <row r="165" spans="1:7" s="75" customFormat="1" hidden="1">
      <c r="A165" s="315"/>
      <c r="B165" s="73"/>
      <c r="C165" s="73"/>
      <c r="D165" s="187"/>
      <c r="E165" s="73"/>
      <c r="F165" s="58">
        <f t="shared" si="1"/>
        <v>0</v>
      </c>
      <c r="G165" s="75" t="s">
        <v>176</v>
      </c>
    </row>
    <row r="166" spans="1:7" s="75" customFormat="1" hidden="1">
      <c r="A166" s="315"/>
      <c r="B166" s="73"/>
      <c r="C166" s="73"/>
      <c r="D166" s="187"/>
      <c r="E166" s="73"/>
      <c r="F166" s="58">
        <f t="shared" si="1"/>
        <v>0</v>
      </c>
      <c r="G166" s="75" t="s">
        <v>176</v>
      </c>
    </row>
    <row r="167" spans="1:7" s="75" customFormat="1" hidden="1">
      <c r="A167" s="315"/>
      <c r="B167" s="73"/>
      <c r="C167" s="73"/>
      <c r="D167" s="187"/>
      <c r="E167" s="73"/>
      <c r="F167" s="58">
        <f t="shared" si="1"/>
        <v>0</v>
      </c>
      <c r="G167" s="75" t="s">
        <v>176</v>
      </c>
    </row>
    <row r="168" spans="1:7" s="75" customFormat="1" hidden="1">
      <c r="A168" s="315"/>
      <c r="B168" s="73"/>
      <c r="C168" s="73"/>
      <c r="D168" s="187"/>
      <c r="E168" s="73"/>
      <c r="F168" s="58">
        <f t="shared" si="1"/>
        <v>0</v>
      </c>
      <c r="G168" s="75" t="s">
        <v>176</v>
      </c>
    </row>
    <row r="169" spans="1:7" s="75" customFormat="1" hidden="1">
      <c r="A169" s="315"/>
      <c r="B169" s="73"/>
      <c r="C169" s="73"/>
      <c r="D169" s="187"/>
      <c r="E169" s="73"/>
      <c r="F169" s="58">
        <f t="shared" si="1"/>
        <v>0</v>
      </c>
      <c r="G169" s="75" t="s">
        <v>176</v>
      </c>
    </row>
    <row r="170" spans="1:7" s="75" customFormat="1" hidden="1">
      <c r="A170" s="315"/>
      <c r="B170" s="73"/>
      <c r="C170" s="73"/>
      <c r="D170" s="187"/>
      <c r="E170" s="73"/>
      <c r="F170" s="58">
        <f t="shared" si="1"/>
        <v>0</v>
      </c>
      <c r="G170" s="75" t="s">
        <v>176</v>
      </c>
    </row>
    <row r="171" spans="1:7" s="75" customFormat="1" hidden="1">
      <c r="A171" s="315"/>
      <c r="B171" s="73"/>
      <c r="C171" s="73"/>
      <c r="D171" s="187"/>
      <c r="E171" s="73"/>
      <c r="F171" s="58">
        <f t="shared" si="1"/>
        <v>0</v>
      </c>
      <c r="G171" s="75" t="s">
        <v>176</v>
      </c>
    </row>
    <row r="172" spans="1:7" s="75" customFormat="1" hidden="1">
      <c r="A172" s="315"/>
      <c r="B172" s="73"/>
      <c r="C172" s="73"/>
      <c r="D172" s="187"/>
      <c r="E172" s="73"/>
      <c r="F172" s="58">
        <f t="shared" si="1"/>
        <v>0</v>
      </c>
      <c r="G172" s="75" t="s">
        <v>176</v>
      </c>
    </row>
    <row r="173" spans="1:7" s="75" customFormat="1" hidden="1">
      <c r="A173" s="315"/>
      <c r="B173" s="73"/>
      <c r="C173" s="73"/>
      <c r="D173" s="187"/>
      <c r="E173" s="73"/>
      <c r="F173" s="58">
        <f t="shared" si="1"/>
        <v>0</v>
      </c>
      <c r="G173" s="75" t="s">
        <v>176</v>
      </c>
    </row>
    <row r="174" spans="1:7" s="75" customFormat="1" hidden="1">
      <c r="A174" s="315"/>
      <c r="B174" s="73"/>
      <c r="C174" s="73"/>
      <c r="D174" s="187"/>
      <c r="E174" s="73"/>
      <c r="F174" s="58">
        <f t="shared" si="1"/>
        <v>0</v>
      </c>
      <c r="G174" s="75" t="s">
        <v>176</v>
      </c>
    </row>
    <row r="175" spans="1:7" s="75" customFormat="1" hidden="1">
      <c r="A175" s="315"/>
      <c r="B175" s="73"/>
      <c r="C175" s="73"/>
      <c r="D175" s="187"/>
      <c r="E175" s="73"/>
      <c r="F175" s="58">
        <f t="shared" si="1"/>
        <v>0</v>
      </c>
      <c r="G175" s="75" t="s">
        <v>176</v>
      </c>
    </row>
    <row r="176" spans="1:7" s="75" customFormat="1" hidden="1">
      <c r="A176" s="315"/>
      <c r="B176" s="73"/>
      <c r="C176" s="73"/>
      <c r="D176" s="187"/>
      <c r="E176" s="73"/>
      <c r="F176" s="58">
        <f t="shared" si="1"/>
        <v>0</v>
      </c>
      <c r="G176" s="75" t="s">
        <v>176</v>
      </c>
    </row>
    <row r="177" spans="1:7" s="75" customFormat="1" hidden="1">
      <c r="A177" s="315"/>
      <c r="B177" s="73"/>
      <c r="C177" s="73"/>
      <c r="D177" s="187"/>
      <c r="E177" s="73"/>
      <c r="F177" s="58">
        <f t="shared" si="1"/>
        <v>0</v>
      </c>
      <c r="G177" s="75" t="s">
        <v>176</v>
      </c>
    </row>
    <row r="178" spans="1:7" s="75" customFormat="1" hidden="1">
      <c r="A178" s="315"/>
      <c r="B178" s="73"/>
      <c r="C178" s="73"/>
      <c r="D178" s="187"/>
      <c r="E178" s="73"/>
      <c r="F178" s="58">
        <f t="shared" si="1"/>
        <v>0</v>
      </c>
      <c r="G178" s="75" t="s">
        <v>176</v>
      </c>
    </row>
    <row r="179" spans="1:7" s="75" customFormat="1" hidden="1">
      <c r="A179" s="315"/>
      <c r="B179" s="73"/>
      <c r="C179" s="73"/>
      <c r="D179" s="187"/>
      <c r="E179" s="73"/>
      <c r="F179" s="58">
        <f t="shared" si="1"/>
        <v>0</v>
      </c>
      <c r="G179" s="75" t="s">
        <v>176</v>
      </c>
    </row>
    <row r="180" spans="1:7" s="75" customFormat="1" hidden="1">
      <c r="A180" s="315"/>
      <c r="B180" s="73"/>
      <c r="C180" s="73"/>
      <c r="D180" s="187"/>
      <c r="E180" s="73"/>
      <c r="F180" s="58">
        <f t="shared" si="1"/>
        <v>0</v>
      </c>
      <c r="G180" s="75" t="s">
        <v>176</v>
      </c>
    </row>
    <row r="181" spans="1:7" s="75" customFormat="1" hidden="1">
      <c r="A181" s="315"/>
      <c r="B181" s="73"/>
      <c r="C181" s="73"/>
      <c r="D181" s="187"/>
      <c r="E181" s="73"/>
      <c r="F181" s="58">
        <f t="shared" si="1"/>
        <v>0</v>
      </c>
      <c r="G181" s="75" t="s">
        <v>176</v>
      </c>
    </row>
    <row r="182" spans="1:7" s="75" customFormat="1" hidden="1">
      <c r="A182" s="315"/>
      <c r="B182" s="73"/>
      <c r="C182" s="73"/>
      <c r="D182" s="187"/>
      <c r="E182" s="73"/>
      <c r="F182" s="58">
        <f t="shared" si="1"/>
        <v>0</v>
      </c>
      <c r="G182" s="75" t="s">
        <v>176</v>
      </c>
    </row>
    <row r="183" spans="1:7" s="75" customFormat="1" hidden="1">
      <c r="A183" s="315"/>
      <c r="B183" s="73"/>
      <c r="C183" s="73"/>
      <c r="D183" s="187"/>
      <c r="E183" s="73"/>
      <c r="F183" s="58">
        <f t="shared" si="1"/>
        <v>0</v>
      </c>
      <c r="G183" s="75" t="s">
        <v>176</v>
      </c>
    </row>
    <row r="184" spans="1:7" s="75" customFormat="1" hidden="1">
      <c r="A184" s="315"/>
      <c r="B184" s="73"/>
      <c r="C184" s="73"/>
      <c r="D184" s="187"/>
      <c r="E184" s="73"/>
      <c r="F184" s="58">
        <f t="shared" si="1"/>
        <v>0</v>
      </c>
      <c r="G184" s="75" t="s">
        <v>176</v>
      </c>
    </row>
    <row r="185" spans="1:7" s="75" customFormat="1" hidden="1">
      <c r="A185" s="315"/>
      <c r="B185" s="73"/>
      <c r="C185" s="73"/>
      <c r="D185" s="187"/>
      <c r="E185" s="73"/>
      <c r="F185" s="58">
        <f t="shared" si="1"/>
        <v>0</v>
      </c>
      <c r="G185" s="75" t="s">
        <v>176</v>
      </c>
    </row>
    <row r="186" spans="1:7" s="75" customFormat="1" hidden="1">
      <c r="A186" s="315"/>
      <c r="B186" s="73"/>
      <c r="C186" s="73"/>
      <c r="D186" s="187"/>
      <c r="E186" s="73"/>
      <c r="F186" s="58">
        <f t="shared" si="1"/>
        <v>0</v>
      </c>
      <c r="G186" s="75" t="s">
        <v>176</v>
      </c>
    </row>
    <row r="187" spans="1:7" s="75" customFormat="1" hidden="1">
      <c r="A187" s="315"/>
      <c r="B187" s="73"/>
      <c r="C187" s="73"/>
      <c r="D187" s="187"/>
      <c r="E187" s="73"/>
      <c r="F187" s="58">
        <f t="shared" si="1"/>
        <v>0</v>
      </c>
      <c r="G187" s="75" t="s">
        <v>176</v>
      </c>
    </row>
    <row r="188" spans="1:7" s="75" customFormat="1" hidden="1">
      <c r="A188" s="315"/>
      <c r="B188" s="73"/>
      <c r="C188" s="73"/>
      <c r="D188" s="187"/>
      <c r="E188" s="73"/>
      <c r="F188" s="58">
        <f t="shared" si="1"/>
        <v>0</v>
      </c>
      <c r="G188" s="75" t="s">
        <v>176</v>
      </c>
    </row>
    <row r="189" spans="1:7" s="75" customFormat="1" hidden="1">
      <c r="A189" s="315"/>
      <c r="B189" s="73"/>
      <c r="C189" s="73"/>
      <c r="D189" s="187"/>
      <c r="E189" s="73"/>
      <c r="F189" s="58">
        <f t="shared" si="1"/>
        <v>0</v>
      </c>
      <c r="G189" s="75" t="s">
        <v>176</v>
      </c>
    </row>
    <row r="190" spans="1:7" s="75" customFormat="1" hidden="1">
      <c r="A190" s="315"/>
      <c r="B190" s="73"/>
      <c r="C190" s="73"/>
      <c r="D190" s="187"/>
      <c r="E190" s="73"/>
      <c r="F190" s="58">
        <f t="shared" si="1"/>
        <v>0</v>
      </c>
      <c r="G190" s="75" t="s">
        <v>176</v>
      </c>
    </row>
    <row r="191" spans="1:7" s="75" customFormat="1" hidden="1">
      <c r="A191" s="315"/>
      <c r="B191" s="73"/>
      <c r="C191" s="73"/>
      <c r="D191" s="187"/>
      <c r="E191" s="73"/>
      <c r="F191" s="58">
        <f t="shared" si="1"/>
        <v>0</v>
      </c>
      <c r="G191" s="75" t="s">
        <v>176</v>
      </c>
    </row>
    <row r="192" spans="1:7" s="75" customFormat="1" hidden="1">
      <c r="A192" s="315"/>
      <c r="B192" s="73"/>
      <c r="C192" s="73"/>
      <c r="D192" s="187"/>
      <c r="E192" s="73"/>
      <c r="F192" s="58">
        <f t="shared" si="1"/>
        <v>0</v>
      </c>
      <c r="G192" s="75" t="s">
        <v>176</v>
      </c>
    </row>
    <row r="193" spans="1:7" s="75" customFormat="1" hidden="1">
      <c r="A193" s="315"/>
      <c r="B193" s="73"/>
      <c r="C193" s="73"/>
      <c r="D193" s="187"/>
      <c r="E193" s="73"/>
      <c r="F193" s="58">
        <f t="shared" si="1"/>
        <v>0</v>
      </c>
      <c r="G193" s="75" t="s">
        <v>176</v>
      </c>
    </row>
    <row r="194" spans="1:7" s="75" customFormat="1" hidden="1">
      <c r="A194" s="315"/>
      <c r="B194" s="73"/>
      <c r="C194" s="73"/>
      <c r="D194" s="187"/>
      <c r="E194" s="73"/>
      <c r="F194" s="58">
        <f t="shared" si="1"/>
        <v>0</v>
      </c>
      <c r="G194" s="75" t="s">
        <v>176</v>
      </c>
    </row>
    <row r="195" spans="1:7" s="75" customFormat="1" hidden="1">
      <c r="A195" s="315"/>
      <c r="B195" s="73"/>
      <c r="C195" s="73"/>
      <c r="D195" s="187"/>
      <c r="E195" s="73"/>
      <c r="F195" s="58">
        <f t="shared" si="1"/>
        <v>0</v>
      </c>
      <c r="G195" s="75" t="s">
        <v>176</v>
      </c>
    </row>
    <row r="196" spans="1:7" s="75" customFormat="1" hidden="1">
      <c r="A196" s="315"/>
      <c r="B196" s="73"/>
      <c r="C196" s="73"/>
      <c r="D196" s="187"/>
      <c r="E196" s="73"/>
      <c r="F196" s="58">
        <f t="shared" si="1"/>
        <v>0</v>
      </c>
      <c r="G196" s="75" t="s">
        <v>176</v>
      </c>
    </row>
    <row r="197" spans="1:7" s="75" customFormat="1" hidden="1">
      <c r="A197" s="315"/>
      <c r="B197" s="73"/>
      <c r="C197" s="73"/>
      <c r="D197" s="187"/>
      <c r="E197" s="73"/>
      <c r="F197" s="58">
        <f t="shared" si="1"/>
        <v>0</v>
      </c>
      <c r="G197" s="75" t="s">
        <v>176</v>
      </c>
    </row>
    <row r="198" spans="1:7" s="75" customFormat="1" hidden="1">
      <c r="A198" s="315"/>
      <c r="B198" s="73"/>
      <c r="C198" s="73"/>
      <c r="D198" s="187"/>
      <c r="E198" s="73"/>
      <c r="F198" s="58">
        <f t="shared" si="1"/>
        <v>0</v>
      </c>
      <c r="G198" s="75" t="s">
        <v>176</v>
      </c>
    </row>
    <row r="199" spans="1:7" s="75" customFormat="1" hidden="1">
      <c r="A199" s="315"/>
      <c r="B199" s="73"/>
      <c r="C199" s="73"/>
      <c r="D199" s="187"/>
      <c r="E199" s="73"/>
      <c r="F199" s="58">
        <f t="shared" si="1"/>
        <v>0</v>
      </c>
      <c r="G199" s="75" t="s">
        <v>176</v>
      </c>
    </row>
    <row r="200" spans="1:7" s="75" customFormat="1" hidden="1">
      <c r="A200" s="315"/>
      <c r="B200" s="73"/>
      <c r="C200" s="73"/>
      <c r="D200" s="187"/>
      <c r="E200" s="73"/>
      <c r="F200" s="58">
        <f t="shared" si="1"/>
        <v>0</v>
      </c>
      <c r="G200" s="75" t="s">
        <v>176</v>
      </c>
    </row>
    <row r="201" spans="1:7" s="75" customFormat="1" hidden="1">
      <c r="A201" s="315"/>
      <c r="B201" s="73"/>
      <c r="C201" s="73"/>
      <c r="D201" s="187"/>
      <c r="E201" s="73"/>
      <c r="F201" s="58">
        <f t="shared" si="1"/>
        <v>0</v>
      </c>
      <c r="G201" s="75" t="s">
        <v>176</v>
      </c>
    </row>
    <row r="202" spans="1:7" s="75" customFormat="1" hidden="1">
      <c r="A202" s="315"/>
      <c r="B202" s="73"/>
      <c r="C202" s="73"/>
      <c r="D202" s="187"/>
      <c r="E202" s="73"/>
      <c r="F202" s="58">
        <f t="shared" si="1"/>
        <v>0</v>
      </c>
      <c r="G202" s="75" t="s">
        <v>176</v>
      </c>
    </row>
    <row r="203" spans="1:7" s="75" customFormat="1" hidden="1">
      <c r="A203" s="315"/>
      <c r="B203" s="73"/>
      <c r="C203" s="73"/>
      <c r="D203" s="187"/>
      <c r="E203" s="73"/>
      <c r="F203" s="58">
        <f t="shared" si="1"/>
        <v>0</v>
      </c>
      <c r="G203" s="75" t="s">
        <v>176</v>
      </c>
    </row>
    <row r="204" spans="1:7" s="75" customFormat="1" hidden="1">
      <c r="A204" s="315"/>
      <c r="B204" s="73"/>
      <c r="C204" s="73"/>
      <c r="D204" s="187"/>
      <c r="E204" s="73"/>
      <c r="F204" s="58">
        <f t="shared" si="1"/>
        <v>0</v>
      </c>
      <c r="G204" s="75" t="s">
        <v>176</v>
      </c>
    </row>
    <row r="205" spans="1:7" s="75" customFormat="1" hidden="1">
      <c r="A205" s="315"/>
      <c r="B205" s="73"/>
      <c r="C205" s="73"/>
      <c r="D205" s="187"/>
      <c r="E205" s="73"/>
      <c r="F205" s="58">
        <f t="shared" si="1"/>
        <v>0</v>
      </c>
      <c r="G205" s="75" t="s">
        <v>176</v>
      </c>
    </row>
    <row r="206" spans="1:7" s="75" customFormat="1" hidden="1">
      <c r="A206" s="315"/>
      <c r="B206" s="73"/>
      <c r="C206" s="73"/>
      <c r="D206" s="187"/>
      <c r="E206" s="73"/>
      <c r="F206" s="58">
        <f t="shared" si="1"/>
        <v>0</v>
      </c>
      <c r="G206" s="75" t="s">
        <v>176</v>
      </c>
    </row>
    <row r="207" spans="1:7" s="75" customFormat="1" hidden="1">
      <c r="A207" s="315"/>
      <c r="B207" s="73"/>
      <c r="C207" s="73"/>
      <c r="D207" s="187"/>
      <c r="E207" s="73"/>
      <c r="F207" s="58">
        <f t="shared" si="1"/>
        <v>0</v>
      </c>
      <c r="G207" s="75" t="s">
        <v>176</v>
      </c>
    </row>
    <row r="208" spans="1:7" s="75" customFormat="1" hidden="1">
      <c r="A208" s="315"/>
      <c r="B208" s="73"/>
      <c r="C208" s="73"/>
      <c r="D208" s="187"/>
      <c r="E208" s="73"/>
      <c r="F208" s="58">
        <f t="shared" si="1"/>
        <v>0</v>
      </c>
      <c r="G208" s="75" t="s">
        <v>176</v>
      </c>
    </row>
    <row r="209" spans="1:7" s="75" customFormat="1" hidden="1">
      <c r="A209" s="315"/>
      <c r="B209" s="73"/>
      <c r="C209" s="73"/>
      <c r="D209" s="187"/>
      <c r="E209" s="73"/>
      <c r="F209" s="58">
        <f t="shared" si="1"/>
        <v>0</v>
      </c>
      <c r="G209" s="75" t="s">
        <v>176</v>
      </c>
    </row>
    <row r="210" spans="1:7" s="75" customFormat="1" hidden="1">
      <c r="A210" s="315"/>
      <c r="B210" s="73"/>
      <c r="C210" s="73"/>
      <c r="D210" s="187"/>
      <c r="E210" s="73"/>
      <c r="F210" s="58">
        <f t="shared" si="1"/>
        <v>0</v>
      </c>
      <c r="G210" s="75" t="s">
        <v>176</v>
      </c>
    </row>
    <row r="211" spans="1:7" s="75" customFormat="1" hidden="1">
      <c r="A211" s="315"/>
      <c r="B211" s="73"/>
      <c r="C211" s="73"/>
      <c r="D211" s="187"/>
      <c r="E211" s="73"/>
      <c r="F211" s="58">
        <f t="shared" si="1"/>
        <v>0</v>
      </c>
      <c r="G211" s="75" t="s">
        <v>176</v>
      </c>
    </row>
    <row r="212" spans="1:7" s="75" customFormat="1" hidden="1">
      <c r="A212" s="315"/>
      <c r="B212" s="73"/>
      <c r="C212" s="73"/>
      <c r="D212" s="187"/>
      <c r="E212" s="73"/>
      <c r="F212" s="58">
        <f t="shared" si="1"/>
        <v>0</v>
      </c>
      <c r="G212" s="75" t="s">
        <v>176</v>
      </c>
    </row>
    <row r="213" spans="1:7" s="75" customFormat="1" hidden="1">
      <c r="A213" s="315"/>
      <c r="B213" s="73"/>
      <c r="C213" s="73"/>
      <c r="D213" s="187"/>
      <c r="E213" s="73"/>
      <c r="F213" s="58">
        <f t="shared" si="1"/>
        <v>0</v>
      </c>
      <c r="G213" s="75" t="s">
        <v>176</v>
      </c>
    </row>
    <row r="214" spans="1:7" s="75" customFormat="1" hidden="1">
      <c r="A214" s="315"/>
      <c r="B214" s="73"/>
      <c r="C214" s="73"/>
      <c r="D214" s="187"/>
      <c r="E214" s="73"/>
      <c r="F214" s="58">
        <f t="shared" si="1"/>
        <v>0</v>
      </c>
      <c r="G214" s="75" t="s">
        <v>176</v>
      </c>
    </row>
    <row r="215" spans="1:7" s="75" customFormat="1" hidden="1">
      <c r="A215" s="315"/>
      <c r="B215" s="73"/>
      <c r="C215" s="73"/>
      <c r="D215" s="187"/>
      <c r="E215" s="73"/>
      <c r="F215" s="58">
        <f t="shared" si="1"/>
        <v>0</v>
      </c>
      <c r="G215" s="75" t="s">
        <v>176</v>
      </c>
    </row>
    <row r="216" spans="1:7" s="75" customFormat="1" hidden="1">
      <c r="A216" s="315"/>
      <c r="B216" s="73"/>
      <c r="C216" s="73"/>
      <c r="D216" s="187"/>
      <c r="E216" s="73"/>
      <c r="F216" s="58">
        <f t="shared" si="1"/>
        <v>0</v>
      </c>
      <c r="G216" s="75" t="s">
        <v>176</v>
      </c>
    </row>
    <row r="217" spans="1:7" s="75" customFormat="1" hidden="1">
      <c r="A217" s="315"/>
      <c r="B217" s="73"/>
      <c r="C217" s="73"/>
      <c r="D217" s="187"/>
      <c r="E217" s="73"/>
      <c r="F217" s="58">
        <f t="shared" si="1"/>
        <v>0</v>
      </c>
      <c r="G217" s="75" t="s">
        <v>176</v>
      </c>
    </row>
    <row r="218" spans="1:7" s="75" customFormat="1" hidden="1">
      <c r="A218" s="315"/>
      <c r="B218" s="73"/>
      <c r="C218" s="73"/>
      <c r="D218" s="187"/>
      <c r="E218" s="73"/>
      <c r="F218" s="58">
        <f t="shared" si="1"/>
        <v>0</v>
      </c>
      <c r="G218" s="75" t="s">
        <v>176</v>
      </c>
    </row>
    <row r="219" spans="1:7" s="75" customFormat="1" hidden="1">
      <c r="A219" s="315"/>
      <c r="B219" s="73"/>
      <c r="C219" s="73"/>
      <c r="D219" s="187"/>
      <c r="E219" s="73"/>
      <c r="F219" s="58">
        <f t="shared" si="1"/>
        <v>0</v>
      </c>
      <c r="G219" s="75" t="s">
        <v>176</v>
      </c>
    </row>
    <row r="220" spans="1:7" s="75" customFormat="1" hidden="1">
      <c r="A220" s="315"/>
      <c r="B220" s="73"/>
      <c r="C220" s="73"/>
      <c r="D220" s="187"/>
      <c r="E220" s="73"/>
      <c r="F220" s="58">
        <f t="shared" si="1"/>
        <v>0</v>
      </c>
      <c r="G220" s="75" t="s">
        <v>176</v>
      </c>
    </row>
    <row r="221" spans="1:7" s="75" customFormat="1" hidden="1">
      <c r="A221" s="315"/>
      <c r="B221" s="73"/>
      <c r="C221" s="73"/>
      <c r="D221" s="187"/>
      <c r="E221" s="73"/>
      <c r="F221" s="58">
        <f t="shared" si="1"/>
        <v>0</v>
      </c>
      <c r="G221" s="75" t="s">
        <v>176</v>
      </c>
    </row>
    <row r="222" spans="1:7" s="75" customFormat="1" hidden="1">
      <c r="A222" s="315"/>
      <c r="B222" s="73"/>
      <c r="C222" s="73"/>
      <c r="D222" s="187"/>
      <c r="E222" s="73"/>
      <c r="F222" s="58">
        <f t="shared" si="1"/>
        <v>0</v>
      </c>
      <c r="G222" s="75" t="s">
        <v>176</v>
      </c>
    </row>
    <row r="223" spans="1:7" s="75" customFormat="1" hidden="1">
      <c r="A223" s="315"/>
      <c r="B223" s="73"/>
      <c r="C223" s="73"/>
      <c r="D223" s="187"/>
      <c r="E223" s="73"/>
      <c r="F223" s="58">
        <f t="shared" si="1"/>
        <v>0</v>
      </c>
      <c r="G223" s="75" t="s">
        <v>176</v>
      </c>
    </row>
    <row r="224" spans="1:7" s="75" customFormat="1" hidden="1">
      <c r="A224" s="315"/>
      <c r="B224" s="73"/>
      <c r="C224" s="73"/>
      <c r="D224" s="187"/>
      <c r="E224" s="73"/>
      <c r="F224" s="58">
        <f t="shared" si="1"/>
        <v>0</v>
      </c>
      <c r="G224" s="75" t="s">
        <v>176</v>
      </c>
    </row>
    <row r="225" spans="1:7" s="75" customFormat="1" hidden="1">
      <c r="A225" s="315"/>
      <c r="B225" s="73"/>
      <c r="C225" s="73"/>
      <c r="D225" s="187"/>
      <c r="E225" s="73"/>
      <c r="F225" s="58">
        <f t="shared" si="1"/>
        <v>0</v>
      </c>
      <c r="G225" s="75" t="s">
        <v>176</v>
      </c>
    </row>
    <row r="226" spans="1:7" s="75" customFormat="1" hidden="1">
      <c r="A226" s="315"/>
      <c r="B226" s="73"/>
      <c r="C226" s="73"/>
      <c r="D226" s="187"/>
      <c r="E226" s="73"/>
      <c r="F226" s="58">
        <f t="shared" si="1"/>
        <v>0</v>
      </c>
      <c r="G226" s="75" t="s">
        <v>176</v>
      </c>
    </row>
    <row r="227" spans="1:7" s="75" customFormat="1" hidden="1">
      <c r="A227" s="315"/>
      <c r="B227" s="73"/>
      <c r="C227" s="73"/>
      <c r="D227" s="187"/>
      <c r="E227" s="73"/>
      <c r="F227" s="58">
        <f t="shared" si="1"/>
        <v>0</v>
      </c>
      <c r="G227" s="75" t="s">
        <v>176</v>
      </c>
    </row>
    <row r="228" spans="1:7" s="75" customFormat="1" hidden="1">
      <c r="A228" s="315"/>
      <c r="B228" s="73"/>
      <c r="C228" s="73"/>
      <c r="D228" s="187"/>
      <c r="E228" s="73"/>
      <c r="F228" s="58">
        <f t="shared" si="1"/>
        <v>0</v>
      </c>
      <c r="G228" s="75" t="s">
        <v>176</v>
      </c>
    </row>
    <row r="229" spans="1:7" s="75" customFormat="1" hidden="1">
      <c r="A229" s="315"/>
      <c r="B229" s="73"/>
      <c r="C229" s="73"/>
      <c r="D229" s="187"/>
      <c r="E229" s="73"/>
      <c r="F229" s="58">
        <f t="shared" si="1"/>
        <v>0</v>
      </c>
      <c r="G229" s="75" t="s">
        <v>176</v>
      </c>
    </row>
    <row r="230" spans="1:7" s="75" customFormat="1" hidden="1">
      <c r="A230" s="315"/>
      <c r="B230" s="73"/>
      <c r="C230" s="73"/>
      <c r="D230" s="187"/>
      <c r="E230" s="73"/>
      <c r="F230" s="58">
        <f t="shared" si="1"/>
        <v>0</v>
      </c>
      <c r="G230" s="75" t="s">
        <v>176</v>
      </c>
    </row>
    <row r="231" spans="1:7" s="75" customFormat="1" hidden="1">
      <c r="A231" s="315"/>
      <c r="B231" s="73"/>
      <c r="C231" s="73"/>
      <c r="D231" s="187"/>
      <c r="E231" s="73"/>
      <c r="F231" s="58">
        <f t="shared" si="1"/>
        <v>0</v>
      </c>
      <c r="G231" s="75" t="s">
        <v>176</v>
      </c>
    </row>
    <row r="232" spans="1:7" s="75" customFormat="1" hidden="1">
      <c r="A232" s="315"/>
      <c r="B232" s="73"/>
      <c r="C232" s="73"/>
      <c r="D232" s="187"/>
      <c r="E232" s="73"/>
      <c r="F232" s="58">
        <f t="shared" si="1"/>
        <v>0</v>
      </c>
      <c r="G232" s="75" t="s">
        <v>176</v>
      </c>
    </row>
    <row r="233" spans="1:7" s="75" customFormat="1" hidden="1">
      <c r="A233" s="315"/>
      <c r="B233" s="73"/>
      <c r="C233" s="73"/>
      <c r="D233" s="187"/>
      <c r="E233" s="73"/>
      <c r="F233" s="58">
        <f t="shared" si="1"/>
        <v>0</v>
      </c>
      <c r="G233" s="75" t="s">
        <v>176</v>
      </c>
    </row>
    <row r="234" spans="1:7" s="75" customFormat="1" hidden="1">
      <c r="A234" s="315"/>
      <c r="B234" s="73"/>
      <c r="C234" s="73"/>
      <c r="D234" s="187"/>
      <c r="E234" s="73"/>
      <c r="F234" s="58">
        <f t="shared" si="1"/>
        <v>0</v>
      </c>
      <c r="G234" s="75" t="s">
        <v>176</v>
      </c>
    </row>
    <row r="235" spans="1:7" s="75" customFormat="1" hidden="1">
      <c r="A235" s="315"/>
      <c r="B235" s="73"/>
      <c r="C235" s="73"/>
      <c r="D235" s="187"/>
      <c r="E235" s="73"/>
      <c r="F235" s="58">
        <f t="shared" si="1"/>
        <v>0</v>
      </c>
      <c r="G235" s="75" t="s">
        <v>176</v>
      </c>
    </row>
    <row r="236" spans="1:7" s="75" customFormat="1" hidden="1">
      <c r="A236" s="315"/>
      <c r="B236" s="73"/>
      <c r="C236" s="73"/>
      <c r="D236" s="187"/>
      <c r="E236" s="73"/>
      <c r="F236" s="58">
        <f t="shared" si="1"/>
        <v>0</v>
      </c>
      <c r="G236" s="75" t="s">
        <v>176</v>
      </c>
    </row>
    <row r="237" spans="1:7" s="75" customFormat="1" hidden="1">
      <c r="A237" s="315"/>
      <c r="B237" s="73"/>
      <c r="C237" s="73"/>
      <c r="D237" s="187"/>
      <c r="E237" s="73"/>
      <c r="F237" s="58">
        <f t="shared" si="1"/>
        <v>0</v>
      </c>
      <c r="G237" s="75" t="s">
        <v>176</v>
      </c>
    </row>
    <row r="238" spans="1:7" s="75" customFormat="1" hidden="1">
      <c r="A238" s="315"/>
      <c r="B238" s="73"/>
      <c r="C238" s="73"/>
      <c r="D238" s="187"/>
      <c r="E238" s="73"/>
      <c r="F238" s="58">
        <f t="shared" si="1"/>
        <v>0</v>
      </c>
      <c r="G238" s="75" t="s">
        <v>176</v>
      </c>
    </row>
    <row r="239" spans="1:7" s="75" customFormat="1" hidden="1">
      <c r="A239" s="315"/>
      <c r="B239" s="73"/>
      <c r="C239" s="73"/>
      <c r="D239" s="187"/>
      <c r="E239" s="73"/>
      <c r="F239" s="58">
        <f t="shared" si="1"/>
        <v>0</v>
      </c>
      <c r="G239" s="75" t="s">
        <v>176</v>
      </c>
    </row>
    <row r="240" spans="1:7" s="75" customFormat="1" hidden="1">
      <c r="A240" s="315"/>
      <c r="B240" s="73"/>
      <c r="C240" s="73"/>
      <c r="D240" s="187"/>
      <c r="E240" s="73"/>
      <c r="F240" s="58">
        <f t="shared" si="1"/>
        <v>0</v>
      </c>
      <c r="G240" s="75" t="s">
        <v>176</v>
      </c>
    </row>
    <row r="241" spans="1:7" s="75" customFormat="1" hidden="1">
      <c r="A241" s="315"/>
      <c r="B241" s="73"/>
      <c r="C241" s="73"/>
      <c r="D241" s="187"/>
      <c r="E241" s="73"/>
      <c r="F241" s="58">
        <f t="shared" si="1"/>
        <v>0</v>
      </c>
      <c r="G241" s="75" t="s">
        <v>176</v>
      </c>
    </row>
    <row r="242" spans="1:7" s="75" customFormat="1" hidden="1">
      <c r="A242" s="315"/>
      <c r="B242" s="73"/>
      <c r="C242" s="73"/>
      <c r="D242" s="187"/>
      <c r="E242" s="73"/>
      <c r="F242" s="58">
        <f t="shared" si="1"/>
        <v>0</v>
      </c>
      <c r="G242" s="75" t="s">
        <v>176</v>
      </c>
    </row>
    <row r="243" spans="1:7" s="75" customFormat="1" hidden="1">
      <c r="A243" s="315"/>
      <c r="B243" s="73"/>
      <c r="C243" s="73"/>
      <c r="D243" s="187"/>
      <c r="E243" s="73"/>
      <c r="F243" s="58">
        <f t="shared" si="1"/>
        <v>0</v>
      </c>
      <c r="G243" s="75" t="s">
        <v>176</v>
      </c>
    </row>
    <row r="244" spans="1:7" s="75" customFormat="1" hidden="1">
      <c r="A244" s="315"/>
      <c r="B244" s="73"/>
      <c r="C244" s="73"/>
      <c r="D244" s="187"/>
      <c r="E244" s="73"/>
      <c r="F244" s="58">
        <f t="shared" si="1"/>
        <v>0</v>
      </c>
      <c r="G244" s="75" t="s">
        <v>176</v>
      </c>
    </row>
    <row r="245" spans="1:7" s="75" customFormat="1" hidden="1">
      <c r="A245" s="315"/>
      <c r="B245" s="73"/>
      <c r="C245" s="73"/>
      <c r="D245" s="187"/>
      <c r="E245" s="73"/>
      <c r="F245" s="58">
        <f t="shared" si="1"/>
        <v>0</v>
      </c>
      <c r="G245" s="75" t="s">
        <v>176</v>
      </c>
    </row>
    <row r="246" spans="1:7" s="75" customFormat="1" hidden="1">
      <c r="A246" s="315"/>
      <c r="B246" s="73"/>
      <c r="C246" s="73"/>
      <c r="D246" s="187"/>
      <c r="E246" s="73"/>
      <c r="F246" s="58">
        <f t="shared" si="1"/>
        <v>0</v>
      </c>
      <c r="G246" s="75" t="s">
        <v>176</v>
      </c>
    </row>
    <row r="247" spans="1:7" s="75" customFormat="1" hidden="1">
      <c r="A247" s="315"/>
      <c r="B247" s="73"/>
      <c r="C247" s="73"/>
      <c r="D247" s="187"/>
      <c r="E247" s="73"/>
      <c r="F247" s="58">
        <f t="shared" si="1"/>
        <v>0</v>
      </c>
      <c r="G247" s="75" t="s">
        <v>176</v>
      </c>
    </row>
    <row r="248" spans="1:7" s="75" customFormat="1" hidden="1">
      <c r="A248" s="315"/>
      <c r="B248" s="73"/>
      <c r="C248" s="73"/>
      <c r="D248" s="187"/>
      <c r="E248" s="73"/>
      <c r="F248" s="58">
        <f t="shared" si="1"/>
        <v>0</v>
      </c>
      <c r="G248" s="75" t="s">
        <v>176</v>
      </c>
    </row>
    <row r="249" spans="1:7" s="75" customFormat="1" hidden="1">
      <c r="A249" s="315"/>
      <c r="B249" s="73"/>
      <c r="C249" s="73"/>
      <c r="D249" s="187"/>
      <c r="E249" s="73"/>
      <c r="F249" s="58">
        <f t="shared" si="1"/>
        <v>0</v>
      </c>
      <c r="G249" s="75" t="s">
        <v>176</v>
      </c>
    </row>
    <row r="250" spans="1:7" s="75" customFormat="1" hidden="1">
      <c r="A250" s="315"/>
      <c r="B250" s="73"/>
      <c r="C250" s="73"/>
      <c r="D250" s="187"/>
      <c r="E250" s="73"/>
      <c r="F250" s="58">
        <f t="shared" si="1"/>
        <v>0</v>
      </c>
      <c r="G250" s="75" t="s">
        <v>176</v>
      </c>
    </row>
    <row r="251" spans="1:7" s="75" customFormat="1" hidden="1">
      <c r="A251" s="315"/>
      <c r="B251" s="73"/>
      <c r="C251" s="73"/>
      <c r="D251" s="187"/>
      <c r="E251" s="73"/>
      <c r="F251" s="58">
        <f t="shared" si="1"/>
        <v>0</v>
      </c>
      <c r="G251" s="75" t="s">
        <v>176</v>
      </c>
    </row>
    <row r="252" spans="1:7" s="75" customFormat="1" hidden="1">
      <c r="A252" s="315"/>
      <c r="B252" s="73"/>
      <c r="C252" s="73"/>
      <c r="D252" s="187"/>
      <c r="E252" s="73"/>
      <c r="F252" s="58">
        <f t="shared" si="1"/>
        <v>0</v>
      </c>
      <c r="G252" s="75" t="s">
        <v>176</v>
      </c>
    </row>
    <row r="253" spans="1:7" s="75" customFormat="1" hidden="1">
      <c r="A253" s="315"/>
      <c r="B253" s="73"/>
      <c r="C253" s="73"/>
      <c r="D253" s="187"/>
      <c r="E253" s="73"/>
      <c r="F253" s="58">
        <f t="shared" si="1"/>
        <v>0</v>
      </c>
      <c r="G253" s="75" t="s">
        <v>176</v>
      </c>
    </row>
    <row r="254" spans="1:7" s="75" customFormat="1" hidden="1">
      <c r="A254" s="315"/>
      <c r="B254" s="73"/>
      <c r="C254" s="73"/>
      <c r="D254" s="187"/>
      <c r="E254" s="73"/>
      <c r="F254" s="58">
        <f t="shared" si="1"/>
        <v>0</v>
      </c>
      <c r="G254" s="75" t="s">
        <v>176</v>
      </c>
    </row>
    <row r="255" spans="1:7" s="75" customFormat="1" hidden="1">
      <c r="A255" s="315"/>
      <c r="B255" s="73"/>
      <c r="C255" s="73"/>
      <c r="D255" s="187"/>
      <c r="E255" s="73"/>
      <c r="F255" s="58">
        <f t="shared" si="1"/>
        <v>0</v>
      </c>
      <c r="G255" s="75" t="s">
        <v>176</v>
      </c>
    </row>
    <row r="256" spans="1:7" s="75" customFormat="1" hidden="1">
      <c r="A256" s="315"/>
      <c r="B256" s="73"/>
      <c r="C256" s="73"/>
      <c r="D256" s="187"/>
      <c r="E256" s="73"/>
      <c r="F256" s="58">
        <f t="shared" si="1"/>
        <v>0</v>
      </c>
      <c r="G256" s="75" t="s">
        <v>176</v>
      </c>
    </row>
    <row r="257" spans="1:9" s="75" customFormat="1" hidden="1">
      <c r="A257" s="315"/>
      <c r="B257" s="73"/>
      <c r="C257" s="73"/>
      <c r="D257" s="187"/>
      <c r="E257" s="73"/>
      <c r="F257" s="58">
        <f t="shared" si="1"/>
        <v>0</v>
      </c>
      <c r="G257" s="75" t="s">
        <v>176</v>
      </c>
    </row>
    <row r="258" spans="1:9" s="75" customFormat="1" hidden="1">
      <c r="A258" s="315"/>
      <c r="B258" s="73"/>
      <c r="C258" s="73"/>
      <c r="D258" s="187"/>
      <c r="E258" s="73"/>
      <c r="F258" s="58">
        <f t="shared" si="1"/>
        <v>0</v>
      </c>
      <c r="G258" s="75" t="s">
        <v>176</v>
      </c>
    </row>
    <row r="259" spans="1:9" s="75" customFormat="1" hidden="1">
      <c r="A259" s="315"/>
      <c r="B259" s="73"/>
      <c r="C259" s="73"/>
      <c r="D259" s="187"/>
      <c r="E259" s="73"/>
      <c r="F259" s="58">
        <f t="shared" si="1"/>
        <v>0</v>
      </c>
      <c r="G259" s="75" t="s">
        <v>176</v>
      </c>
    </row>
    <row r="260" spans="1:9" s="75" customFormat="1" hidden="1">
      <c r="A260" s="315"/>
      <c r="B260" s="73"/>
      <c r="C260" s="73"/>
      <c r="D260" s="187"/>
      <c r="E260" s="73"/>
      <c r="F260" s="58">
        <f t="shared" si="1"/>
        <v>0</v>
      </c>
      <c r="G260" s="75" t="s">
        <v>176</v>
      </c>
    </row>
    <row r="261" spans="1:9" s="75" customFormat="1" hidden="1">
      <c r="A261" s="315"/>
      <c r="B261" s="73"/>
      <c r="C261" s="73"/>
      <c r="D261" s="187"/>
      <c r="E261" s="73"/>
      <c r="F261" s="58">
        <f t="shared" si="1"/>
        <v>0</v>
      </c>
      <c r="G261" s="75" t="s">
        <v>176</v>
      </c>
    </row>
    <row r="262" spans="1:9" s="75" customFormat="1" hidden="1">
      <c r="A262" s="315"/>
      <c r="B262" s="73"/>
      <c r="C262" s="73"/>
      <c r="D262" s="187"/>
      <c r="E262" s="73"/>
      <c r="F262" s="58">
        <f t="shared" si="1"/>
        <v>0</v>
      </c>
      <c r="G262" s="75" t="s">
        <v>176</v>
      </c>
    </row>
    <row r="263" spans="1:9" s="75" customFormat="1" hidden="1">
      <c r="A263" s="315"/>
      <c r="B263" s="73"/>
      <c r="C263" s="73"/>
      <c r="D263" s="187"/>
      <c r="E263" s="73"/>
      <c r="F263" s="58">
        <f t="shared" si="1"/>
        <v>0</v>
      </c>
      <c r="G263" s="75" t="s">
        <v>176</v>
      </c>
    </row>
    <row r="264" spans="1:9" s="75" customFormat="1" hidden="1">
      <c r="A264" s="315"/>
      <c r="B264" s="73"/>
      <c r="C264" s="73"/>
      <c r="D264" s="187"/>
      <c r="E264" s="73"/>
      <c r="F264" s="58">
        <f t="shared" si="1"/>
        <v>0</v>
      </c>
      <c r="G264" s="75" t="s">
        <v>176</v>
      </c>
    </row>
    <row r="265" spans="1:9" s="75" customFormat="1" hidden="1">
      <c r="A265" s="315"/>
      <c r="B265" s="73"/>
      <c r="C265" s="73"/>
      <c r="D265" s="187"/>
      <c r="E265" s="73"/>
      <c r="F265" s="58">
        <f t="shared" si="1"/>
        <v>0</v>
      </c>
      <c r="G265" s="75" t="s">
        <v>176</v>
      </c>
    </row>
    <row r="266" spans="1:9" s="75" customFormat="1" hidden="1">
      <c r="A266" s="315"/>
      <c r="B266" s="73"/>
      <c r="C266" s="73"/>
      <c r="D266" s="187"/>
      <c r="E266" s="73"/>
      <c r="F266" s="58">
        <f t="shared" si="1"/>
        <v>0</v>
      </c>
      <c r="G266" s="75" t="s">
        <v>176</v>
      </c>
    </row>
    <row r="267" spans="1:9" s="75" customFormat="1">
      <c r="A267" s="315"/>
      <c r="B267" s="73"/>
      <c r="C267" s="73"/>
      <c r="D267" s="187"/>
      <c r="E267" s="73"/>
      <c r="F267" s="198">
        <f>ROUND(+B267*D267*E267,2)</f>
        <v>0</v>
      </c>
      <c r="G267" s="75" t="s">
        <v>176</v>
      </c>
    </row>
    <row r="268" spans="1:9" s="75" customFormat="1">
      <c r="A268" s="315"/>
      <c r="B268" s="65"/>
      <c r="C268" s="65"/>
      <c r="D268" s="147"/>
      <c r="E268" s="151" t="s">
        <v>177</v>
      </c>
      <c r="F268" s="207">
        <f>ROUND(SUBTOTAL(109,F137:F267),2)</f>
        <v>0</v>
      </c>
      <c r="G268" s="75" t="s">
        <v>176</v>
      </c>
      <c r="I268" s="313" t="s">
        <v>190</v>
      </c>
    </row>
    <row r="269" spans="1:9">
      <c r="F269" s="200"/>
      <c r="G269" s="75" t="s">
        <v>178</v>
      </c>
    </row>
    <row r="270" spans="1:9">
      <c r="C270" s="431" t="str">
        <f>"Total "&amp;B2</f>
        <v>Total GRANT EXCLUSIVE LINE ITEM</v>
      </c>
      <c r="D270" s="431"/>
      <c r="E270" s="431"/>
      <c r="F270" s="58">
        <f>+F268+F136</f>
        <v>0</v>
      </c>
      <c r="G270" s="75" t="s">
        <v>178</v>
      </c>
      <c r="I270" s="105" t="s">
        <v>180</v>
      </c>
    </row>
    <row r="271" spans="1:9" s="75" customFormat="1">
      <c r="A271" s="166"/>
      <c r="B271" s="65"/>
      <c r="C271" s="65"/>
      <c r="D271" s="65"/>
      <c r="E271" s="65"/>
      <c r="F271" s="94"/>
      <c r="G271" s="75" t="s">
        <v>178</v>
      </c>
    </row>
    <row r="272" spans="1:9" s="75" customFormat="1">
      <c r="A272" s="171" t="str">
        <f>B2&amp;" Narrative (State):"</f>
        <v>GRANT EXCLUSIVE LINE ITEM Narrative (State):</v>
      </c>
      <c r="B272" s="80"/>
      <c r="C272" s="80"/>
      <c r="D272" s="80"/>
      <c r="E272" s="80"/>
      <c r="F272" s="81"/>
      <c r="G272" s="75" t="s">
        <v>173</v>
      </c>
      <c r="I272" s="106" t="s">
        <v>182</v>
      </c>
    </row>
    <row r="273" spans="1:17" s="75" customFormat="1" ht="45" customHeight="1">
      <c r="A273" s="423" t="s">
        <v>288</v>
      </c>
      <c r="B273" s="424"/>
      <c r="C273" s="424"/>
      <c r="D273" s="424"/>
      <c r="E273" s="424"/>
      <c r="F273" s="425"/>
      <c r="G273" s="75" t="s">
        <v>173</v>
      </c>
      <c r="I273" s="421" t="s">
        <v>183</v>
      </c>
      <c r="J273" s="421"/>
      <c r="K273" s="421"/>
      <c r="L273" s="421"/>
      <c r="M273" s="421"/>
      <c r="N273" s="421"/>
      <c r="O273" s="421"/>
      <c r="P273" s="421"/>
      <c r="Q273" s="421"/>
    </row>
    <row r="274" spans="1:17">
      <c r="G274" s="75" t="s">
        <v>176</v>
      </c>
    </row>
    <row r="275" spans="1:17" s="75" customFormat="1">
      <c r="A275" s="171" t="str">
        <f>B2&amp;" Narrative (Non-State) i.e. Match or Other Funding"</f>
        <v>GRANT EXCLUSIVE LINE ITEM Narrative (Non-State) i.e. Match or Other Funding</v>
      </c>
      <c r="B275" s="84"/>
      <c r="C275" s="84"/>
      <c r="D275" s="84"/>
      <c r="E275" s="84"/>
      <c r="F275" s="85"/>
      <c r="G275" s="75" t="s">
        <v>176</v>
      </c>
      <c r="I275" s="106" t="s">
        <v>182</v>
      </c>
    </row>
    <row r="276" spans="1:17" s="75" customFormat="1" ht="45" customHeight="1">
      <c r="A276" s="423" t="s">
        <v>289</v>
      </c>
      <c r="B276" s="424"/>
      <c r="C276" s="424"/>
      <c r="D276" s="424"/>
      <c r="E276" s="424"/>
      <c r="F276" s="425"/>
      <c r="G276" s="75" t="s">
        <v>176</v>
      </c>
      <c r="I276" s="421" t="s">
        <v>183</v>
      </c>
      <c r="J276" s="421"/>
      <c r="K276" s="421"/>
      <c r="L276" s="421"/>
      <c r="M276" s="421"/>
      <c r="N276" s="421"/>
      <c r="O276" s="421"/>
      <c r="P276" s="421"/>
      <c r="Q276" s="421"/>
    </row>
    <row r="278" spans="1:17">
      <c r="D278" s="16"/>
    </row>
  </sheetData>
  <sheetProtection algorithmName="SHA-512" hashValue="sF7hwbD3tGGSAm1vQAQYAUeT3C5oTyza+LqhLcHbAqTuNKNLeUbBrwcUc+H2m6gP5F2p2xqc4Kn6zVoLjL1VqA==" saltValue="7tUcv7uztWNNXfCC1S09R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6D10AF9-B915-4F65-8492-CE6AED366E5A}">
            <xm:f>Categories!$A$37=FALSE</xm:f>
            <x14:dxf>
              <fill>
                <patternFill>
                  <bgColor theme="0" tint="-0.34998626667073579"/>
                </patternFill>
              </fill>
            </x14:dxf>
          </x14:cfRule>
          <xm:sqref>A1:F276</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view="pageBreakPreview" zoomScaleNormal="100" zoomScaleSheetLayoutView="100" workbookViewId="0">
      <selection activeCell="A2" sqref="A2:D2"/>
    </sheetView>
  </sheetViews>
  <sheetFormatPr defaultRowHeight="14.45"/>
  <cols>
    <col min="1" max="1" width="76.28515625" customWidth="1"/>
    <col min="2" max="3" width="18.7109375" customWidth="1"/>
    <col min="4" max="4" width="19.7109375" customWidth="1"/>
    <col min="5" max="5" width="3" customWidth="1"/>
  </cols>
  <sheetData>
    <row r="1" spans="1:6" ht="21.75" customHeight="1">
      <c r="A1" s="419" t="s">
        <v>162</v>
      </c>
      <c r="B1" s="419"/>
      <c r="C1" s="419"/>
      <c r="D1">
        <f>+'Section A'!B2</f>
        <v>0</v>
      </c>
    </row>
    <row r="2" spans="1:6" ht="54.75" customHeight="1">
      <c r="A2" s="442" t="s">
        <v>300</v>
      </c>
      <c r="B2" s="442"/>
      <c r="C2" s="442"/>
      <c r="D2" s="442"/>
    </row>
    <row r="3" spans="1:6" ht="15" customHeight="1">
      <c r="A3" s="189" t="s">
        <v>253</v>
      </c>
      <c r="B3" s="189" t="s">
        <v>301</v>
      </c>
      <c r="C3" s="189" t="s">
        <v>302</v>
      </c>
      <c r="D3" s="189" t="s">
        <v>303</v>
      </c>
    </row>
    <row r="4" spans="1:6" s="75" customFormat="1">
      <c r="A4" s="165"/>
      <c r="B4" s="100"/>
      <c r="C4" s="103"/>
      <c r="D4" s="58">
        <f>ROUND(B4*C4,2)</f>
        <v>0</v>
      </c>
      <c r="F4"/>
    </row>
    <row r="5" spans="1:6" s="75" customFormat="1">
      <c r="A5" s="162"/>
      <c r="B5" s="100"/>
      <c r="C5" s="103"/>
      <c r="D5" s="58">
        <f>ROUND(B5*C5,2)</f>
        <v>0</v>
      </c>
    </row>
    <row r="6" spans="1:6" s="75" customFormat="1">
      <c r="A6" s="162"/>
      <c r="B6" s="100"/>
      <c r="C6" s="103"/>
      <c r="D6" s="58">
        <f>ROUND(B6*C6,2)</f>
        <v>0</v>
      </c>
    </row>
    <row r="7" spans="1:6" s="75" customFormat="1">
      <c r="A7" s="162"/>
      <c r="B7" s="100"/>
      <c r="C7" s="103"/>
      <c r="D7" s="198">
        <f>ROUND(B7*C7,2)</f>
        <v>0</v>
      </c>
    </row>
    <row r="8" spans="1:6">
      <c r="A8" t="str">
        <f>IF(SUBTOTAL(109,B4:B8)-'Section A'!E34&gt;0.004,"Indirect Base cannot exceed Total Direct Costs"," ")</f>
        <v xml:space="preserve"> </v>
      </c>
      <c r="B8" s="154"/>
      <c r="C8" s="154" t="s">
        <v>174</v>
      </c>
      <c r="D8" s="207">
        <f>ROUND(SUM(D4:D7),2)</f>
        <v>0</v>
      </c>
      <c r="F8" s="106" t="s">
        <v>304</v>
      </c>
    </row>
    <row r="9" spans="1:6" s="75" customFormat="1">
      <c r="A9" s="162"/>
      <c r="D9" s="208"/>
    </row>
    <row r="10" spans="1:6" s="75" customFormat="1">
      <c r="A10" s="162"/>
      <c r="B10" s="100"/>
      <c r="C10" s="103"/>
      <c r="D10" s="58">
        <f>ROUND(B10*C10,2)</f>
        <v>0</v>
      </c>
    </row>
    <row r="11" spans="1:6" s="75" customFormat="1">
      <c r="A11" s="162"/>
      <c r="B11" s="100"/>
      <c r="C11" s="103"/>
      <c r="D11" s="58">
        <f>ROUND(B11*C11,2)</f>
        <v>0</v>
      </c>
    </row>
    <row r="12" spans="1:6" s="75" customFormat="1">
      <c r="A12" s="162"/>
      <c r="B12" s="100"/>
      <c r="C12" s="103"/>
      <c r="D12" s="58">
        <f>ROUND(B12*C12,2)</f>
        <v>0</v>
      </c>
    </row>
    <row r="13" spans="1:6" s="75" customFormat="1">
      <c r="A13" s="162"/>
      <c r="B13" s="100"/>
      <c r="C13" s="103"/>
      <c r="D13" s="198">
        <f>ROUND(B13*C13,2)</f>
        <v>0</v>
      </c>
    </row>
    <row r="14" spans="1:6" s="75" customFormat="1">
      <c r="A14" s="167"/>
      <c r="B14" s="147"/>
      <c r="C14" s="151" t="s">
        <v>177</v>
      </c>
      <c r="D14" s="207">
        <f>ROUND(SUBTOTAL(109,D9:D13),2)</f>
        <v>0</v>
      </c>
      <c r="F14" s="313" t="s">
        <v>304</v>
      </c>
    </row>
    <row r="15" spans="1:6">
      <c r="D15" s="200"/>
    </row>
    <row r="16" spans="1:6">
      <c r="B16" s="431" t="s">
        <v>305</v>
      </c>
      <c r="C16" s="431"/>
      <c r="D16" s="58">
        <f>+D14+D8</f>
        <v>0</v>
      </c>
      <c r="F16" s="105" t="s">
        <v>180</v>
      </c>
    </row>
    <row r="17" spans="1:14" s="75" customFormat="1">
      <c r="A17" s="167"/>
      <c r="C17" s="97"/>
      <c r="D17" s="204"/>
    </row>
    <row r="18" spans="1:14" s="75" customFormat="1">
      <c r="A18" s="171" t="s">
        <v>306</v>
      </c>
      <c r="B18" s="80"/>
      <c r="C18" s="80"/>
      <c r="D18" s="81"/>
      <c r="F18" s="106" t="s">
        <v>182</v>
      </c>
    </row>
    <row r="19" spans="1:14" s="75" customFormat="1" ht="45" customHeight="1">
      <c r="A19" s="416"/>
      <c r="B19" s="417"/>
      <c r="C19" s="417"/>
      <c r="D19" s="418"/>
      <c r="F19" s="420" t="s">
        <v>183</v>
      </c>
      <c r="G19" s="420"/>
      <c r="H19" s="420"/>
      <c r="I19" s="420"/>
      <c r="J19" s="420"/>
      <c r="K19" s="420"/>
      <c r="L19" s="420"/>
      <c r="M19" s="420"/>
      <c r="N19" s="420"/>
    </row>
    <row r="21" spans="1:14" s="75" customFormat="1">
      <c r="A21" s="171" t="s">
        <v>307</v>
      </c>
      <c r="B21" s="84"/>
      <c r="C21" s="84"/>
      <c r="D21" s="85"/>
      <c r="F21" s="106" t="s">
        <v>182</v>
      </c>
    </row>
    <row r="22" spans="1:14" s="75" customFormat="1" ht="45" customHeight="1">
      <c r="A22" s="423"/>
      <c r="B22" s="424"/>
      <c r="C22" s="424"/>
      <c r="D22" s="425"/>
      <c r="F22" s="420" t="s">
        <v>183</v>
      </c>
      <c r="G22" s="420"/>
      <c r="H22" s="420"/>
      <c r="I22" s="420"/>
      <c r="J22" s="420"/>
      <c r="K22" s="420"/>
      <c r="L22" s="420"/>
      <c r="M22" s="420"/>
      <c r="N22" s="420"/>
    </row>
    <row r="23" spans="1:14" ht="2.25" customHeight="1"/>
    <row r="24" spans="1:14">
      <c r="A24" s="446"/>
      <c r="B24" s="446"/>
      <c r="C24" s="446"/>
      <c r="D24" s="446"/>
    </row>
    <row r="25" spans="1:14">
      <c r="A25" s="446"/>
      <c r="B25" s="446"/>
      <c r="C25" s="446"/>
      <c r="D25" s="446"/>
    </row>
    <row r="26" spans="1:14">
      <c r="A26" s="446"/>
      <c r="B26" s="446"/>
      <c r="C26" s="446"/>
      <c r="D26" s="446"/>
    </row>
  </sheetData>
  <sheetProtection algorithmName="SHA-512" hashValue="BywDfv+R2aE61VVcRUgQ5cACzB1i2qpStzqZiksUsV82/SdHrHx86UNeiWusA2zEBBkgAYRTdmr7MCNsFCHJuQ==" saltValue="TigX7ceeXMRzQfXLafFZmg==" spinCount="100000" sheet="1" formatCells="0" formatRows="0" sort="0"/>
  <mergeCells count="10">
    <mergeCell ref="A24:D24"/>
    <mergeCell ref="A25:D25"/>
    <mergeCell ref="A26:D26"/>
    <mergeCell ref="F19:N19"/>
    <mergeCell ref="F22:N22"/>
    <mergeCell ref="A1:C1"/>
    <mergeCell ref="A2:D2"/>
    <mergeCell ref="B16:C16"/>
    <mergeCell ref="A19:D19"/>
    <mergeCell ref="A22:D22"/>
  </mergeCells>
  <conditionalFormatting sqref="A8">
    <cfRule type="containsText" dxfId="36" priority="9" operator="containsText" text="exceed">
      <formula>NOT(ISERROR(SEARCH("exceed",A8)))</formula>
    </cfRule>
  </conditionalFormatting>
  <conditionalFormatting sqref="A23:D26">
    <cfRule type="containsText" dxfId="35" priority="5" operator="containsText" text="Budget">
      <formula>NOT(ISERROR(SEARCH("Budget",A23)))</formula>
    </cfRule>
  </conditionalFormatting>
  <conditionalFormatting sqref="F4">
    <cfRule type="containsText" dxfId="34" priority="2" operator="containsText" text="mtdccalculator">
      <formula>NOT(ISERROR(SEARCH("mtdccalculator",F4)))</formula>
    </cfRule>
    <cfRule type="containsText" dxfId="33" priority="3" operator="containsText" text="mtdccalculator">
      <formula>NOT(ISERROR(SEARCH("mtdccalculator",F4)))</formula>
    </cfRule>
    <cfRule type="containsText" dxfId="32" priority="4"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72A45D74-5EED-46ED-B073-65E47CE83060}">
            <xm:f>Categories!$A$38=FALSE</xm:f>
            <x14:dxf>
              <fill>
                <patternFill>
                  <bgColor theme="0" tint="-0.34998626667073579"/>
                </patternFill>
              </fill>
            </x14:dxf>
          </x14:cfRule>
          <xm:sqref>A1:D22</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23254-CB62-452C-BCCE-640B1ABE4665}">
  <dimension ref="B1:J30"/>
  <sheetViews>
    <sheetView showGridLines="0" view="pageBreakPreview" topLeftCell="A11" zoomScale="99" zoomScaleNormal="99" zoomScaleSheetLayoutView="99" workbookViewId="0">
      <selection activeCell="AL18" sqref="AL18"/>
    </sheetView>
  </sheetViews>
  <sheetFormatPr defaultColWidth="9.140625" defaultRowHeight="14.45"/>
  <cols>
    <col min="1" max="1" width="1.5703125" style="222" customWidth="1"/>
    <col min="2" max="10" width="9.140625" style="222"/>
    <col min="11" max="11" width="1.42578125" style="222" customWidth="1"/>
    <col min="12" max="16384" width="9.140625" style="222"/>
  </cols>
  <sheetData>
    <row r="1" spans="2:10" ht="6.6" customHeight="1"/>
    <row r="2" spans="2:10">
      <c r="B2" s="451" t="s">
        <v>308</v>
      </c>
      <c r="C2" s="452"/>
      <c r="D2" s="452"/>
      <c r="E2" s="452"/>
      <c r="F2" s="452"/>
      <c r="G2" s="452"/>
      <c r="H2" s="452"/>
      <c r="I2" s="452"/>
      <c r="J2" s="453"/>
    </row>
    <row r="3" spans="2:10">
      <c r="B3" s="233"/>
      <c r="C3"/>
      <c r="D3"/>
      <c r="E3"/>
      <c r="F3"/>
      <c r="G3"/>
      <c r="H3"/>
      <c r="I3"/>
      <c r="J3" s="229"/>
    </row>
    <row r="4" spans="2:10" ht="90.6" customHeight="1">
      <c r="B4" s="454" t="s">
        <v>309</v>
      </c>
      <c r="C4" s="455"/>
      <c r="D4" s="455"/>
      <c r="E4" s="455"/>
      <c r="F4" s="455"/>
      <c r="G4" s="455"/>
      <c r="H4" s="455"/>
      <c r="I4" s="455"/>
      <c r="J4" s="456"/>
    </row>
    <row r="5" spans="2:10">
      <c r="B5" s="233"/>
      <c r="C5"/>
      <c r="D5"/>
      <c r="E5"/>
      <c r="F5"/>
      <c r="G5"/>
      <c r="H5"/>
      <c r="I5"/>
      <c r="J5" s="229"/>
    </row>
    <row r="6" spans="2:10">
      <c r="B6" s="230" t="s">
        <v>310</v>
      </c>
      <c r="C6"/>
      <c r="D6"/>
      <c r="E6"/>
      <c r="F6"/>
      <c r="G6"/>
      <c r="H6"/>
      <c r="I6"/>
      <c r="J6" s="229"/>
    </row>
    <row r="7" spans="2:10">
      <c r="B7" s="232" t="s">
        <v>311</v>
      </c>
      <c r="C7"/>
      <c r="D7"/>
      <c r="E7"/>
      <c r="F7"/>
      <c r="G7"/>
      <c r="H7"/>
      <c r="I7"/>
      <c r="J7" s="229"/>
    </row>
    <row r="8" spans="2:10">
      <c r="B8" s="228">
        <v>1</v>
      </c>
      <c r="C8" s="449" t="s">
        <v>312</v>
      </c>
      <c r="D8" s="449"/>
      <c r="E8" s="449"/>
      <c r="F8" s="449"/>
      <c r="G8" s="449"/>
      <c r="H8" s="449"/>
      <c r="I8" s="449"/>
      <c r="J8" s="450"/>
    </row>
    <row r="9" spans="2:10" ht="48.6" customHeight="1">
      <c r="B9" s="228">
        <v>2</v>
      </c>
      <c r="C9" s="447" t="s">
        <v>313</v>
      </c>
      <c r="D9" s="447"/>
      <c r="E9" s="447"/>
      <c r="F9" s="447"/>
      <c r="G9" s="447"/>
      <c r="H9" s="447"/>
      <c r="I9" s="447"/>
      <c r="J9" s="448"/>
    </row>
    <row r="10" spans="2:10" s="231" customFormat="1" ht="46.9" customHeight="1">
      <c r="B10" s="228">
        <v>3</v>
      </c>
      <c r="C10" s="447" t="s">
        <v>314</v>
      </c>
      <c r="D10" s="447"/>
      <c r="E10" s="447"/>
      <c r="F10" s="447"/>
      <c r="G10" s="447"/>
      <c r="H10" s="447"/>
      <c r="I10" s="447"/>
      <c r="J10" s="448"/>
    </row>
    <row r="11" spans="2:10" ht="76.150000000000006" customHeight="1">
      <c r="B11" s="228">
        <v>4</v>
      </c>
      <c r="C11" s="447" t="s">
        <v>315</v>
      </c>
      <c r="D11" s="447"/>
      <c r="E11" s="447"/>
      <c r="F11" s="447"/>
      <c r="G11" s="447"/>
      <c r="H11" s="447"/>
      <c r="I11" s="447"/>
      <c r="J11" s="448"/>
    </row>
    <row r="12" spans="2:10">
      <c r="B12" s="228">
        <v>5</v>
      </c>
      <c r="C12" s="447" t="s">
        <v>316</v>
      </c>
      <c r="D12" s="447"/>
      <c r="E12" s="447"/>
      <c r="F12" s="447"/>
      <c r="G12" s="447"/>
      <c r="H12" s="447"/>
      <c r="I12" s="447"/>
      <c r="J12" s="448"/>
    </row>
    <row r="13" spans="2:10" ht="48" customHeight="1">
      <c r="B13" s="228">
        <v>6</v>
      </c>
      <c r="C13" s="447" t="s">
        <v>317</v>
      </c>
      <c r="D13" s="447"/>
      <c r="E13" s="447"/>
      <c r="F13" s="447"/>
      <c r="G13" s="447"/>
      <c r="H13" s="447"/>
      <c r="I13" s="447"/>
      <c r="J13" s="448"/>
    </row>
    <row r="14" spans="2:10">
      <c r="B14" s="230" t="s">
        <v>318</v>
      </c>
      <c r="C14"/>
      <c r="D14"/>
      <c r="E14"/>
      <c r="F14"/>
      <c r="G14"/>
      <c r="H14"/>
      <c r="I14"/>
      <c r="J14" s="229"/>
    </row>
    <row r="15" spans="2:10" ht="30.6" customHeight="1">
      <c r="B15" s="228">
        <v>8</v>
      </c>
      <c r="C15" s="449" t="s">
        <v>319</v>
      </c>
      <c r="D15" s="449"/>
      <c r="E15" s="449"/>
      <c r="F15" s="449"/>
      <c r="G15" s="449"/>
      <c r="H15" s="449"/>
      <c r="I15" s="449"/>
      <c r="J15" s="450"/>
    </row>
    <row r="16" spans="2:10">
      <c r="B16" s="228">
        <v>9</v>
      </c>
      <c r="C16" s="447" t="s">
        <v>320</v>
      </c>
      <c r="D16" s="447"/>
      <c r="E16" s="447"/>
      <c r="F16" s="447"/>
      <c r="G16" s="447"/>
      <c r="H16" s="447"/>
      <c r="I16" s="447"/>
      <c r="J16" s="448"/>
    </row>
    <row r="17" spans="2:10" ht="27" customHeight="1">
      <c r="B17" s="228">
        <v>10</v>
      </c>
      <c r="C17" s="449" t="s">
        <v>321</v>
      </c>
      <c r="D17" s="449"/>
      <c r="E17" s="449"/>
      <c r="F17" s="449"/>
      <c r="G17" s="449"/>
      <c r="H17" s="449"/>
      <c r="I17" s="449"/>
      <c r="J17" s="450"/>
    </row>
    <row r="18" spans="2:10" ht="29.45" customHeight="1">
      <c r="B18" s="228">
        <v>11</v>
      </c>
      <c r="C18" s="447" t="s">
        <v>322</v>
      </c>
      <c r="D18" s="447"/>
      <c r="E18" s="447"/>
      <c r="F18" s="447"/>
      <c r="G18" s="447"/>
      <c r="H18" s="447"/>
      <c r="I18" s="447"/>
      <c r="J18" s="448"/>
    </row>
    <row r="19" spans="2:10" ht="61.15" customHeight="1">
      <c r="B19" s="228">
        <v>12</v>
      </c>
      <c r="C19" s="447" t="s">
        <v>323</v>
      </c>
      <c r="D19" s="447"/>
      <c r="E19" s="447"/>
      <c r="F19" s="447"/>
      <c r="G19" s="447"/>
      <c r="H19" s="447"/>
      <c r="I19" s="447"/>
      <c r="J19" s="448"/>
    </row>
    <row r="20" spans="2:10">
      <c r="B20" s="227">
        <v>13</v>
      </c>
      <c r="C20" s="226" t="s">
        <v>324</v>
      </c>
      <c r="D20" s="226"/>
      <c r="E20" s="226"/>
      <c r="F20" s="226"/>
      <c r="G20" s="226"/>
      <c r="H20" s="226"/>
      <c r="I20" s="226"/>
      <c r="J20" s="225"/>
    </row>
    <row r="21" spans="2:10">
      <c r="B21" s="224"/>
    </row>
    <row r="22" spans="2:10">
      <c r="B22" s="224"/>
    </row>
    <row r="23" spans="2:10">
      <c r="B23" s="224"/>
    </row>
    <row r="24" spans="2:10">
      <c r="B24" s="224"/>
    </row>
    <row r="25" spans="2:10">
      <c r="B25" s="224"/>
    </row>
    <row r="26" spans="2:10">
      <c r="B26" s="223"/>
    </row>
    <row r="27" spans="2:10">
      <c r="B27" s="223"/>
    </row>
    <row r="28" spans="2:10">
      <c r="B28" s="223"/>
    </row>
    <row r="29" spans="2:10">
      <c r="B29" s="223"/>
    </row>
    <row r="30" spans="2:10">
      <c r="B30" s="223"/>
    </row>
  </sheetData>
  <sheetProtection algorithmName="SHA-512" hashValue="J7WaJK1ffL3A1x14Nr3P6+/w27vrLcWgA8p3zDj1gvrkef1FiKe5s0m95vPfLZe+lxIigf7jcMp73S828bWlwA==" saltValue="v0PbySubUd97oEozH101Hw==" spinCount="100000" sheet="1" objects="1" scenarios="1"/>
  <mergeCells count="13">
    <mergeCell ref="C18:J18"/>
    <mergeCell ref="C19:J19"/>
    <mergeCell ref="C17:J17"/>
    <mergeCell ref="C16:J16"/>
    <mergeCell ref="B2:J2"/>
    <mergeCell ref="B4:J4"/>
    <mergeCell ref="C8:J8"/>
    <mergeCell ref="C9:J9"/>
    <mergeCell ref="C15:J15"/>
    <mergeCell ref="C11:J11"/>
    <mergeCell ref="C12:J12"/>
    <mergeCell ref="C10:J10"/>
    <mergeCell ref="C13:J13"/>
  </mergeCells>
  <pageMargins left="0.7" right="0.7" top="0.75" bottom="0.75" header="0.3" footer="0.3"/>
  <pageSetup scale="94"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96D18-5736-4A06-A2BC-168664DDF3C0}">
  <dimension ref="B1:H37"/>
  <sheetViews>
    <sheetView showGridLines="0" topLeftCell="A18" zoomScale="75" zoomScaleNormal="75" zoomScaleSheetLayoutView="78" workbookViewId="0">
      <selection activeCell="E5" sqref="E5"/>
    </sheetView>
  </sheetViews>
  <sheetFormatPr defaultColWidth="9.140625" defaultRowHeight="14.45"/>
  <cols>
    <col min="1" max="1" width="1.28515625" style="234" customWidth="1"/>
    <col min="2" max="2" width="3.28515625" style="234" customWidth="1"/>
    <col min="3" max="3" width="7.7109375" style="234" customWidth="1"/>
    <col min="4" max="4" width="9.140625" style="234" bestFit="1" customWidth="1"/>
    <col min="5" max="5" width="47.7109375" style="234" customWidth="1"/>
    <col min="6" max="6" width="3.42578125" style="234" customWidth="1"/>
    <col min="7" max="7" width="18.140625" style="234" customWidth="1"/>
    <col min="8" max="8" width="24" style="234" customWidth="1"/>
    <col min="9" max="9" width="1.42578125" style="234" customWidth="1"/>
    <col min="10" max="10" width="9.140625" style="234" bestFit="1" customWidth="1"/>
    <col min="11" max="11" width="11.28515625" style="234" customWidth="1"/>
    <col min="12" max="14" width="9.140625" style="234" bestFit="1" customWidth="1"/>
    <col min="15" max="16384" width="9.140625" style="234"/>
  </cols>
  <sheetData>
    <row r="1" spans="2:8" ht="7.9" customHeight="1"/>
    <row r="2" spans="2:8">
      <c r="B2" s="266" t="s">
        <v>325</v>
      </c>
      <c r="C2" s="265"/>
      <c r="D2" s="265"/>
      <c r="E2" s="265"/>
      <c r="F2" s="265"/>
      <c r="G2" s="265"/>
      <c r="H2" s="264"/>
    </row>
    <row r="3" spans="2:8">
      <c r="B3" s="263"/>
      <c r="C3" s="254"/>
      <c r="D3" s="254"/>
      <c r="E3" s="254"/>
      <c r="F3" s="254"/>
      <c r="G3" s="254"/>
      <c r="H3" s="252"/>
    </row>
    <row r="4" spans="2:8">
      <c r="B4" s="233"/>
      <c r="C4" s="254"/>
      <c r="D4" s="262" t="s">
        <v>326</v>
      </c>
      <c r="E4" s="261" t="str">
        <f>IF('Section A'!B2=0, "", 'Section A'!B2)</f>
        <v/>
      </c>
      <c r="F4" s="260"/>
      <c r="G4" s="259"/>
      <c r="H4" s="258"/>
    </row>
    <row r="5" spans="2:8">
      <c r="B5" s="255"/>
      <c r="C5" s="254"/>
      <c r="D5" s="254"/>
      <c r="E5" s="254"/>
      <c r="F5" s="254"/>
      <c r="G5" s="254"/>
      <c r="H5" s="252"/>
    </row>
    <row r="6" spans="2:8">
      <c r="B6" s="255"/>
      <c r="C6" s="254"/>
      <c r="D6" s="254"/>
      <c r="E6" s="247"/>
      <c r="F6" s="247" t="s">
        <v>327</v>
      </c>
      <c r="G6" s="254"/>
      <c r="H6" s="252"/>
    </row>
    <row r="7" spans="2:8">
      <c r="B7" s="255"/>
      <c r="C7" s="254"/>
      <c r="D7" s="254"/>
      <c r="E7" s="248" t="s">
        <v>328</v>
      </c>
      <c r="F7" s="254"/>
      <c r="G7" s="246"/>
      <c r="H7" s="252"/>
    </row>
    <row r="8" spans="2:8">
      <c r="B8" s="255"/>
      <c r="C8" s="254"/>
      <c r="D8" s="254"/>
      <c r="E8" s="248" t="s">
        <v>329</v>
      </c>
      <c r="F8" s="254"/>
      <c r="G8" s="246"/>
      <c r="H8" s="252"/>
    </row>
    <row r="9" spans="2:8">
      <c r="B9" s="255"/>
      <c r="C9" s="254"/>
      <c r="D9" s="254"/>
      <c r="E9" s="248" t="s">
        <v>330</v>
      </c>
      <c r="F9" s="254"/>
      <c r="G9" s="246"/>
      <c r="H9" s="252"/>
    </row>
    <row r="10" spans="2:8">
      <c r="B10" s="255"/>
      <c r="C10" s="254"/>
      <c r="D10" s="254"/>
      <c r="E10" s="248" t="s">
        <v>331</v>
      </c>
      <c r="F10" s="254"/>
      <c r="G10" s="246"/>
      <c r="H10" s="252"/>
    </row>
    <row r="11" spans="2:8">
      <c r="B11" s="255"/>
      <c r="C11" s="254"/>
      <c r="D11" s="254"/>
      <c r="E11" s="248" t="s">
        <v>332</v>
      </c>
      <c r="F11" s="254"/>
      <c r="G11" s="246"/>
      <c r="H11" s="252"/>
    </row>
    <row r="12" spans="2:8">
      <c r="B12" s="255"/>
      <c r="C12" s="254"/>
      <c r="D12" s="254"/>
      <c r="E12" s="248" t="s">
        <v>333</v>
      </c>
      <c r="F12" s="254"/>
      <c r="G12" s="246"/>
      <c r="H12" s="252"/>
    </row>
    <row r="13" spans="2:8">
      <c r="B13" s="255"/>
      <c r="C13" s="254"/>
      <c r="D13" s="254"/>
      <c r="E13" s="248" t="s">
        <v>334</v>
      </c>
      <c r="F13" s="254"/>
      <c r="G13" s="246"/>
      <c r="H13" s="252"/>
    </row>
    <row r="14" spans="2:8">
      <c r="B14" s="255"/>
      <c r="C14" s="254"/>
      <c r="D14" s="254"/>
      <c r="E14" s="248" t="s">
        <v>335</v>
      </c>
      <c r="F14" s="254"/>
      <c r="G14" s="246"/>
      <c r="H14" s="252"/>
    </row>
    <row r="15" spans="2:8">
      <c r="B15" s="255"/>
      <c r="C15" s="254"/>
      <c r="D15" s="254"/>
      <c r="E15" s="248" t="s">
        <v>336</v>
      </c>
      <c r="F15" s="254"/>
      <c r="G15" s="246"/>
      <c r="H15" s="252"/>
    </row>
    <row r="16" spans="2:8">
      <c r="B16" s="255"/>
      <c r="C16" s="254"/>
      <c r="D16" s="254"/>
      <c r="E16" s="248" t="s">
        <v>337</v>
      </c>
      <c r="F16" s="254"/>
      <c r="G16" s="246"/>
      <c r="H16" s="252"/>
    </row>
    <row r="17" spans="2:8">
      <c r="B17" s="255"/>
      <c r="C17" s="254"/>
      <c r="D17" s="254"/>
      <c r="E17" s="248" t="s">
        <v>338</v>
      </c>
      <c r="F17" s="254"/>
      <c r="G17" s="246"/>
      <c r="H17" s="252"/>
    </row>
    <row r="18" spans="2:8">
      <c r="B18" s="255"/>
      <c r="C18" s="254"/>
      <c r="D18" s="254"/>
      <c r="E18" s="248" t="s">
        <v>339</v>
      </c>
      <c r="F18" s="254"/>
      <c r="G18" s="246"/>
      <c r="H18" s="252"/>
    </row>
    <row r="19" spans="2:8">
      <c r="B19" s="255"/>
      <c r="C19" s="254"/>
      <c r="D19" s="254"/>
      <c r="E19" s="248" t="s">
        <v>340</v>
      </c>
      <c r="F19" s="254"/>
      <c r="G19" s="246"/>
      <c r="H19" s="252"/>
    </row>
    <row r="20" spans="2:8">
      <c r="B20" s="255"/>
      <c r="C20" s="254"/>
      <c r="D20" s="254"/>
      <c r="E20" s="248" t="s">
        <v>341</v>
      </c>
      <c r="F20" s="254"/>
      <c r="G20" s="246"/>
      <c r="H20" s="252"/>
    </row>
    <row r="21" spans="2:8">
      <c r="B21" s="255"/>
      <c r="C21" s="254"/>
      <c r="D21" s="254"/>
      <c r="E21" s="248" t="s">
        <v>342</v>
      </c>
      <c r="F21" s="254"/>
      <c r="G21" s="246"/>
      <c r="H21" s="252"/>
    </row>
    <row r="22" spans="2:8">
      <c r="B22" s="255"/>
      <c r="C22" s="457" t="s">
        <v>343</v>
      </c>
      <c r="D22" s="457"/>
      <c r="E22" s="457"/>
      <c r="F22" s="254"/>
      <c r="G22" s="257">
        <f>'MTDC Subawards'!D57</f>
        <v>0</v>
      </c>
      <c r="H22" s="256"/>
    </row>
    <row r="23" spans="2:8">
      <c r="B23" s="255"/>
      <c r="C23" s="318"/>
      <c r="D23" s="318"/>
      <c r="E23" s="318"/>
      <c r="F23" s="247" t="s">
        <v>327</v>
      </c>
      <c r="G23" s="253"/>
      <c r="H23" s="245">
        <f>SUM(G7:G22)</f>
        <v>0</v>
      </c>
    </row>
    <row r="24" spans="2:8">
      <c r="B24" s="255"/>
      <c r="C24" s="318"/>
      <c r="D24" s="318"/>
      <c r="E24" s="318"/>
      <c r="F24" s="254"/>
      <c r="G24" s="253"/>
      <c r="H24" s="252"/>
    </row>
    <row r="25" spans="2:8" s="244" customFormat="1">
      <c r="B25" s="250"/>
      <c r="C25" s="249"/>
      <c r="D25" s="249"/>
      <c r="E25" s="241"/>
      <c r="F25" s="247" t="s">
        <v>344</v>
      </c>
      <c r="G25" s="249"/>
      <c r="H25" s="245"/>
    </row>
    <row r="26" spans="2:8" s="244" customFormat="1">
      <c r="B26" s="250"/>
      <c r="C26" s="249"/>
      <c r="D26" s="249"/>
      <c r="E26" s="248" t="s">
        <v>331</v>
      </c>
      <c r="F26" s="247"/>
      <c r="G26" s="251">
        <f>G10</f>
        <v>0</v>
      </c>
      <c r="H26" s="245"/>
    </row>
    <row r="27" spans="2:8" s="244" customFormat="1">
      <c r="B27" s="250"/>
      <c r="C27" s="249"/>
      <c r="D27" s="249"/>
      <c r="E27" s="248" t="s">
        <v>345</v>
      </c>
      <c r="F27" s="247"/>
      <c r="G27" s="246"/>
      <c r="H27" s="245"/>
    </row>
    <row r="28" spans="2:8" s="244" customFormat="1">
      <c r="B28" s="250"/>
      <c r="C28" s="249"/>
      <c r="D28" s="249"/>
      <c r="E28" s="248" t="s">
        <v>346</v>
      </c>
      <c r="F28" s="247"/>
      <c r="G28" s="246"/>
      <c r="H28" s="245"/>
    </row>
    <row r="29" spans="2:8" s="244" customFormat="1">
      <c r="B29" s="250"/>
      <c r="C29" s="249"/>
      <c r="D29" s="249"/>
      <c r="E29" s="248" t="s">
        <v>347</v>
      </c>
      <c r="F29" s="247"/>
      <c r="G29" s="246"/>
      <c r="H29" s="245"/>
    </row>
    <row r="30" spans="2:8" s="244" customFormat="1">
      <c r="B30" s="250"/>
      <c r="C30" s="249"/>
      <c r="D30" s="249"/>
      <c r="E30" s="248" t="s">
        <v>348</v>
      </c>
      <c r="F30" s="247"/>
      <c r="G30" s="246"/>
      <c r="H30" s="245"/>
    </row>
    <row r="31" spans="2:8" s="244" customFormat="1">
      <c r="B31" s="250"/>
      <c r="C31" s="249"/>
      <c r="D31" s="249"/>
      <c r="E31" s="248" t="s">
        <v>349</v>
      </c>
      <c r="F31" s="247"/>
      <c r="G31" s="246"/>
      <c r="H31" s="245"/>
    </row>
    <row r="32" spans="2:8" s="244" customFormat="1">
      <c r="B32" s="250"/>
      <c r="C32" s="249"/>
      <c r="D32" s="249"/>
      <c r="E32" s="248" t="s">
        <v>350</v>
      </c>
      <c r="F32" s="247"/>
      <c r="G32" s="246"/>
      <c r="H32" s="245"/>
    </row>
    <row r="33" spans="2:8">
      <c r="B33" s="233"/>
      <c r="C33"/>
      <c r="D33"/>
      <c r="E33" s="16" t="s">
        <v>351</v>
      </c>
      <c r="F33"/>
      <c r="G33" s="243">
        <f>'MTDC Subawards'!E57</f>
        <v>0</v>
      </c>
      <c r="H33" s="225"/>
    </row>
    <row r="34" spans="2:8">
      <c r="B34" s="233"/>
      <c r="C34"/>
      <c r="D34"/>
      <c r="E34"/>
      <c r="F34" s="240" t="s">
        <v>352</v>
      </c>
      <c r="G34"/>
      <c r="H34" s="242">
        <f>SUM(G26:G33)</f>
        <v>0</v>
      </c>
    </row>
    <row r="35" spans="2:8">
      <c r="B35" s="233"/>
      <c r="C35"/>
      <c r="D35"/>
      <c r="E35"/>
      <c r="F35"/>
      <c r="G35"/>
      <c r="H35" s="229"/>
    </row>
    <row r="36" spans="2:8" ht="15" thickBot="1">
      <c r="B36" s="233"/>
      <c r="C36"/>
      <c r="D36"/>
      <c r="E36" s="241"/>
      <c r="F36" s="240" t="s">
        <v>353</v>
      </c>
      <c r="G36"/>
      <c r="H36" s="239">
        <f>H23-H34</f>
        <v>0</v>
      </c>
    </row>
    <row r="37" spans="2:8" ht="15" thickTop="1">
      <c r="B37" s="238"/>
      <c r="C37" s="226"/>
      <c r="D37" s="226"/>
      <c r="E37" s="237"/>
      <c r="F37" s="236"/>
      <c r="G37" s="226"/>
      <c r="H37" s="235"/>
    </row>
  </sheetData>
  <sheetProtection algorithmName="SHA-512" hashValue="XZhDr/UxSpfQCp4d0vQQJUAitNl5f7hNC5tVoOkLpy66soZoZGfd1zg3mmzyBpbjH1/GoBVNrEOT6z3fRUu1UQ==" saltValue="Z+Btq6Ca/6zcsZnIIYqbyw==" spinCount="100000" sheet="1" objects="1" scenarios="1"/>
  <mergeCells count="1">
    <mergeCell ref="C22:E22"/>
  </mergeCells>
  <pageMargins left="0.7" right="0.7" top="0.75" bottom="0.75" header="0.3" footer="0.3"/>
  <pageSetup scale="7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9D52A-686F-4AF6-ADE3-C94A358CFA47}">
  <dimension ref="A1:K149"/>
  <sheetViews>
    <sheetView showGridLines="0" zoomScaleNormal="100" zoomScaleSheetLayoutView="117" workbookViewId="0">
      <pane ySplit="6" topLeftCell="A22" activePane="bottomLeft" state="frozen"/>
      <selection pane="bottomLeft" activeCell="M22" sqref="M22"/>
      <selection activeCell="B2" sqref="B2"/>
    </sheetView>
  </sheetViews>
  <sheetFormatPr defaultColWidth="9.140625" defaultRowHeight="14.45"/>
  <cols>
    <col min="1" max="1" width="1.42578125" style="234" customWidth="1"/>
    <col min="2" max="2" width="3.28515625" style="234" customWidth="1"/>
    <col min="3" max="3" width="31.7109375" style="234" customWidth="1"/>
    <col min="4" max="5" width="20.85546875" style="234" customWidth="1"/>
    <col min="6" max="6" width="2" style="234" customWidth="1"/>
    <col min="7" max="8" width="22.85546875" style="234" hidden="1" customWidth="1"/>
    <col min="9" max="10" width="9.140625" style="234" bestFit="1" customWidth="1"/>
    <col min="11" max="16384" width="9.140625" style="234"/>
  </cols>
  <sheetData>
    <row r="1" spans="1:8" ht="6" customHeight="1" thickBot="1"/>
    <row r="2" spans="1:8" ht="15" thickBot="1">
      <c r="B2" s="294" t="s">
        <v>354</v>
      </c>
      <c r="C2" s="293"/>
      <c r="D2" s="293"/>
      <c r="E2" s="292"/>
      <c r="G2" s="291"/>
      <c r="H2" s="291"/>
    </row>
    <row r="3" spans="1:8" ht="6.6" customHeight="1">
      <c r="B3" s="290"/>
      <c r="C3" s="254"/>
      <c r="D3" s="254"/>
      <c r="E3" s="270"/>
      <c r="G3" s="289"/>
      <c r="H3" s="289"/>
    </row>
    <row r="4" spans="1:8" ht="15" customHeight="1">
      <c r="B4" s="271"/>
      <c r="C4" s="248" t="s">
        <v>355</v>
      </c>
      <c r="D4" s="458" t="str">
        <f>'MTDC Calculator'!E4</f>
        <v/>
      </c>
      <c r="E4" s="459"/>
      <c r="G4" s="254"/>
      <c r="H4" s="254"/>
    </row>
    <row r="5" spans="1:8" ht="15" customHeight="1">
      <c r="A5" s="269"/>
      <c r="B5" s="271"/>
      <c r="C5" s="248"/>
      <c r="D5" s="458"/>
      <c r="E5" s="459"/>
      <c r="G5" s="288"/>
      <c r="H5" s="288"/>
    </row>
    <row r="6" spans="1:8" s="283" customFormat="1" ht="60" customHeight="1">
      <c r="A6" s="287"/>
      <c r="B6" s="286"/>
      <c r="C6" s="284" t="s">
        <v>356</v>
      </c>
      <c r="D6" s="284" t="s">
        <v>357</v>
      </c>
      <c r="E6" s="285" t="s">
        <v>358</v>
      </c>
      <c r="G6" s="284" t="s">
        <v>359</v>
      </c>
      <c r="H6" s="284" t="s">
        <v>360</v>
      </c>
    </row>
    <row r="7" spans="1:8" ht="14.25" customHeight="1">
      <c r="A7" s="269"/>
      <c r="B7" s="281">
        <v>1</v>
      </c>
      <c r="C7" s="280"/>
      <c r="D7" s="279"/>
      <c r="E7" s="278">
        <f t="shared" ref="E7:E38" si="0">IF((D7&gt;50000),(D7-50000),0)</f>
        <v>0</v>
      </c>
      <c r="G7" s="277" t="e">
        <f>D7+#REF!</f>
        <v>#REF!</v>
      </c>
      <c r="H7" s="277">
        <f t="shared" ref="H7:H38" si="1">50000-D7</f>
        <v>50000</v>
      </c>
    </row>
    <row r="8" spans="1:8">
      <c r="A8" s="269"/>
      <c r="B8" s="281">
        <v>2</v>
      </c>
      <c r="C8" s="280"/>
      <c r="D8" s="279"/>
      <c r="E8" s="278">
        <f t="shared" si="0"/>
        <v>0</v>
      </c>
      <c r="G8" s="277" t="e">
        <f>D8+#REF!</f>
        <v>#REF!</v>
      </c>
      <c r="H8" s="277">
        <f t="shared" si="1"/>
        <v>50000</v>
      </c>
    </row>
    <row r="9" spans="1:8">
      <c r="A9" s="269"/>
      <c r="B9" s="281">
        <v>3</v>
      </c>
      <c r="C9" s="280"/>
      <c r="D9" s="279"/>
      <c r="E9" s="278">
        <f t="shared" si="0"/>
        <v>0</v>
      </c>
      <c r="G9" s="277" t="e">
        <f>D9+#REF!</f>
        <v>#REF!</v>
      </c>
      <c r="H9" s="277">
        <f t="shared" si="1"/>
        <v>50000</v>
      </c>
    </row>
    <row r="10" spans="1:8">
      <c r="A10" s="269"/>
      <c r="B10" s="281">
        <v>4</v>
      </c>
      <c r="C10" s="280"/>
      <c r="D10" s="279"/>
      <c r="E10" s="278">
        <f t="shared" si="0"/>
        <v>0</v>
      </c>
      <c r="G10" s="277" t="e">
        <f>D10+#REF!</f>
        <v>#REF!</v>
      </c>
      <c r="H10" s="277">
        <f t="shared" si="1"/>
        <v>50000</v>
      </c>
    </row>
    <row r="11" spans="1:8">
      <c r="A11" s="269"/>
      <c r="B11" s="281">
        <v>5</v>
      </c>
      <c r="C11" s="280"/>
      <c r="D11" s="279"/>
      <c r="E11" s="278">
        <f t="shared" si="0"/>
        <v>0</v>
      </c>
      <c r="G11" s="277" t="e">
        <f>D11+#REF!</f>
        <v>#REF!</v>
      </c>
      <c r="H11" s="277">
        <f t="shared" si="1"/>
        <v>50000</v>
      </c>
    </row>
    <row r="12" spans="1:8">
      <c r="A12" s="269"/>
      <c r="B12" s="281">
        <v>6</v>
      </c>
      <c r="C12" s="280"/>
      <c r="D12" s="279"/>
      <c r="E12" s="278">
        <f t="shared" si="0"/>
        <v>0</v>
      </c>
      <c r="G12" s="277" t="e">
        <f>D12+#REF!</f>
        <v>#REF!</v>
      </c>
      <c r="H12" s="277">
        <f t="shared" si="1"/>
        <v>50000</v>
      </c>
    </row>
    <row r="13" spans="1:8">
      <c r="A13" s="269"/>
      <c r="B13" s="281">
        <v>7</v>
      </c>
      <c r="C13" s="280"/>
      <c r="D13" s="279"/>
      <c r="E13" s="278">
        <f t="shared" si="0"/>
        <v>0</v>
      </c>
      <c r="G13" s="277" t="e">
        <f>D13+#REF!</f>
        <v>#REF!</v>
      </c>
      <c r="H13" s="277">
        <f t="shared" si="1"/>
        <v>50000</v>
      </c>
    </row>
    <row r="14" spans="1:8">
      <c r="A14" s="269"/>
      <c r="B14" s="281">
        <v>8</v>
      </c>
      <c r="C14" s="280"/>
      <c r="D14" s="279"/>
      <c r="E14" s="278">
        <f t="shared" si="0"/>
        <v>0</v>
      </c>
      <c r="G14" s="277" t="e">
        <f>D14+#REF!</f>
        <v>#REF!</v>
      </c>
      <c r="H14" s="277">
        <f t="shared" si="1"/>
        <v>50000</v>
      </c>
    </row>
    <row r="15" spans="1:8">
      <c r="A15" s="269"/>
      <c r="B15" s="281">
        <v>9</v>
      </c>
      <c r="C15" s="280"/>
      <c r="D15" s="279"/>
      <c r="E15" s="278">
        <f t="shared" si="0"/>
        <v>0</v>
      </c>
      <c r="G15" s="277" t="e">
        <f>D15+#REF!</f>
        <v>#REF!</v>
      </c>
      <c r="H15" s="277">
        <f t="shared" si="1"/>
        <v>50000</v>
      </c>
    </row>
    <row r="16" spans="1:8">
      <c r="A16" s="269"/>
      <c r="B16" s="281">
        <v>10</v>
      </c>
      <c r="C16" s="280"/>
      <c r="D16" s="279"/>
      <c r="E16" s="278">
        <f t="shared" si="0"/>
        <v>0</v>
      </c>
      <c r="G16" s="277" t="e">
        <f>D16+#REF!</f>
        <v>#REF!</v>
      </c>
      <c r="H16" s="277">
        <f t="shared" si="1"/>
        <v>50000</v>
      </c>
    </row>
    <row r="17" spans="1:11">
      <c r="A17" s="269"/>
      <c r="B17" s="281">
        <v>11</v>
      </c>
      <c r="C17" s="280"/>
      <c r="D17" s="279"/>
      <c r="E17" s="278">
        <f t="shared" si="0"/>
        <v>0</v>
      </c>
      <c r="G17" s="277" t="e">
        <f>D17+#REF!</f>
        <v>#REF!</v>
      </c>
      <c r="H17" s="277">
        <f t="shared" si="1"/>
        <v>50000</v>
      </c>
    </row>
    <row r="18" spans="1:11">
      <c r="A18" s="269"/>
      <c r="B18" s="281">
        <v>12</v>
      </c>
      <c r="C18" s="280"/>
      <c r="D18" s="279"/>
      <c r="E18" s="278">
        <f t="shared" si="0"/>
        <v>0</v>
      </c>
      <c r="G18" s="277" t="e">
        <f>D18+#REF!</f>
        <v>#REF!</v>
      </c>
      <c r="H18" s="277">
        <f t="shared" si="1"/>
        <v>50000</v>
      </c>
    </row>
    <row r="19" spans="1:11">
      <c r="A19" s="269"/>
      <c r="B19" s="281">
        <v>13</v>
      </c>
      <c r="C19" s="280"/>
      <c r="D19" s="279"/>
      <c r="E19" s="278">
        <f t="shared" si="0"/>
        <v>0</v>
      </c>
      <c r="G19" s="277" t="e">
        <f>D19+#REF!</f>
        <v>#REF!</v>
      </c>
      <c r="H19" s="277">
        <f t="shared" si="1"/>
        <v>50000</v>
      </c>
    </row>
    <row r="20" spans="1:11">
      <c r="A20" s="269"/>
      <c r="B20" s="281">
        <v>14</v>
      </c>
      <c r="C20" s="280"/>
      <c r="D20" s="279"/>
      <c r="E20" s="278">
        <f t="shared" si="0"/>
        <v>0</v>
      </c>
      <c r="G20" s="277" t="e">
        <f>D20+#REF!</f>
        <v>#REF!</v>
      </c>
      <c r="H20" s="277">
        <f t="shared" si="1"/>
        <v>50000</v>
      </c>
    </row>
    <row r="21" spans="1:11">
      <c r="A21" s="269"/>
      <c r="B21" s="281">
        <v>15</v>
      </c>
      <c r="C21" s="280"/>
      <c r="D21" s="279"/>
      <c r="E21" s="278">
        <f t="shared" si="0"/>
        <v>0</v>
      </c>
      <c r="G21" s="277" t="e">
        <f>D21+#REF!</f>
        <v>#REF!</v>
      </c>
      <c r="H21" s="277">
        <f t="shared" si="1"/>
        <v>50000</v>
      </c>
    </row>
    <row r="22" spans="1:11">
      <c r="A22" s="269"/>
      <c r="B22" s="281">
        <v>16</v>
      </c>
      <c r="C22" s="280"/>
      <c r="D22" s="279"/>
      <c r="E22" s="278">
        <f t="shared" si="0"/>
        <v>0</v>
      </c>
      <c r="G22" s="277" t="e">
        <f>D22+#REF!</f>
        <v>#REF!</v>
      </c>
      <c r="H22" s="277">
        <f t="shared" si="1"/>
        <v>50000</v>
      </c>
    </row>
    <row r="23" spans="1:11">
      <c r="A23" s="269"/>
      <c r="B23" s="281">
        <v>17</v>
      </c>
      <c r="C23" s="280"/>
      <c r="D23" s="279"/>
      <c r="E23" s="278">
        <f t="shared" si="0"/>
        <v>0</v>
      </c>
      <c r="G23" s="277" t="e">
        <f>D23+#REF!</f>
        <v>#REF!</v>
      </c>
      <c r="H23" s="277">
        <f t="shared" si="1"/>
        <v>50000</v>
      </c>
    </row>
    <row r="24" spans="1:11">
      <c r="A24" s="269"/>
      <c r="B24" s="281">
        <v>18</v>
      </c>
      <c r="C24" s="280"/>
      <c r="D24" s="279"/>
      <c r="E24" s="278">
        <f t="shared" si="0"/>
        <v>0</v>
      </c>
      <c r="G24" s="277" t="e">
        <f>D24+#REF!</f>
        <v>#REF!</v>
      </c>
      <c r="H24" s="277">
        <f t="shared" si="1"/>
        <v>50000</v>
      </c>
    </row>
    <row r="25" spans="1:11">
      <c r="A25" s="269"/>
      <c r="B25" s="281">
        <v>19</v>
      </c>
      <c r="C25" s="280"/>
      <c r="D25" s="279"/>
      <c r="E25" s="278">
        <f t="shared" si="0"/>
        <v>0</v>
      </c>
      <c r="G25" s="277" t="e">
        <f>D25+#REF!</f>
        <v>#REF!</v>
      </c>
      <c r="H25" s="277">
        <f t="shared" si="1"/>
        <v>50000</v>
      </c>
    </row>
    <row r="26" spans="1:11">
      <c r="A26" s="269"/>
      <c r="B26" s="281">
        <v>20</v>
      </c>
      <c r="C26" s="280"/>
      <c r="D26" s="279"/>
      <c r="E26" s="278">
        <f t="shared" si="0"/>
        <v>0</v>
      </c>
      <c r="G26" s="277" t="e">
        <f>D26+#REF!</f>
        <v>#REF!</v>
      </c>
      <c r="H26" s="277">
        <f t="shared" si="1"/>
        <v>50000</v>
      </c>
    </row>
    <row r="27" spans="1:11">
      <c r="A27" s="269"/>
      <c r="B27" s="281">
        <v>21</v>
      </c>
      <c r="C27" s="280"/>
      <c r="D27" s="279"/>
      <c r="E27" s="278">
        <f t="shared" si="0"/>
        <v>0</v>
      </c>
      <c r="G27" s="277" t="e">
        <f>D27+#REF!</f>
        <v>#REF!</v>
      </c>
      <c r="H27" s="277">
        <f t="shared" si="1"/>
        <v>50000</v>
      </c>
    </row>
    <row r="28" spans="1:11">
      <c r="A28" s="269"/>
      <c r="B28" s="281">
        <v>22</v>
      </c>
      <c r="C28" s="280"/>
      <c r="D28" s="279"/>
      <c r="E28" s="278">
        <f t="shared" si="0"/>
        <v>0</v>
      </c>
      <c r="G28" s="277" t="e">
        <f>D28+#REF!</f>
        <v>#REF!</v>
      </c>
      <c r="H28" s="277">
        <f t="shared" si="1"/>
        <v>50000</v>
      </c>
    </row>
    <row r="29" spans="1:11">
      <c r="A29" s="269"/>
      <c r="B29" s="281">
        <v>23</v>
      </c>
      <c r="C29" s="280"/>
      <c r="D29" s="279"/>
      <c r="E29" s="278">
        <f t="shared" si="0"/>
        <v>0</v>
      </c>
      <c r="G29" s="277" t="e">
        <f>D29+#REF!</f>
        <v>#REF!</v>
      </c>
      <c r="H29" s="277">
        <f t="shared" si="1"/>
        <v>50000</v>
      </c>
    </row>
    <row r="30" spans="1:11">
      <c r="A30" s="269"/>
      <c r="B30" s="281">
        <v>24</v>
      </c>
      <c r="C30" s="280"/>
      <c r="D30" s="279"/>
      <c r="E30" s="278">
        <f t="shared" si="0"/>
        <v>0</v>
      </c>
      <c r="G30" s="277" t="e">
        <f>D30+#REF!</f>
        <v>#REF!</v>
      </c>
      <c r="H30" s="277">
        <f t="shared" si="1"/>
        <v>50000</v>
      </c>
    </row>
    <row r="31" spans="1:11">
      <c r="A31" s="269"/>
      <c r="B31" s="281">
        <v>25</v>
      </c>
      <c r="C31" s="280"/>
      <c r="D31" s="279"/>
      <c r="E31" s="278">
        <f t="shared" si="0"/>
        <v>0</v>
      </c>
      <c r="G31" s="277" t="e">
        <f>D31+#REF!</f>
        <v>#REF!</v>
      </c>
      <c r="H31" s="277">
        <f t="shared" si="1"/>
        <v>50000</v>
      </c>
    </row>
    <row r="32" spans="1:11">
      <c r="A32" s="269"/>
      <c r="B32" s="281">
        <v>26</v>
      </c>
      <c r="C32" s="280"/>
      <c r="D32" s="279"/>
      <c r="E32" s="278">
        <f t="shared" si="0"/>
        <v>0</v>
      </c>
      <c r="G32" s="277" t="e">
        <f>D32+#REF!</f>
        <v>#REF!</v>
      </c>
      <c r="H32" s="277">
        <f t="shared" si="1"/>
        <v>50000</v>
      </c>
      <c r="K32" s="282"/>
    </row>
    <row r="33" spans="1:11">
      <c r="A33" s="269"/>
      <c r="B33" s="281">
        <v>27</v>
      </c>
      <c r="C33" s="280"/>
      <c r="D33" s="279"/>
      <c r="E33" s="278">
        <f t="shared" si="0"/>
        <v>0</v>
      </c>
      <c r="G33" s="277" t="e">
        <f>D33+#REF!</f>
        <v>#REF!</v>
      </c>
      <c r="H33" s="277">
        <f t="shared" si="1"/>
        <v>50000</v>
      </c>
      <c r="K33" s="282"/>
    </row>
    <row r="34" spans="1:11">
      <c r="A34" s="269"/>
      <c r="B34" s="281">
        <v>28</v>
      </c>
      <c r="C34" s="280"/>
      <c r="D34" s="279"/>
      <c r="E34" s="278">
        <f t="shared" si="0"/>
        <v>0</v>
      </c>
      <c r="G34" s="277" t="e">
        <f>D34+#REF!</f>
        <v>#REF!</v>
      </c>
      <c r="H34" s="277">
        <f t="shared" si="1"/>
        <v>50000</v>
      </c>
      <c r="K34" s="282"/>
    </row>
    <row r="35" spans="1:11">
      <c r="A35" s="269"/>
      <c r="B35" s="281">
        <v>29</v>
      </c>
      <c r="C35" s="280"/>
      <c r="D35" s="279"/>
      <c r="E35" s="278">
        <f t="shared" si="0"/>
        <v>0</v>
      </c>
      <c r="G35" s="277" t="e">
        <f>D35+#REF!</f>
        <v>#REF!</v>
      </c>
      <c r="H35" s="277">
        <f t="shared" si="1"/>
        <v>50000</v>
      </c>
      <c r="K35" s="282"/>
    </row>
    <row r="36" spans="1:11">
      <c r="A36" s="269"/>
      <c r="B36" s="281">
        <v>30</v>
      </c>
      <c r="C36" s="280"/>
      <c r="D36" s="279"/>
      <c r="E36" s="278">
        <f t="shared" si="0"/>
        <v>0</v>
      </c>
      <c r="G36" s="277" t="e">
        <f>D36+#REF!</f>
        <v>#REF!</v>
      </c>
      <c r="H36" s="277">
        <f t="shared" si="1"/>
        <v>50000</v>
      </c>
      <c r="K36" s="282"/>
    </row>
    <row r="37" spans="1:11">
      <c r="A37" s="269"/>
      <c r="B37" s="281">
        <v>31</v>
      </c>
      <c r="C37" s="280"/>
      <c r="D37" s="279"/>
      <c r="E37" s="278">
        <f t="shared" si="0"/>
        <v>0</v>
      </c>
      <c r="G37" s="277" t="e">
        <f>D37+#REF!</f>
        <v>#REF!</v>
      </c>
      <c r="H37" s="277">
        <f t="shared" si="1"/>
        <v>50000</v>
      </c>
      <c r="K37" s="282"/>
    </row>
    <row r="38" spans="1:11">
      <c r="A38" s="269"/>
      <c r="B38" s="281">
        <v>32</v>
      </c>
      <c r="C38" s="280"/>
      <c r="D38" s="279"/>
      <c r="E38" s="278">
        <f t="shared" si="0"/>
        <v>0</v>
      </c>
      <c r="G38" s="277" t="e">
        <f>D38+#REF!</f>
        <v>#REF!</v>
      </c>
      <c r="H38" s="277">
        <f t="shared" si="1"/>
        <v>50000</v>
      </c>
    </row>
    <row r="39" spans="1:11">
      <c r="A39" s="269"/>
      <c r="B39" s="281">
        <v>33</v>
      </c>
      <c r="C39" s="280"/>
      <c r="D39" s="279"/>
      <c r="E39" s="278">
        <f t="shared" ref="E39:E56" si="2">IF((D39&gt;50000),(D39-50000),0)</f>
        <v>0</v>
      </c>
      <c r="G39" s="277" t="e">
        <f>D39+#REF!</f>
        <v>#REF!</v>
      </c>
      <c r="H39" s="277">
        <f t="shared" ref="H39:H56" si="3">50000-D39</f>
        <v>50000</v>
      </c>
    </row>
    <row r="40" spans="1:11">
      <c r="A40" s="269"/>
      <c r="B40" s="281">
        <v>34</v>
      </c>
      <c r="C40" s="280"/>
      <c r="D40" s="279"/>
      <c r="E40" s="278">
        <f t="shared" si="2"/>
        <v>0</v>
      </c>
      <c r="G40" s="277" t="e">
        <f>D40+#REF!</f>
        <v>#REF!</v>
      </c>
      <c r="H40" s="277">
        <f t="shared" si="3"/>
        <v>50000</v>
      </c>
    </row>
    <row r="41" spans="1:11">
      <c r="A41" s="269"/>
      <c r="B41" s="281">
        <v>35</v>
      </c>
      <c r="C41" s="280"/>
      <c r="D41" s="279"/>
      <c r="E41" s="278">
        <f t="shared" si="2"/>
        <v>0</v>
      </c>
      <c r="G41" s="277" t="e">
        <f>D41+#REF!</f>
        <v>#REF!</v>
      </c>
      <c r="H41" s="277">
        <f t="shared" si="3"/>
        <v>50000</v>
      </c>
    </row>
    <row r="42" spans="1:11">
      <c r="A42" s="269"/>
      <c r="B42" s="281">
        <v>36</v>
      </c>
      <c r="C42" s="280"/>
      <c r="D42" s="279"/>
      <c r="E42" s="278">
        <f t="shared" si="2"/>
        <v>0</v>
      </c>
      <c r="G42" s="277" t="e">
        <f>D42+#REF!</f>
        <v>#REF!</v>
      </c>
      <c r="H42" s="277">
        <f t="shared" si="3"/>
        <v>50000</v>
      </c>
    </row>
    <row r="43" spans="1:11">
      <c r="A43" s="269"/>
      <c r="B43" s="281">
        <v>37</v>
      </c>
      <c r="C43" s="280"/>
      <c r="D43" s="279"/>
      <c r="E43" s="278">
        <f t="shared" si="2"/>
        <v>0</v>
      </c>
      <c r="G43" s="277" t="e">
        <f>D43+#REF!</f>
        <v>#REF!</v>
      </c>
      <c r="H43" s="277">
        <f t="shared" si="3"/>
        <v>50000</v>
      </c>
    </row>
    <row r="44" spans="1:11">
      <c r="A44" s="269"/>
      <c r="B44" s="281">
        <v>38</v>
      </c>
      <c r="C44" s="280"/>
      <c r="D44" s="279"/>
      <c r="E44" s="278">
        <f t="shared" si="2"/>
        <v>0</v>
      </c>
      <c r="G44" s="277" t="e">
        <f>D44+#REF!</f>
        <v>#REF!</v>
      </c>
      <c r="H44" s="277">
        <f t="shared" si="3"/>
        <v>50000</v>
      </c>
    </row>
    <row r="45" spans="1:11">
      <c r="A45" s="269"/>
      <c r="B45" s="281">
        <v>39</v>
      </c>
      <c r="C45" s="280"/>
      <c r="D45" s="279"/>
      <c r="E45" s="278">
        <f t="shared" si="2"/>
        <v>0</v>
      </c>
      <c r="G45" s="277" t="e">
        <f>D45+#REF!</f>
        <v>#REF!</v>
      </c>
      <c r="H45" s="277">
        <f t="shared" si="3"/>
        <v>50000</v>
      </c>
    </row>
    <row r="46" spans="1:11">
      <c r="A46" s="269"/>
      <c r="B46" s="281">
        <v>40</v>
      </c>
      <c r="C46" s="280"/>
      <c r="D46" s="279"/>
      <c r="E46" s="278">
        <f t="shared" si="2"/>
        <v>0</v>
      </c>
      <c r="G46" s="277" t="e">
        <f>D46+#REF!</f>
        <v>#REF!</v>
      </c>
      <c r="H46" s="277">
        <f t="shared" si="3"/>
        <v>50000</v>
      </c>
    </row>
    <row r="47" spans="1:11">
      <c r="A47" s="269"/>
      <c r="B47" s="281">
        <v>41</v>
      </c>
      <c r="C47" s="280"/>
      <c r="D47" s="279"/>
      <c r="E47" s="278">
        <f t="shared" si="2"/>
        <v>0</v>
      </c>
      <c r="G47" s="277" t="e">
        <f>D47+#REF!</f>
        <v>#REF!</v>
      </c>
      <c r="H47" s="277">
        <f t="shared" si="3"/>
        <v>50000</v>
      </c>
    </row>
    <row r="48" spans="1:11">
      <c r="A48" s="269"/>
      <c r="B48" s="281">
        <v>42</v>
      </c>
      <c r="C48" s="280"/>
      <c r="D48" s="279"/>
      <c r="E48" s="278">
        <f t="shared" si="2"/>
        <v>0</v>
      </c>
      <c r="G48" s="277" t="e">
        <f>D48+#REF!</f>
        <v>#REF!</v>
      </c>
      <c r="H48" s="277">
        <f t="shared" si="3"/>
        <v>50000</v>
      </c>
    </row>
    <row r="49" spans="1:8">
      <c r="A49" s="269"/>
      <c r="B49" s="281">
        <v>43</v>
      </c>
      <c r="C49" s="280"/>
      <c r="D49" s="279"/>
      <c r="E49" s="278">
        <f t="shared" si="2"/>
        <v>0</v>
      </c>
      <c r="G49" s="277" t="e">
        <f>D49+#REF!</f>
        <v>#REF!</v>
      </c>
      <c r="H49" s="277">
        <f t="shared" si="3"/>
        <v>50000</v>
      </c>
    </row>
    <row r="50" spans="1:8">
      <c r="A50" s="269"/>
      <c r="B50" s="281">
        <v>44</v>
      </c>
      <c r="C50" s="280"/>
      <c r="D50" s="279"/>
      <c r="E50" s="278">
        <f t="shared" si="2"/>
        <v>0</v>
      </c>
      <c r="G50" s="277" t="e">
        <f>D50+#REF!</f>
        <v>#REF!</v>
      </c>
      <c r="H50" s="277">
        <f t="shared" si="3"/>
        <v>50000</v>
      </c>
    </row>
    <row r="51" spans="1:8">
      <c r="A51" s="269"/>
      <c r="B51" s="281">
        <v>45</v>
      </c>
      <c r="C51" s="280"/>
      <c r="D51" s="279"/>
      <c r="E51" s="278">
        <f t="shared" si="2"/>
        <v>0</v>
      </c>
      <c r="G51" s="277" t="e">
        <f>D51+#REF!</f>
        <v>#REF!</v>
      </c>
      <c r="H51" s="277">
        <f t="shared" si="3"/>
        <v>50000</v>
      </c>
    </row>
    <row r="52" spans="1:8">
      <c r="A52" s="269"/>
      <c r="B52" s="281">
        <v>46</v>
      </c>
      <c r="C52" s="280"/>
      <c r="D52" s="279"/>
      <c r="E52" s="278">
        <f t="shared" si="2"/>
        <v>0</v>
      </c>
      <c r="G52" s="277" t="e">
        <f>D52+#REF!</f>
        <v>#REF!</v>
      </c>
      <c r="H52" s="277">
        <f t="shared" si="3"/>
        <v>50000</v>
      </c>
    </row>
    <row r="53" spans="1:8">
      <c r="A53" s="269"/>
      <c r="B53" s="281">
        <v>47</v>
      </c>
      <c r="C53" s="280"/>
      <c r="D53" s="279"/>
      <c r="E53" s="278">
        <f t="shared" si="2"/>
        <v>0</v>
      </c>
      <c r="G53" s="277" t="e">
        <f>D53+#REF!</f>
        <v>#REF!</v>
      </c>
      <c r="H53" s="277">
        <f t="shared" si="3"/>
        <v>50000</v>
      </c>
    </row>
    <row r="54" spans="1:8">
      <c r="A54" s="269"/>
      <c r="B54" s="281">
        <v>48</v>
      </c>
      <c r="C54" s="280"/>
      <c r="D54" s="279"/>
      <c r="E54" s="278">
        <f t="shared" si="2"/>
        <v>0</v>
      </c>
      <c r="G54" s="277" t="e">
        <f>D54+#REF!</f>
        <v>#REF!</v>
      </c>
      <c r="H54" s="277">
        <f t="shared" si="3"/>
        <v>50000</v>
      </c>
    </row>
    <row r="55" spans="1:8">
      <c r="A55" s="269"/>
      <c r="B55" s="281">
        <v>49</v>
      </c>
      <c r="C55" s="280"/>
      <c r="D55" s="279"/>
      <c r="E55" s="278">
        <f t="shared" si="2"/>
        <v>0</v>
      </c>
      <c r="G55" s="277" t="e">
        <f>D55+#REF!</f>
        <v>#REF!</v>
      </c>
      <c r="H55" s="277">
        <f t="shared" si="3"/>
        <v>50000</v>
      </c>
    </row>
    <row r="56" spans="1:8">
      <c r="A56" s="269"/>
      <c r="B56" s="281">
        <v>50</v>
      </c>
      <c r="C56" s="280"/>
      <c r="D56" s="279"/>
      <c r="E56" s="278">
        <f t="shared" si="2"/>
        <v>0</v>
      </c>
      <c r="G56" s="277" t="e">
        <f>D56+#REF!</f>
        <v>#REF!</v>
      </c>
      <c r="H56" s="277">
        <f t="shared" si="3"/>
        <v>50000</v>
      </c>
    </row>
    <row r="57" spans="1:8" ht="15" thickBot="1">
      <c r="A57" s="269"/>
      <c r="B57" s="276"/>
      <c r="C57" s="275" t="s">
        <v>361</v>
      </c>
      <c r="D57" s="274">
        <f>SUM(D7:D56)</f>
        <v>0</v>
      </c>
      <c r="E57" s="273">
        <f>SUM(E7:E56)</f>
        <v>0</v>
      </c>
      <c r="G57" s="272" t="e">
        <f>SUM(G7:G56)</f>
        <v>#REF!</v>
      </c>
      <c r="H57" s="272"/>
    </row>
    <row r="58" spans="1:8" ht="15" thickTop="1">
      <c r="A58" s="269"/>
      <c r="B58" s="271"/>
      <c r="C58" s="254"/>
      <c r="D58" s="254"/>
      <c r="E58" s="270"/>
      <c r="G58" s="254"/>
      <c r="H58" s="254"/>
    </row>
    <row r="59" spans="1:8" ht="32.450000000000003" customHeight="1" thickBot="1">
      <c r="A59" s="269"/>
      <c r="B59" s="460" t="s">
        <v>362</v>
      </c>
      <c r="C59" s="461"/>
      <c r="D59" s="461"/>
      <c r="E59" s="462"/>
      <c r="G59" s="254"/>
      <c r="H59" s="254"/>
    </row>
    <row r="60" spans="1:8" ht="7.15" customHeight="1"/>
    <row r="124" spans="3:3">
      <c r="C124" s="268">
        <v>0</v>
      </c>
    </row>
    <row r="125" spans="3:3">
      <c r="C125" s="267">
        <v>1</v>
      </c>
    </row>
    <row r="126" spans="3:3">
      <c r="C126" s="267">
        <v>2</v>
      </c>
    </row>
    <row r="127" spans="3:3">
      <c r="C127" s="267">
        <v>3</v>
      </c>
    </row>
    <row r="128" spans="3:3">
      <c r="C128" s="267">
        <v>4</v>
      </c>
    </row>
    <row r="129" spans="3:3">
      <c r="C129" s="267">
        <v>5</v>
      </c>
    </row>
    <row r="130" spans="3:3">
      <c r="C130" s="267">
        <v>6</v>
      </c>
    </row>
    <row r="131" spans="3:3">
      <c r="C131" s="267">
        <v>7</v>
      </c>
    </row>
    <row r="132" spans="3:3">
      <c r="C132" s="267">
        <v>8</v>
      </c>
    </row>
    <row r="133" spans="3:3">
      <c r="C133" s="267">
        <v>9</v>
      </c>
    </row>
    <row r="134" spans="3:3">
      <c r="C134" s="267">
        <v>10</v>
      </c>
    </row>
    <row r="135" spans="3:3">
      <c r="C135" s="267">
        <v>11</v>
      </c>
    </row>
    <row r="136" spans="3:3">
      <c r="C136" s="267">
        <v>12</v>
      </c>
    </row>
    <row r="137" spans="3:3">
      <c r="C137" s="267">
        <v>13</v>
      </c>
    </row>
    <row r="138" spans="3:3">
      <c r="C138" s="267">
        <v>14</v>
      </c>
    </row>
    <row r="139" spans="3:3">
      <c r="C139" s="267">
        <v>15</v>
      </c>
    </row>
    <row r="140" spans="3:3">
      <c r="C140" s="267">
        <v>16</v>
      </c>
    </row>
    <row r="141" spans="3:3">
      <c r="C141" s="267">
        <v>17</v>
      </c>
    </row>
    <row r="142" spans="3:3">
      <c r="C142" s="267">
        <v>18</v>
      </c>
    </row>
    <row r="143" spans="3:3">
      <c r="C143" s="267">
        <v>19</v>
      </c>
    </row>
    <row r="144" spans="3:3">
      <c r="C144" s="267">
        <v>20</v>
      </c>
    </row>
    <row r="145" spans="3:3">
      <c r="C145" s="267"/>
    </row>
    <row r="146" spans="3:3">
      <c r="C146" s="267"/>
    </row>
    <row r="147" spans="3:3">
      <c r="C147" s="267"/>
    </row>
    <row r="148" spans="3:3">
      <c r="C148" s="267"/>
    </row>
    <row r="149" spans="3:3">
      <c r="C149" s="267"/>
    </row>
  </sheetData>
  <sheetProtection algorithmName="SHA-512" hashValue="MNObmZJL5XT2xZmRv+AyZaIFv6BpOMrVennAy8Q0lutsa7kRqNBIuPiQU/9mRZTPixctBhMheDIGjSAx1+uMKw==" saltValue="R8+oeOZNz03fnepA0x8mvg==" spinCount="100000" sheet="1" objects="1" scenarios="1"/>
  <mergeCells count="3">
    <mergeCell ref="D4:E4"/>
    <mergeCell ref="D5:E5"/>
    <mergeCell ref="B59:E59"/>
  </mergeCells>
  <pageMargins left="0.7" right="0.7" top="0.75" bottom="0.75" header="0.3" footer="0.3"/>
  <pageSetup scale="91" orientation="portrait" horizontalDpi="1200" verticalDpi="1200"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view="pageBreakPreview" zoomScale="75" zoomScaleNormal="100" zoomScaleSheetLayoutView="100" workbookViewId="0">
      <selection sqref="A1:C1"/>
    </sheetView>
  </sheetViews>
  <sheetFormatPr defaultColWidth="9.140625" defaultRowHeight="14.45"/>
  <cols>
    <col min="1" max="1" width="65.28515625" customWidth="1"/>
    <col min="2" max="4" width="20.140625" customWidth="1"/>
    <col min="5" max="5" width="2.28515625" customWidth="1"/>
    <col min="6" max="6" width="47.140625" style="194" bestFit="1" customWidth="1"/>
  </cols>
  <sheetData>
    <row r="1" spans="1:6" ht="20.25" customHeight="1">
      <c r="A1" s="419" t="s">
        <v>162</v>
      </c>
      <c r="B1" s="419"/>
      <c r="C1" s="419"/>
      <c r="D1">
        <f>+'Section A'!B2</f>
        <v>0</v>
      </c>
      <c r="F1" s="191" t="s">
        <v>363</v>
      </c>
    </row>
    <row r="2" spans="1:6" ht="39" customHeight="1">
      <c r="A2" s="432" t="s">
        <v>364</v>
      </c>
      <c r="B2" s="432"/>
      <c r="C2" s="432"/>
      <c r="D2" s="432"/>
      <c r="E2" s="9"/>
      <c r="F2" s="192"/>
    </row>
    <row r="3" spans="1:6">
      <c r="A3" s="17" t="s">
        <v>365</v>
      </c>
      <c r="B3" s="18" t="s">
        <v>366</v>
      </c>
      <c r="C3" s="19" t="s">
        <v>367</v>
      </c>
      <c r="D3" s="20" t="s">
        <v>368</v>
      </c>
      <c r="F3" s="193"/>
    </row>
    <row r="4" spans="1:6" ht="21.75" customHeight="1">
      <c r="A4" s="13" t="s">
        <v>369</v>
      </c>
      <c r="B4" s="59">
        <f>+Personnel!G136</f>
        <v>0</v>
      </c>
      <c r="C4" s="60">
        <f>+Personnel!G268</f>
        <v>0</v>
      </c>
      <c r="D4" s="60">
        <f>+B4+C4</f>
        <v>0</v>
      </c>
      <c r="E4" s="42"/>
      <c r="F4" s="193"/>
    </row>
    <row r="5" spans="1:6" ht="21.75" customHeight="1">
      <c r="A5" s="13" t="s">
        <v>88</v>
      </c>
      <c r="B5" s="59">
        <f>+'Fringe Benefits'!E135</f>
        <v>0</v>
      </c>
      <c r="C5" s="60">
        <f>+'Fringe Benefits'!E267</f>
        <v>0</v>
      </c>
      <c r="D5" s="60">
        <f t="shared" ref="D5:D29" si="0">+B5+C5</f>
        <v>0</v>
      </c>
      <c r="E5" s="42"/>
      <c r="F5" s="193"/>
    </row>
    <row r="6" spans="1:6" ht="21.75" customHeight="1">
      <c r="A6" s="13" t="s">
        <v>89</v>
      </c>
      <c r="B6" s="59">
        <f>+Travel!G135</f>
        <v>0</v>
      </c>
      <c r="C6" s="60">
        <f>+Travel!G267</f>
        <v>0</v>
      </c>
      <c r="D6" s="60">
        <f t="shared" si="0"/>
        <v>0</v>
      </c>
      <c r="E6" s="42"/>
      <c r="F6" s="193"/>
    </row>
    <row r="7" spans="1:6" ht="21.75" customHeight="1">
      <c r="A7" s="13" t="s">
        <v>90</v>
      </c>
      <c r="B7" s="59">
        <f>+'Equipment '!D135</f>
        <v>0</v>
      </c>
      <c r="C7" s="60">
        <f>+'Equipment '!D267</f>
        <v>0</v>
      </c>
      <c r="D7" s="60">
        <f t="shared" si="0"/>
        <v>0</v>
      </c>
      <c r="E7" s="42"/>
      <c r="F7" s="193"/>
    </row>
    <row r="8" spans="1:6" ht="21.75" customHeight="1">
      <c r="A8" s="13" t="s">
        <v>91</v>
      </c>
      <c r="B8" s="59">
        <f>+Supplies!D134</f>
        <v>0</v>
      </c>
      <c r="C8" s="60">
        <f>+Supplies!D266</f>
        <v>0</v>
      </c>
      <c r="D8" s="60">
        <f t="shared" si="0"/>
        <v>0</v>
      </c>
      <c r="E8" s="42"/>
      <c r="F8" s="193"/>
    </row>
    <row r="9" spans="1:6" ht="21.75" customHeight="1">
      <c r="A9" s="13" t="s">
        <v>370</v>
      </c>
      <c r="B9" s="59">
        <f>+'Contractual Services'!C137</f>
        <v>0</v>
      </c>
      <c r="C9" s="60">
        <f>+'Contractual Services'!C269</f>
        <v>0</v>
      </c>
      <c r="D9" s="60">
        <f t="shared" si="0"/>
        <v>0</v>
      </c>
      <c r="E9" s="42"/>
      <c r="F9" s="193"/>
    </row>
    <row r="10" spans="1:6" ht="21.75" customHeight="1">
      <c r="A10" s="13" t="s">
        <v>94</v>
      </c>
      <c r="B10" s="59">
        <f>+Consultant!G134+Consultant!G407</f>
        <v>0</v>
      </c>
      <c r="C10" s="60">
        <f>+Consultant!G266+Consultant!G539</f>
        <v>0</v>
      </c>
      <c r="D10" s="60">
        <f t="shared" si="0"/>
        <v>0</v>
      </c>
      <c r="E10" s="42"/>
      <c r="F10" s="193"/>
    </row>
    <row r="11" spans="1:6" ht="21.75" customHeight="1">
      <c r="A11" s="13" t="s">
        <v>95</v>
      </c>
      <c r="B11" s="59">
        <f>'Construction '!C134</f>
        <v>0</v>
      </c>
      <c r="C11" s="60">
        <f>'Construction '!C266</f>
        <v>0</v>
      </c>
      <c r="D11" s="60">
        <f t="shared" si="0"/>
        <v>0</v>
      </c>
      <c r="E11" s="42"/>
      <c r="F11" s="193"/>
    </row>
    <row r="12" spans="1:6" ht="21.75" customHeight="1">
      <c r="A12" s="13" t="s">
        <v>96</v>
      </c>
      <c r="B12" s="59">
        <f>+'Occupancy '!F135</f>
        <v>0</v>
      </c>
      <c r="C12" s="60">
        <f>+'Occupancy '!F267</f>
        <v>0</v>
      </c>
      <c r="D12" s="60">
        <f t="shared" si="0"/>
        <v>0</v>
      </c>
      <c r="E12" s="42"/>
      <c r="F12" s="193"/>
    </row>
    <row r="13" spans="1:6" ht="21.75" customHeight="1">
      <c r="A13" s="13" t="s">
        <v>371</v>
      </c>
      <c r="B13" s="59">
        <f>+'R &amp; D '!C134</f>
        <v>0</v>
      </c>
      <c r="C13" s="60">
        <f>+'R &amp; D '!C266</f>
        <v>0</v>
      </c>
      <c r="D13" s="60">
        <f t="shared" si="0"/>
        <v>0</v>
      </c>
      <c r="E13" s="42"/>
      <c r="F13" s="193"/>
    </row>
    <row r="14" spans="1:6" ht="21.75" customHeight="1">
      <c r="A14" s="13" t="s">
        <v>98</v>
      </c>
      <c r="B14" s="59">
        <f>+'Telecommunications '!F135</f>
        <v>0</v>
      </c>
      <c r="C14" s="60">
        <f>+'Telecommunications '!F267</f>
        <v>0</v>
      </c>
      <c r="D14" s="60">
        <f t="shared" si="0"/>
        <v>0</v>
      </c>
      <c r="E14" s="43"/>
      <c r="F14" s="193"/>
    </row>
    <row r="15" spans="1:6" ht="21.75" customHeight="1">
      <c r="A15" s="13" t="s">
        <v>372</v>
      </c>
      <c r="B15" s="59">
        <f>+'Training &amp; Education'!F135</f>
        <v>0</v>
      </c>
      <c r="C15" s="60">
        <f>+'Training &amp; Education'!F267</f>
        <v>0</v>
      </c>
      <c r="D15" s="60">
        <f t="shared" si="0"/>
        <v>0</v>
      </c>
      <c r="E15" s="43"/>
      <c r="F15" s="193"/>
    </row>
    <row r="16" spans="1:6" ht="21.75" customHeight="1">
      <c r="A16" s="13" t="s">
        <v>373</v>
      </c>
      <c r="B16" s="59">
        <f>+'Direct Administrative '!G135</f>
        <v>0</v>
      </c>
      <c r="C16" s="60">
        <f>+'Direct Administrative '!G267</f>
        <v>0</v>
      </c>
      <c r="D16" s="60">
        <f t="shared" si="0"/>
        <v>0</v>
      </c>
      <c r="E16" s="43"/>
      <c r="F16" s="193"/>
    </row>
    <row r="17" spans="1:7" ht="21.75" customHeight="1">
      <c r="A17" s="13" t="s">
        <v>374</v>
      </c>
      <c r="B17" s="59">
        <f>+'Miscellaneous (other) Costs '!F135</f>
        <v>0</v>
      </c>
      <c r="C17" s="60">
        <f>+'Miscellaneous (other) Costs '!F267</f>
        <v>0</v>
      </c>
      <c r="D17" s="60">
        <f t="shared" si="0"/>
        <v>0</v>
      </c>
      <c r="E17" s="43"/>
      <c r="F17" s="193"/>
    </row>
    <row r="18" spans="1:7" ht="21.75" hidden="1" customHeight="1">
      <c r="A18" s="13" t="str">
        <f>'15A'!$A$2 &amp;'15A'!$B$2</f>
        <v>15A.GRANT EXCLUSIVE LINE ITEM</v>
      </c>
      <c r="B18" s="59">
        <f>+'15A'!F$136</f>
        <v>0</v>
      </c>
      <c r="C18" s="60">
        <f>+'15A'!F$268</f>
        <v>0</v>
      </c>
      <c r="D18" s="60">
        <f t="shared" si="0"/>
        <v>0</v>
      </c>
      <c r="E18" s="43"/>
      <c r="F18" s="193"/>
    </row>
    <row r="19" spans="1:7" ht="21.75" hidden="1" customHeight="1">
      <c r="A19" s="13" t="str">
        <f>'15B'!$A$2 &amp;'15B'!$B$2</f>
        <v>15B.GRANT EXCLUSIVE LINE ITEM</v>
      </c>
      <c r="B19" s="59">
        <f>+'15B'!F$136</f>
        <v>0</v>
      </c>
      <c r="C19" s="60">
        <f>+'15B'!F$268</f>
        <v>0</v>
      </c>
      <c r="D19" s="60">
        <f t="shared" si="0"/>
        <v>0</v>
      </c>
      <c r="E19" s="43"/>
      <c r="F19" s="193"/>
    </row>
    <row r="20" spans="1:7" ht="21.75" hidden="1" customHeight="1">
      <c r="A20" s="13" t="str">
        <f>'15C'!$A$2 &amp;'15C'!$B$2</f>
        <v>15C.GRANT EXCLUSIVE LINE ITEM</v>
      </c>
      <c r="B20" s="59">
        <f>+'15C'!F$136</f>
        <v>0</v>
      </c>
      <c r="C20" s="60">
        <f>+'15C'!F$268</f>
        <v>0</v>
      </c>
      <c r="D20" s="60">
        <f t="shared" si="0"/>
        <v>0</v>
      </c>
      <c r="E20" s="43"/>
      <c r="F20" s="193"/>
    </row>
    <row r="21" spans="1:7" ht="21.75" hidden="1" customHeight="1">
      <c r="A21" s="13" t="str">
        <f>'15D'!$A$2 &amp;'15D'!$B$2</f>
        <v>15D.GRANT EXCLUSIVE LINE ITEM</v>
      </c>
      <c r="B21" s="59">
        <f>+'15D'!F$136</f>
        <v>0</v>
      </c>
      <c r="C21" s="60">
        <f>+'15D'!F$268</f>
        <v>0</v>
      </c>
      <c r="D21" s="60">
        <f t="shared" si="0"/>
        <v>0</v>
      </c>
      <c r="E21" s="43"/>
      <c r="F21" s="193"/>
    </row>
    <row r="22" spans="1:7" ht="21.75" hidden="1" customHeight="1">
      <c r="A22" s="13" t="str">
        <f>'15E'!$A$2 &amp;'15E'!$B$2</f>
        <v>15E.GRANT EXCLUSIVE LINE ITEM</v>
      </c>
      <c r="B22" s="59">
        <f>+'15E'!F$136</f>
        <v>0</v>
      </c>
      <c r="C22" s="60">
        <f>+'15E'!F$268</f>
        <v>0</v>
      </c>
      <c r="D22" s="60">
        <f t="shared" si="0"/>
        <v>0</v>
      </c>
      <c r="E22" s="43"/>
      <c r="F22" s="193"/>
    </row>
    <row r="23" spans="1:7" ht="21.75" hidden="1" customHeight="1">
      <c r="A23" s="13" t="str">
        <f>'15F'!$A$2 &amp;'15F'!$B$2</f>
        <v>15F.GRANT EXCLUSIVE LINE ITEM</v>
      </c>
      <c r="B23" s="59">
        <f>+'15F'!F$136</f>
        <v>0</v>
      </c>
      <c r="C23" s="60">
        <f>+'15F'!F$268</f>
        <v>0</v>
      </c>
      <c r="D23" s="60">
        <f t="shared" si="0"/>
        <v>0</v>
      </c>
      <c r="E23" s="43"/>
      <c r="F23" s="193"/>
    </row>
    <row r="24" spans="1:7" ht="21.75" hidden="1" customHeight="1">
      <c r="A24" s="13" t="str">
        <f>'15G'!$A$2 &amp;'15G'!$B$2</f>
        <v>15G.GRANT EXCLUSIVE LINE ITEM</v>
      </c>
      <c r="B24" s="59">
        <f>+'15G'!F$136</f>
        <v>0</v>
      </c>
      <c r="C24" s="60">
        <f>+'15G'!F$268</f>
        <v>0</v>
      </c>
      <c r="D24" s="60">
        <f t="shared" si="0"/>
        <v>0</v>
      </c>
      <c r="E24" s="43"/>
      <c r="F24" s="193"/>
    </row>
    <row r="25" spans="1:7" ht="21.75" hidden="1" customHeight="1">
      <c r="A25" s="13" t="str">
        <f>'15H'!$A$2 &amp;'15H'!$B$2</f>
        <v>15H.GRANT EXCLUSIVE LINE ITEM</v>
      </c>
      <c r="B25" s="59">
        <f>+'15H'!F$136</f>
        <v>0</v>
      </c>
      <c r="C25" s="60">
        <f>+'15H'!F$268</f>
        <v>0</v>
      </c>
      <c r="D25" s="60">
        <f t="shared" si="0"/>
        <v>0</v>
      </c>
      <c r="E25" s="43"/>
      <c r="F25" s="193"/>
    </row>
    <row r="26" spans="1:7" ht="21.75" hidden="1" customHeight="1">
      <c r="A26" s="13" t="str">
        <f>'15I'!$A$2 &amp;'15I'!$B$2</f>
        <v>15I.GRANT EXCLUSIVE LINE ITEM</v>
      </c>
      <c r="B26" s="59">
        <f>+'15I'!F$136</f>
        <v>0</v>
      </c>
      <c r="C26" s="60">
        <f>+'15I'!F$268</f>
        <v>0</v>
      </c>
      <c r="D26" s="60">
        <f t="shared" si="0"/>
        <v>0</v>
      </c>
      <c r="E26" s="43"/>
      <c r="F26" s="193"/>
    </row>
    <row r="27" spans="1:7" ht="21.75" hidden="1" customHeight="1">
      <c r="A27" s="13" t="str">
        <f>'15J'!$A$2 &amp;'15J'!$B$2</f>
        <v>15J.GRANT EXCLUSIVE LINE ITEM</v>
      </c>
      <c r="B27" s="59">
        <f>+'15J'!F$136</f>
        <v>0</v>
      </c>
      <c r="C27" s="60">
        <f>+'15J'!F$268</f>
        <v>0</v>
      </c>
      <c r="D27" s="60">
        <f t="shared" si="0"/>
        <v>0</v>
      </c>
      <c r="E27" s="43"/>
      <c r="F27" s="193"/>
    </row>
    <row r="28" spans="1:7" ht="21.75" hidden="1" customHeight="1">
      <c r="A28" s="13" t="str">
        <f>'15K'!$A$2 &amp;'15K'!$B$2</f>
        <v>15K.GRANT EXCLUSIVE LINE ITEM</v>
      </c>
      <c r="B28" s="59">
        <f>+'15K'!F$136</f>
        <v>0</v>
      </c>
      <c r="C28" s="60">
        <f>+'15K'!F$268</f>
        <v>0</v>
      </c>
      <c r="D28" s="60">
        <f t="shared" si="0"/>
        <v>0</v>
      </c>
      <c r="E28" s="43"/>
      <c r="F28" s="193"/>
    </row>
    <row r="29" spans="1:7" ht="21.75" customHeight="1">
      <c r="A29" s="13" t="s">
        <v>375</v>
      </c>
      <c r="B29" s="160">
        <f>+'Indirect Costs'!D8</f>
        <v>0</v>
      </c>
      <c r="C29" s="161">
        <f>+'Indirect Costs'!D14</f>
        <v>0</v>
      </c>
      <c r="D29" s="161">
        <f t="shared" si="0"/>
        <v>0</v>
      </c>
      <c r="E29" s="43"/>
      <c r="F29" s="193"/>
    </row>
    <row r="30" spans="1:7" ht="21.75" customHeight="1">
      <c r="A30" s="12"/>
      <c r="B30" s="59"/>
      <c r="C30" s="60"/>
      <c r="D30" s="60"/>
      <c r="E30" s="41"/>
      <c r="F30" s="193"/>
    </row>
    <row r="31" spans="1:7" ht="21.75" customHeight="1">
      <c r="A31" s="13" t="s">
        <v>376</v>
      </c>
      <c r="B31" s="59">
        <f>SUBTOTAL(109,B4:B30)</f>
        <v>0</v>
      </c>
      <c r="C31" s="60"/>
      <c r="D31" s="60"/>
      <c r="E31" s="42"/>
      <c r="F31" t="str">
        <f>IF(SUBTOTAL(103,A4:A28)-SUBTOTAL(103,'Section A'!A9:A33)&gt;-0.004,IF(SUBTOTAL(103,A4:A28)-SUBTOTAL(103,'Section A'!A9:A33)&lt;0.004," ","inconsistent in number of budget categories compared to Section A"),"inconsistent in number of budget categories compared to Section A")</f>
        <v xml:space="preserve"> </v>
      </c>
      <c r="G31" s="188"/>
    </row>
    <row r="32" spans="1:7" ht="21.75" customHeight="1">
      <c r="A32" s="13" t="s">
        <v>377</v>
      </c>
      <c r="B32" s="59"/>
      <c r="C32" s="60">
        <f>SUBTOTAL(109,C4:C31)</f>
        <v>0</v>
      </c>
      <c r="D32" s="60"/>
      <c r="E32" s="44"/>
      <c r="F32" t="str">
        <f>IF(SUBTOTAL(103,A4:A28)-SUBTOTAL(103,'Section B'!A12:A36)&gt;-0.004,IF(SUBTOTAL(103,A4:A28)-SUBTOTAL(103,'Section B'!A12:A36)&lt;0.004," ","inconsistent in number of budget categories compared to Section B"),"inconsistent in number of budget categories compared to Section B")</f>
        <v xml:space="preserve"> </v>
      </c>
      <c r="G32" s="188"/>
    </row>
    <row r="33" spans="1:7" ht="21.75" customHeight="1">
      <c r="A33" s="17" t="s">
        <v>378</v>
      </c>
      <c r="B33" s="61"/>
      <c r="C33" s="61"/>
      <c r="D33" s="62">
        <f>SUBTOTAL(109,D4:D29)</f>
        <v>0</v>
      </c>
      <c r="E33" s="2"/>
      <c r="F33"/>
      <c r="G33" s="188"/>
    </row>
    <row r="34" spans="1:7">
      <c r="A34" s="195" t="str">
        <f>IF(B31-'Section A'!E38&lt;0.004,IF(B31-'Section A'!E38&gt;-0.004," ","State Total out of balance with Section A by "&amp;B31-'Section A'!E38),"State Total out of balance with Section A by "&amp;B31-'Section A'!E38)</f>
        <v xml:space="preserve"> </v>
      </c>
    </row>
    <row r="35" spans="1:7">
      <c r="A35" s="195" t="str">
        <f>IF(C32-'Section B'!C40&lt;0.004,IF(C32-'Section B'!C40&gt;-0.004," ","Non-State Total out of balance with Section B by "&amp;C32-'Section B'!C40),"Non-State Total out of balance with Section B by "&amp;C32-'Section B'!C40)</f>
        <v xml:space="preserve"> </v>
      </c>
    </row>
    <row r="36" spans="1:7">
      <c r="A36" s="195" t="str">
        <f>IF($D33-$B31-$C32&lt;0.004,IF(D33-B31-C32&gt;-0.004," ","out of balance by "&amp;$D33-$B31-$C32),"out of balance by "&amp;$D33-$B31-$C32)</f>
        <v xml:space="preserve"> </v>
      </c>
    </row>
  </sheetData>
  <sheetProtection algorithmName="SHA-512" hashValue="tfePQVcCzxtrxtnM6VVToTppkjIyS4z1ibQuaXhDNEsgYgrtjlJnb/SoeEqpHn/+Kq5TWoTzDn+DHYfJQef8Zg==" saltValue="qjISAZg+PRGnAC+4cNAjPw==" spinCount="100000" sheet="1" formatRows="0"/>
  <autoFilter ref="A3:A29" xr:uid="{00000000-0001-0000-1700-000000000000}">
    <filterColumn colId="0">
      <colorFilter dxfId="1"/>
    </filterColumn>
  </autoFilter>
  <mergeCells count="2">
    <mergeCell ref="A2:D2"/>
    <mergeCell ref="A1:C1"/>
  </mergeCells>
  <conditionalFormatting sqref="A34:A36">
    <cfRule type="containsText" dxfId="30" priority="40" operator="containsText" text="out">
      <formula>NOT(ISERROR(SEARCH("out",A34)))</formula>
    </cfRule>
  </conditionalFormatting>
  <conditionalFormatting sqref="F31:F32">
    <cfRule type="containsText" dxfId="29" priority="38" operator="containsText" text="inconsistent">
      <formula>NOT(ISERROR(SEARCH("inconsistent",F31)))</formula>
    </cfRule>
    <cfRule type="containsText" dxfId="28" priority="39"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1" id="{D9E65548-111E-4DC9-B3FB-6B0A6CC970CB}">
            <xm:f>Categories!$A$2=FALSE</xm:f>
            <x14:dxf>
              <fill>
                <patternFill>
                  <bgColor theme="0" tint="-0.34998626667073579"/>
                </patternFill>
              </fill>
            </x14:dxf>
          </x14:cfRule>
          <xm:sqref>A4:D4</xm:sqref>
        </x14:conditionalFormatting>
        <x14:conditionalFormatting xmlns:xm="http://schemas.microsoft.com/office/excel/2006/main">
          <x14:cfRule type="expression" priority="42" id="{14B4B079-8985-4773-89A1-2F21F215FA72}">
            <xm:f>Categories!$A$3=FALSE</xm:f>
            <x14:dxf>
              <fill>
                <patternFill>
                  <bgColor theme="0" tint="-0.34998626667073579"/>
                </patternFill>
              </fill>
            </x14:dxf>
          </x14:cfRule>
          <xm:sqref>A5:D5</xm:sqref>
        </x14:conditionalFormatting>
        <x14:conditionalFormatting xmlns:xm="http://schemas.microsoft.com/office/excel/2006/main">
          <x14:cfRule type="expression" priority="43" id="{CBA7B480-C185-4613-B158-DB0B5A5E4150}">
            <xm:f>Categories!$A$4=FALSE</xm:f>
            <x14:dxf>
              <fill>
                <patternFill>
                  <bgColor theme="0" tint="-0.34998626667073579"/>
                </patternFill>
              </fill>
            </x14:dxf>
          </x14:cfRule>
          <xm:sqref>A6:D6</xm:sqref>
        </x14:conditionalFormatting>
        <x14:conditionalFormatting xmlns:xm="http://schemas.microsoft.com/office/excel/2006/main">
          <x14:cfRule type="expression" priority="44" id="{46CD31C6-C880-4199-91CD-4A7A3B31A7D6}">
            <xm:f>Categories!$A$5=FALSE</xm:f>
            <x14:dxf>
              <fill>
                <patternFill>
                  <bgColor theme="0" tint="-0.34998626667073579"/>
                </patternFill>
              </fill>
            </x14:dxf>
          </x14:cfRule>
          <xm:sqref>A7:D7</xm:sqref>
        </x14:conditionalFormatting>
        <x14:conditionalFormatting xmlns:xm="http://schemas.microsoft.com/office/excel/2006/main">
          <x14:cfRule type="expression" priority="45" id="{3FC3DEC3-326B-4D9D-B37C-49E94F5A6035}">
            <xm:f>Categories!$A$6=FALSE</xm:f>
            <x14:dxf>
              <fill>
                <patternFill>
                  <bgColor theme="0" tint="-0.34998626667073579"/>
                </patternFill>
              </fill>
            </x14:dxf>
          </x14:cfRule>
          <xm:sqref>A8:D8</xm:sqref>
        </x14:conditionalFormatting>
        <x14:conditionalFormatting xmlns:xm="http://schemas.microsoft.com/office/excel/2006/main">
          <x14:cfRule type="expression" priority="46" id="{47D7FC86-D39E-4D40-B04F-3CFCE845CDF4}">
            <xm:f>Categories!$A$7=FALSE</xm:f>
            <x14:dxf>
              <fill>
                <patternFill>
                  <bgColor theme="0" tint="-0.34998626667073579"/>
                </patternFill>
              </fill>
            </x14:dxf>
          </x14:cfRule>
          <xm:sqref>A9:D9</xm:sqref>
        </x14:conditionalFormatting>
        <x14:conditionalFormatting xmlns:xm="http://schemas.microsoft.com/office/excel/2006/main">
          <x14:cfRule type="expression" priority="47" id="{61AF0BF3-47EE-4E1B-B5E4-A78F164E5F01}">
            <xm:f>Categories!$A$8=FALSE</xm:f>
            <x14:dxf>
              <fill>
                <patternFill>
                  <bgColor theme="0" tint="-0.34998626667073579"/>
                </patternFill>
              </fill>
            </x14:dxf>
          </x14:cfRule>
          <xm:sqref>A10:D10</xm:sqref>
        </x14:conditionalFormatting>
        <x14:conditionalFormatting xmlns:xm="http://schemas.microsoft.com/office/excel/2006/main">
          <x14:cfRule type="expression" priority="1" id="{D020D56F-E075-4B7D-936E-21514839512B}">
            <xm:f>Categories!$A$9=FALSE</xm:f>
            <x14:dxf>
              <fill>
                <patternFill>
                  <bgColor theme="0" tint="-0.34998626667073579"/>
                </patternFill>
              </fill>
            </x14:dxf>
          </x14:cfRule>
          <xm:sqref>A11:D11</xm:sqref>
        </x14:conditionalFormatting>
        <x14:conditionalFormatting xmlns:xm="http://schemas.microsoft.com/office/excel/2006/main">
          <x14:cfRule type="expression" priority="19" id="{E8DB6C1F-93B6-42AA-BAF7-C586F0236351}">
            <xm:f>Categories!$A$21=FALSE</xm:f>
            <x14:dxf>
              <fill>
                <patternFill>
                  <bgColor theme="0" tint="-0.34998626667073579"/>
                </patternFill>
              </fill>
            </x14:dxf>
          </x14:cfRule>
          <xm:sqref>A12:D12</xm:sqref>
        </x14:conditionalFormatting>
        <x14:conditionalFormatting xmlns:xm="http://schemas.microsoft.com/office/excel/2006/main">
          <x14:cfRule type="expression" priority="18" id="{D6A27935-F00F-4E46-885C-62D8A3C1846C}">
            <xm:f>Categories!$A$22=FALSE</xm:f>
            <x14:dxf>
              <fill>
                <patternFill>
                  <bgColor theme="0" tint="-0.34998626667073579"/>
                </patternFill>
              </fill>
            </x14:dxf>
          </x14:cfRule>
          <xm:sqref>A13:D13</xm:sqref>
        </x14:conditionalFormatting>
        <x14:conditionalFormatting xmlns:xm="http://schemas.microsoft.com/office/excel/2006/main">
          <x14:cfRule type="expression" priority="17" id="{695EFCC0-CD56-4949-B458-5BC7AEF215A5}">
            <xm:f>Categories!$A$23=FALSE</xm:f>
            <x14:dxf>
              <fill>
                <patternFill>
                  <bgColor theme="0" tint="-0.34998626667073579"/>
                </patternFill>
              </fill>
            </x14:dxf>
          </x14:cfRule>
          <xm:sqref>A14:D14</xm:sqref>
        </x14:conditionalFormatting>
        <x14:conditionalFormatting xmlns:xm="http://schemas.microsoft.com/office/excel/2006/main">
          <x14:cfRule type="expression" priority="16" id="{74342042-706B-49BD-870E-03C2E21B1770}">
            <xm:f>Categories!$A$24=FALSE</xm:f>
            <x14:dxf>
              <fill>
                <patternFill>
                  <bgColor theme="0" tint="-0.34998626667073579"/>
                </patternFill>
              </fill>
            </x14:dxf>
          </x14:cfRule>
          <xm:sqref>A15:D15</xm:sqref>
        </x14:conditionalFormatting>
        <x14:conditionalFormatting xmlns:xm="http://schemas.microsoft.com/office/excel/2006/main">
          <x14:cfRule type="expression" priority="15" id="{7728B8DE-A49C-400A-8574-A74ECCCC9BB9}">
            <xm:f>Categories!$A$25=FALSE</xm:f>
            <x14:dxf>
              <fill>
                <patternFill>
                  <bgColor theme="0" tint="-0.34998626667073579"/>
                </patternFill>
              </fill>
            </x14:dxf>
          </x14:cfRule>
          <xm:sqref>A16:D16</xm:sqref>
        </x14:conditionalFormatting>
        <x14:conditionalFormatting xmlns:xm="http://schemas.microsoft.com/office/excel/2006/main">
          <x14:cfRule type="expression" priority="14" id="{BD5DACF2-360C-41E0-AD0D-6ED01D799720}">
            <xm:f>Categories!$A$26=FALSE</xm:f>
            <x14:dxf>
              <fill>
                <patternFill>
                  <bgColor theme="0" tint="-0.34998626667073579"/>
                </patternFill>
              </fill>
            </x14:dxf>
          </x14:cfRule>
          <xm:sqref>A17:D17</xm:sqref>
        </x14:conditionalFormatting>
        <x14:conditionalFormatting xmlns:xm="http://schemas.microsoft.com/office/excel/2006/main">
          <x14:cfRule type="expression" priority="13" id="{C90C7942-CF5F-40DD-B437-AB75D8E3B14A}">
            <xm:f>Categories!$A$27=FALSE</xm:f>
            <x14:dxf>
              <fill>
                <patternFill>
                  <bgColor theme="0" tint="-0.34998626667073579"/>
                </patternFill>
              </fill>
            </x14:dxf>
          </x14:cfRule>
          <xm:sqref>A18:D18</xm:sqref>
        </x14:conditionalFormatting>
        <x14:conditionalFormatting xmlns:xm="http://schemas.microsoft.com/office/excel/2006/main">
          <x14:cfRule type="expression" priority="12" id="{925CC6BF-1824-4FBC-9F98-E764E2D94C4D}">
            <xm:f>Categories!$A$28=FALSE</xm:f>
            <x14:dxf>
              <fill>
                <patternFill>
                  <bgColor theme="0" tint="-0.34998626667073579"/>
                </patternFill>
              </fill>
            </x14:dxf>
          </x14:cfRule>
          <xm:sqref>A19:D19</xm:sqref>
        </x14:conditionalFormatting>
        <x14:conditionalFormatting xmlns:xm="http://schemas.microsoft.com/office/excel/2006/main">
          <x14:cfRule type="expression" priority="11" id="{BAD88B17-6135-49B4-B14A-EA04B71F4E92}">
            <xm:f>Categories!$A$29=FALSE</xm:f>
            <x14:dxf>
              <fill>
                <patternFill>
                  <bgColor theme="0" tint="-0.34998626667073579"/>
                </patternFill>
              </fill>
            </x14:dxf>
          </x14:cfRule>
          <xm:sqref>A20:D20</xm:sqref>
        </x14:conditionalFormatting>
        <x14:conditionalFormatting xmlns:xm="http://schemas.microsoft.com/office/excel/2006/main">
          <x14:cfRule type="expression" priority="10" id="{54358D88-3E84-4A1D-A03A-4088111BEAB0}">
            <xm:f>Categories!$A$30=FALSE</xm:f>
            <x14:dxf>
              <fill>
                <patternFill>
                  <bgColor theme="0" tint="-0.34998626667073579"/>
                </patternFill>
              </fill>
            </x14:dxf>
          </x14:cfRule>
          <xm:sqref>A21:D21</xm:sqref>
        </x14:conditionalFormatting>
        <x14:conditionalFormatting xmlns:xm="http://schemas.microsoft.com/office/excel/2006/main">
          <x14:cfRule type="expression" priority="9" id="{B5A4568E-F12F-4BD1-8958-2339746D20A6}">
            <xm:f>Categories!$A$31=FALSE</xm:f>
            <x14:dxf>
              <fill>
                <patternFill>
                  <bgColor theme="0" tint="-0.34998626667073579"/>
                </patternFill>
              </fill>
            </x14:dxf>
          </x14:cfRule>
          <xm:sqref>A22:D22</xm:sqref>
        </x14:conditionalFormatting>
        <x14:conditionalFormatting xmlns:xm="http://schemas.microsoft.com/office/excel/2006/main">
          <x14:cfRule type="expression" priority="8" id="{07574863-0178-48D8-800D-F31748CD685F}">
            <xm:f>Categories!$A$32=FALSE</xm:f>
            <x14:dxf>
              <fill>
                <patternFill>
                  <bgColor theme="0" tint="-0.34998626667073579"/>
                </patternFill>
              </fill>
            </x14:dxf>
          </x14:cfRule>
          <xm:sqref>A23:D23</xm:sqref>
        </x14:conditionalFormatting>
        <x14:conditionalFormatting xmlns:xm="http://schemas.microsoft.com/office/excel/2006/main">
          <x14:cfRule type="expression" priority="7" id="{3E57EE8D-D45A-4618-9A2C-7C9EC0513AB5}">
            <xm:f>Categories!$A$33=FALSE</xm:f>
            <x14:dxf>
              <fill>
                <patternFill>
                  <bgColor theme="0" tint="-0.34998626667073579"/>
                </patternFill>
              </fill>
            </x14:dxf>
          </x14:cfRule>
          <xm:sqref>A24:D24</xm:sqref>
        </x14:conditionalFormatting>
        <x14:conditionalFormatting xmlns:xm="http://schemas.microsoft.com/office/excel/2006/main">
          <x14:cfRule type="expression" priority="6" id="{CDC50557-E7C7-400D-A993-ADAA1C43B51D}">
            <xm:f>Categories!$A$34=FALSE</xm:f>
            <x14:dxf>
              <fill>
                <patternFill>
                  <bgColor theme="0" tint="-0.34998626667073579"/>
                </patternFill>
              </fill>
            </x14:dxf>
          </x14:cfRule>
          <xm:sqref>A25:D25</xm:sqref>
        </x14:conditionalFormatting>
        <x14:conditionalFormatting xmlns:xm="http://schemas.microsoft.com/office/excel/2006/main">
          <x14:cfRule type="expression" priority="5" id="{072A713C-EAA9-4BCD-9534-ADFE597011CA}">
            <xm:f>Categories!$A$35=FALSE</xm:f>
            <x14:dxf>
              <fill>
                <patternFill>
                  <bgColor theme="0" tint="-0.34998626667073579"/>
                </patternFill>
              </fill>
            </x14:dxf>
          </x14:cfRule>
          <xm:sqref>A26:D26</xm:sqref>
        </x14:conditionalFormatting>
        <x14:conditionalFormatting xmlns:xm="http://schemas.microsoft.com/office/excel/2006/main">
          <x14:cfRule type="expression" priority="4" id="{A3365484-12BB-4CF2-916C-24BE7833121C}">
            <xm:f>Categories!$A$36=FALSE</xm:f>
            <x14:dxf>
              <fill>
                <patternFill>
                  <bgColor theme="0" tint="-0.34998626667073579"/>
                </patternFill>
              </fill>
            </x14:dxf>
          </x14:cfRule>
          <xm:sqref>A27:D27</xm:sqref>
        </x14:conditionalFormatting>
        <x14:conditionalFormatting xmlns:xm="http://schemas.microsoft.com/office/excel/2006/main">
          <x14:cfRule type="expression" priority="3" id="{A39CE4A5-EBAA-4BCA-98C6-39868003F315}">
            <xm:f>Categories!$A$37=FALSE</xm:f>
            <x14:dxf>
              <fill>
                <patternFill>
                  <bgColor theme="0" tint="-0.34998626667073579"/>
                </patternFill>
              </fill>
            </x14:dxf>
          </x14:cfRule>
          <xm:sqref>A28:D28</xm:sqref>
        </x14:conditionalFormatting>
        <x14:conditionalFormatting xmlns:xm="http://schemas.microsoft.com/office/excel/2006/main">
          <x14:cfRule type="expression" priority="2" id="{A9792F66-1783-4A4C-9561-891B1603B44F}">
            <xm:f>Categories!$A$38=FALSE</xm:f>
            <x14:dxf>
              <fill>
                <patternFill>
                  <bgColor theme="0" tint="-0.34998626667073579"/>
                </patternFill>
              </fill>
            </x14:dxf>
          </x14:cfRule>
          <xm:sqref>A29:D29</xm:sqref>
        </x14:conditionalFormatting>
      </x14:conditionalFormatting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view="pageBreakPreview" zoomScaleNormal="100" zoomScaleSheetLayoutView="100" workbookViewId="0">
      <selection activeCell="E10" sqref="E10:G10"/>
    </sheetView>
  </sheetViews>
  <sheetFormatPr defaultRowHeight="14.45"/>
  <cols>
    <col min="1" max="9" width="14.28515625" customWidth="1"/>
  </cols>
  <sheetData>
    <row r="1" spans="1:9" ht="39.75" customHeight="1" thickTop="1" thickBot="1">
      <c r="A1" s="464" t="s">
        <v>379</v>
      </c>
      <c r="B1" s="465"/>
      <c r="C1" s="466"/>
      <c r="D1" s="464" t="s">
        <v>380</v>
      </c>
      <c r="E1" s="465"/>
      <c r="F1" s="466"/>
      <c r="G1" s="467" t="str">
        <f>"AGENCY: "&amp;'Section B'!C1</f>
        <v>AGENCY: Commerce &amp; Economic Opportunity</v>
      </c>
      <c r="H1" s="468"/>
      <c r="I1" s="469"/>
    </row>
    <row r="2" spans="1:9" s="177" customFormat="1" ht="33" customHeight="1" thickTop="1" thickBot="1">
      <c r="A2" s="467" t="str">
        <f>"Organization Name: "&amp;'Section A'!B2</f>
        <v xml:space="preserve">Organization Name: </v>
      </c>
      <c r="B2" s="468"/>
      <c r="C2" s="468"/>
      <c r="D2" s="472" t="str">
        <f>"CSFA Description: "&amp;'Section A'!D3</f>
        <v>CSFA Description: This opportunity is intended to procure the services of a qualified administrator to run the state’s Innovation Vouchers program. Innovation Vouchers will provide grants for companies to engage in research projects in partnership with an Illinois university. This will facilitate the sharing of technologies, knowledge, facilities, and equipment, and ultimately lead to the production of more Illinois-based goods and services and spur economic growth in the state. Program beneficiaries will apply for project support through the selected administrator.</v>
      </c>
      <c r="E2" s="473"/>
      <c r="F2" s="474"/>
      <c r="G2" s="467" t="str">
        <f>"NOFO # "&amp;'Section A'!F2</f>
        <v xml:space="preserve">NOFO # </v>
      </c>
      <c r="H2" s="468"/>
      <c r="I2" s="469"/>
    </row>
    <row r="3" spans="1:9" ht="16.5" customHeight="1" thickTop="1" thickBot="1">
      <c r="A3" s="470" t="str">
        <f>"CSFA #: "&amp;'Section A'!B3</f>
        <v>CSFA #: 420-35-3126</v>
      </c>
      <c r="B3" s="471"/>
      <c r="C3" s="471"/>
      <c r="D3" s="475" t="str">
        <f>"UEI # "&amp;'Section A'!D2</f>
        <v xml:space="preserve">UEI # </v>
      </c>
      <c r="E3" s="476"/>
      <c r="F3" s="477"/>
      <c r="G3" s="467" t="str">
        <f>"Fiscal Year(s): "&amp;'Section A'!F3</f>
        <v>Fiscal Year(s): 2027</v>
      </c>
      <c r="H3" s="468"/>
      <c r="I3" s="469"/>
    </row>
    <row r="4" spans="1:9" ht="15" thickTop="1"/>
    <row r="5" spans="1:9">
      <c r="A5" s="37" t="s">
        <v>381</v>
      </c>
      <c r="B5" s="36"/>
    </row>
    <row r="6" spans="1:9" ht="36" customHeight="1">
      <c r="A6" s="408" t="s">
        <v>382</v>
      </c>
      <c r="B6" s="408"/>
      <c r="C6" s="408"/>
      <c r="D6" s="408"/>
      <c r="E6" s="408"/>
      <c r="F6" s="408"/>
      <c r="G6" s="408"/>
      <c r="H6" s="408"/>
      <c r="I6" s="408"/>
    </row>
    <row r="7" spans="1:9">
      <c r="A7" s="3"/>
      <c r="B7" s="4"/>
      <c r="C7" s="4"/>
      <c r="D7" s="4"/>
      <c r="E7" s="4"/>
      <c r="F7" s="4"/>
      <c r="G7" s="4"/>
      <c r="H7" s="4"/>
      <c r="I7" s="4"/>
    </row>
    <row r="8" spans="1:9">
      <c r="A8" s="3"/>
      <c r="B8" s="4"/>
      <c r="C8" s="4"/>
      <c r="D8" s="4"/>
      <c r="E8" s="4"/>
      <c r="F8" s="4"/>
      <c r="G8" s="4"/>
      <c r="H8" s="4"/>
      <c r="I8" s="4"/>
    </row>
    <row r="9" spans="1:9">
      <c r="A9" s="3"/>
      <c r="B9" s="4"/>
      <c r="C9" s="4"/>
      <c r="D9" s="4"/>
      <c r="E9" s="4"/>
      <c r="F9" s="4"/>
      <c r="G9" s="4"/>
      <c r="H9" s="4"/>
      <c r="I9" s="4"/>
    </row>
    <row r="10" spans="1:9">
      <c r="A10" s="478"/>
      <c r="B10" s="478"/>
      <c r="C10" s="478"/>
      <c r="D10" s="4"/>
      <c r="E10" s="478"/>
      <c r="F10" s="478"/>
      <c r="G10" s="478"/>
      <c r="H10" s="4"/>
      <c r="I10" s="4"/>
    </row>
    <row r="11" spans="1:9">
      <c r="A11" s="3" t="s">
        <v>383</v>
      </c>
      <c r="B11" s="4"/>
      <c r="C11" s="4"/>
      <c r="D11" s="4"/>
      <c r="E11" s="3" t="s">
        <v>383</v>
      </c>
      <c r="F11" s="4"/>
      <c r="G11" s="4"/>
      <c r="H11" s="4"/>
      <c r="I11" s="4"/>
    </row>
    <row r="12" spans="1:9">
      <c r="A12" s="3"/>
      <c r="B12" s="4"/>
      <c r="C12" s="4"/>
      <c r="D12" s="4"/>
      <c r="E12" s="3"/>
      <c r="F12" s="4"/>
      <c r="G12" s="4"/>
      <c r="H12" s="4"/>
      <c r="I12" s="4"/>
    </row>
    <row r="13" spans="1:9">
      <c r="A13" s="479"/>
      <c r="B13" s="479"/>
      <c r="C13" s="479"/>
      <c r="D13" s="4"/>
      <c r="E13" s="479"/>
      <c r="F13" s="479"/>
      <c r="G13" s="479"/>
      <c r="H13" s="4"/>
      <c r="I13" s="4"/>
    </row>
    <row r="14" spans="1:9">
      <c r="A14" s="3" t="s">
        <v>384</v>
      </c>
      <c r="B14" s="4"/>
      <c r="C14" s="4"/>
      <c r="D14" s="4"/>
      <c r="E14" s="3" t="s">
        <v>384</v>
      </c>
      <c r="F14" s="4"/>
      <c r="G14" s="4"/>
      <c r="H14" s="4"/>
      <c r="I14" s="4"/>
    </row>
    <row r="15" spans="1:9">
      <c r="A15" s="3"/>
      <c r="B15" s="4"/>
      <c r="C15" s="4"/>
      <c r="D15" s="4"/>
      <c r="E15" s="3"/>
      <c r="F15" s="4"/>
      <c r="G15" s="4"/>
      <c r="H15" s="4"/>
      <c r="I15" s="4"/>
    </row>
    <row r="16" spans="1:9">
      <c r="A16" s="478"/>
      <c r="B16" s="478"/>
      <c r="C16" s="478"/>
      <c r="D16" s="4"/>
      <c r="E16" s="478"/>
      <c r="F16" s="478"/>
      <c r="G16" s="478"/>
      <c r="H16" s="4"/>
      <c r="I16" s="4"/>
    </row>
    <row r="17" spans="1:9">
      <c r="A17" s="3" t="s">
        <v>385</v>
      </c>
      <c r="B17" s="4"/>
      <c r="C17" s="4"/>
      <c r="D17" s="4"/>
      <c r="E17" s="3" t="s">
        <v>385</v>
      </c>
      <c r="F17" s="4"/>
      <c r="G17" s="4"/>
      <c r="H17" s="4"/>
      <c r="I17" s="4"/>
    </row>
    <row r="18" spans="1:9">
      <c r="A18" s="3"/>
      <c r="B18" s="4"/>
      <c r="C18" s="4"/>
      <c r="D18" s="4"/>
      <c r="E18" s="3"/>
      <c r="F18" s="4"/>
      <c r="G18" s="4"/>
      <c r="H18" s="4"/>
      <c r="I18" s="4"/>
    </row>
    <row r="19" spans="1:9">
      <c r="A19" s="478"/>
      <c r="B19" s="478"/>
      <c r="C19" s="478"/>
      <c r="D19" s="4"/>
      <c r="E19" s="478"/>
      <c r="F19" s="478"/>
      <c r="G19" s="478"/>
      <c r="H19" s="4"/>
      <c r="I19" s="4"/>
    </row>
    <row r="20" spans="1:9">
      <c r="A20" s="3" t="s">
        <v>386</v>
      </c>
      <c r="B20" s="4"/>
      <c r="C20" s="4"/>
      <c r="D20" s="4"/>
      <c r="E20" s="3" t="s">
        <v>386</v>
      </c>
      <c r="F20" s="4"/>
      <c r="G20" s="4"/>
      <c r="H20" s="4"/>
      <c r="I20" s="4"/>
    </row>
    <row r="21" spans="1:9">
      <c r="A21" s="3" t="s">
        <v>387</v>
      </c>
      <c r="B21" s="4"/>
      <c r="C21" s="4"/>
      <c r="D21" s="4"/>
      <c r="E21" s="3" t="s">
        <v>388</v>
      </c>
      <c r="F21" s="4"/>
      <c r="G21" s="4"/>
      <c r="H21" s="4"/>
      <c r="I21" s="4"/>
    </row>
    <row r="22" spans="1:9" ht="28.5" customHeight="1">
      <c r="A22" s="478"/>
      <c r="B22" s="478"/>
      <c r="C22" s="478"/>
      <c r="D22" s="4"/>
      <c r="E22" s="478"/>
      <c r="F22" s="478"/>
      <c r="G22" s="478"/>
      <c r="H22" s="4"/>
      <c r="I22" s="4"/>
    </row>
    <row r="23" spans="1:9">
      <c r="A23" s="3" t="s">
        <v>389</v>
      </c>
      <c r="B23" s="4"/>
      <c r="C23" s="4"/>
      <c r="D23" s="4"/>
      <c r="E23" s="3" t="s">
        <v>389</v>
      </c>
      <c r="F23" s="4"/>
      <c r="G23" s="4"/>
      <c r="H23" s="4"/>
      <c r="I23" s="4"/>
    </row>
    <row r="24" spans="1:9">
      <c r="A24" s="4"/>
      <c r="B24" s="4"/>
      <c r="C24" s="4"/>
      <c r="D24" s="4"/>
      <c r="E24" s="4"/>
      <c r="F24" s="4"/>
      <c r="G24" s="4"/>
      <c r="H24" s="4"/>
      <c r="I24" s="4"/>
    </row>
    <row r="27" spans="1:9" ht="42.75" customHeight="1">
      <c r="A27" s="463" t="s">
        <v>390</v>
      </c>
      <c r="B27" s="463"/>
      <c r="C27" s="463"/>
      <c r="D27" s="463"/>
      <c r="E27" s="463"/>
      <c r="F27" s="463"/>
      <c r="G27" s="463"/>
    </row>
  </sheetData>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orientation="landscape" blackAndWhite="1" r:id="rId1"/>
  <headerFooter>
    <oddFooter>&amp;L&amp;F&amp;RPage &amp;P of &amp;N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view="pageBreakPreview" zoomScaleNormal="100" zoomScaleSheetLayoutView="100" workbookViewId="0">
      <selection activeCell="A2" sqref="A2:C2"/>
    </sheetView>
  </sheetViews>
  <sheetFormatPr defaultRowHeight="14.45"/>
  <cols>
    <col min="1" max="9" width="14.42578125" customWidth="1"/>
    <col min="10" max="10" width="52" bestFit="1" customWidth="1"/>
  </cols>
  <sheetData>
    <row r="1" spans="1:10" ht="44.25" customHeight="1" thickTop="1" thickBot="1">
      <c r="A1" s="484" t="s">
        <v>391</v>
      </c>
      <c r="B1" s="465"/>
      <c r="C1" s="466"/>
      <c r="D1" s="464" t="s">
        <v>392</v>
      </c>
      <c r="E1" s="465"/>
      <c r="F1" s="466"/>
      <c r="G1" s="467" t="s">
        <v>393</v>
      </c>
      <c r="H1" s="468"/>
      <c r="I1" s="469"/>
      <c r="J1" s="211" t="s">
        <v>394</v>
      </c>
    </row>
    <row r="2" spans="1:10" s="177" customFormat="1" ht="50.1" customHeight="1" thickTop="1" thickBot="1">
      <c r="A2" s="467" t="str">
        <f>"Organization Name: "&amp;'Section A'!B2</f>
        <v xml:space="preserve">Organization Name: </v>
      </c>
      <c r="B2" s="468"/>
      <c r="C2" s="468"/>
      <c r="D2" s="472" t="str">
        <f>"CSFA Description: "&amp;'Section A'!D3</f>
        <v>CSFA Description: This opportunity is intended to procure the services of a qualified administrator to run the state’s Innovation Vouchers program. Innovation Vouchers will provide grants for companies to engage in research projects in partnership with an Illinois university. This will facilitate the sharing of technologies, knowledge, facilities, and equipment, and ultimately lead to the production of more Illinois-based goods and services and spur economic growth in the state. Program beneficiaries will apply for project support through the selected administrator.</v>
      </c>
      <c r="E2" s="473"/>
      <c r="F2" s="474"/>
      <c r="G2" s="467" t="str">
        <f>"NOFO # "&amp;'Section A'!F2</f>
        <v xml:space="preserve">NOFO # </v>
      </c>
      <c r="H2" s="468"/>
      <c r="I2" s="469"/>
    </row>
    <row r="3" spans="1:10" ht="15.6" thickTop="1" thickBot="1">
      <c r="A3" s="470" t="str">
        <f>"CSFA # "&amp;'Section A'!B3</f>
        <v>CSFA # 420-35-3126</v>
      </c>
      <c r="B3" s="471"/>
      <c r="C3" s="471"/>
      <c r="D3" s="475" t="str">
        <f>"UEI #"&amp;'Section A'!D2</f>
        <v>UEI #</v>
      </c>
      <c r="E3" s="476"/>
      <c r="F3" s="477"/>
      <c r="G3" s="467" t="str">
        <f>"Fiscal Year: "&amp;'Section A'!F3</f>
        <v>Fiscal Year: 2027</v>
      </c>
      <c r="H3" s="468"/>
      <c r="I3" s="469"/>
    </row>
    <row r="4" spans="1:10" ht="15.6" thickTop="1" thickBot="1">
      <c r="A4" s="104" t="s">
        <v>395</v>
      </c>
      <c r="B4" s="104">
        <f>+'Section A'!F4</f>
        <v>0</v>
      </c>
      <c r="C4" s="2"/>
      <c r="D4" s="2"/>
      <c r="E4" s="2"/>
      <c r="F4" s="2"/>
      <c r="G4" s="2"/>
      <c r="H4" s="2"/>
      <c r="I4" s="2"/>
    </row>
    <row r="5" spans="1:10" ht="15" thickTop="1">
      <c r="A5" s="35"/>
      <c r="B5" s="35"/>
      <c r="C5" s="35"/>
      <c r="D5" s="2"/>
      <c r="E5" s="2"/>
      <c r="F5" s="2"/>
      <c r="G5" s="2"/>
      <c r="H5" s="2"/>
      <c r="I5" s="2"/>
    </row>
    <row r="6" spans="1:10">
      <c r="B6" s="2"/>
      <c r="C6" s="2"/>
      <c r="D6" s="2"/>
      <c r="E6" s="2"/>
      <c r="F6" s="2"/>
      <c r="G6" s="2"/>
      <c r="H6" s="2"/>
      <c r="I6" s="2"/>
    </row>
    <row r="7" spans="1:10">
      <c r="A7" s="2"/>
      <c r="B7" s="2"/>
      <c r="C7" s="2"/>
      <c r="D7" s="2"/>
      <c r="E7" s="2"/>
      <c r="F7" s="2"/>
      <c r="G7" s="2"/>
      <c r="H7" s="2"/>
      <c r="I7" s="2"/>
    </row>
    <row r="8" spans="1:10">
      <c r="A8" s="2"/>
      <c r="B8" s="2"/>
      <c r="C8" s="2"/>
      <c r="D8" s="2"/>
      <c r="E8" s="2"/>
      <c r="F8" s="2"/>
      <c r="G8" s="2"/>
      <c r="H8" s="2"/>
      <c r="I8" s="2"/>
    </row>
    <row r="9" spans="1:10" ht="29.25" customHeight="1">
      <c r="A9" s="483" t="s">
        <v>396</v>
      </c>
      <c r="B9" s="483"/>
      <c r="C9" s="483"/>
      <c r="D9" s="482" t="s">
        <v>397</v>
      </c>
      <c r="E9" s="482"/>
      <c r="F9" s="25" t="s">
        <v>398</v>
      </c>
      <c r="G9" s="482" t="s">
        <v>399</v>
      </c>
      <c r="H9" s="482"/>
      <c r="I9" s="25" t="s">
        <v>398</v>
      </c>
    </row>
    <row r="10" spans="1:10">
      <c r="A10" s="480">
        <f>+'Narrative Summary '!B31</f>
        <v>0</v>
      </c>
      <c r="B10" s="481"/>
      <c r="C10" s="26"/>
      <c r="D10" s="26"/>
      <c r="E10" s="26"/>
      <c r="F10" s="172"/>
      <c r="G10" s="26"/>
      <c r="H10" s="26"/>
      <c r="I10" s="172"/>
      <c r="J10" t="str">
        <f>IF(A10-'Section A'!E38&gt;-0.004,IF(A10-'Section A'!E38&lt;0.004," ","out of balance by "&amp;A10-'Section A'!E38),"out of balance by "&amp;A10-'Section A'!E38)</f>
        <v xml:space="preserve"> </v>
      </c>
    </row>
    <row r="11" spans="1:10">
      <c r="A11" s="26"/>
      <c r="B11" s="26"/>
      <c r="C11" s="26"/>
      <c r="D11" s="26"/>
      <c r="E11" s="26"/>
      <c r="F11" s="26"/>
      <c r="G11" s="26"/>
      <c r="H11" s="26"/>
      <c r="I11" s="26"/>
    </row>
    <row r="12" spans="1:10">
      <c r="A12" s="26"/>
      <c r="B12" s="26"/>
      <c r="C12" s="26"/>
      <c r="D12" s="26"/>
      <c r="E12" s="26"/>
      <c r="F12" s="26"/>
      <c r="G12" s="26"/>
      <c r="H12" s="26"/>
      <c r="I12" s="26"/>
    </row>
    <row r="13" spans="1:10">
      <c r="A13" s="26"/>
      <c r="B13" s="26"/>
      <c r="C13" s="26"/>
      <c r="D13" s="26"/>
      <c r="E13" s="26"/>
      <c r="F13" s="26"/>
      <c r="G13" s="26"/>
      <c r="H13" s="26"/>
      <c r="I13" s="26"/>
    </row>
    <row r="14" spans="1:10">
      <c r="A14" s="26"/>
      <c r="B14" s="26"/>
      <c r="C14" s="26"/>
      <c r="D14" s="26"/>
      <c r="E14" s="26"/>
      <c r="F14" s="26"/>
      <c r="G14" s="26"/>
      <c r="H14" s="26"/>
      <c r="I14" s="26"/>
    </row>
    <row r="15" spans="1:10">
      <c r="A15" s="26"/>
      <c r="B15" s="26"/>
      <c r="C15" s="26"/>
      <c r="D15" s="26"/>
      <c r="E15" s="26"/>
      <c r="F15" s="26"/>
      <c r="G15" s="26"/>
      <c r="H15" s="26"/>
      <c r="I15" s="26"/>
    </row>
    <row r="16" spans="1:10" ht="35.25" customHeight="1">
      <c r="A16" s="483" t="s">
        <v>400</v>
      </c>
      <c r="B16" s="483"/>
      <c r="C16" s="483"/>
      <c r="D16" s="482" t="s">
        <v>397</v>
      </c>
      <c r="E16" s="482"/>
      <c r="F16" s="25" t="s">
        <v>398</v>
      </c>
      <c r="G16" s="482" t="s">
        <v>399</v>
      </c>
      <c r="H16" s="482"/>
      <c r="I16" s="25" t="s">
        <v>398</v>
      </c>
    </row>
    <row r="17" spans="1:14" ht="18.75" customHeight="1">
      <c r="A17" s="2"/>
      <c r="B17" s="2"/>
      <c r="C17" s="2"/>
      <c r="D17" s="2"/>
      <c r="E17" s="2"/>
      <c r="F17" s="2"/>
      <c r="G17" s="2"/>
      <c r="H17" s="2"/>
      <c r="I17" s="2"/>
    </row>
    <row r="18" spans="1:14">
      <c r="J18" s="319"/>
      <c r="K18" s="319"/>
      <c r="L18" s="319"/>
      <c r="M18" s="319"/>
      <c r="N18" s="319"/>
    </row>
    <row r="19" spans="1:14" ht="5.25" customHeight="1">
      <c r="J19" s="319"/>
      <c r="K19" s="319"/>
      <c r="L19" s="319"/>
      <c r="M19" s="319"/>
      <c r="N19" s="319"/>
    </row>
    <row r="20" spans="1:14" ht="58.5" customHeight="1">
      <c r="J20" s="306"/>
      <c r="K20" s="306"/>
      <c r="L20" s="306"/>
      <c r="M20" s="306"/>
      <c r="N20" s="306"/>
    </row>
    <row r="21" spans="1:14">
      <c r="A21" s="2"/>
      <c r="B21" s="2"/>
      <c r="C21" s="2"/>
      <c r="D21" s="2"/>
      <c r="E21" s="2"/>
      <c r="F21" s="2"/>
      <c r="G21" s="2"/>
      <c r="H21" s="2"/>
      <c r="I21" s="2"/>
    </row>
    <row r="22" spans="1:14">
      <c r="A22" s="22" t="s">
        <v>64</v>
      </c>
      <c r="B22" s="319"/>
      <c r="C22" s="319"/>
      <c r="D22" s="319"/>
      <c r="E22" s="319"/>
      <c r="F22" s="319"/>
      <c r="G22" s="319"/>
      <c r="H22" s="319"/>
      <c r="I22" s="319"/>
    </row>
    <row r="23" spans="1:14" ht="7.5" customHeight="1">
      <c r="A23" s="311"/>
      <c r="B23" s="319"/>
      <c r="C23" s="319"/>
      <c r="D23" s="319"/>
      <c r="E23" s="319"/>
      <c r="F23" s="319"/>
      <c r="G23" s="319"/>
      <c r="H23" s="319"/>
      <c r="I23" s="319"/>
    </row>
    <row r="24" spans="1:14" ht="49.5" customHeight="1">
      <c r="A24" s="335" t="s">
        <v>65</v>
      </c>
      <c r="B24" s="335"/>
      <c r="C24" s="335"/>
      <c r="D24" s="335"/>
      <c r="E24" s="335"/>
      <c r="F24" s="335"/>
      <c r="G24" s="335"/>
      <c r="H24" s="335"/>
      <c r="I24" s="335"/>
    </row>
    <row r="25" spans="1:14">
      <c r="A25" s="2"/>
      <c r="B25" s="2"/>
      <c r="C25" s="2"/>
      <c r="D25" s="2"/>
      <c r="E25" s="2"/>
      <c r="F25" s="2"/>
      <c r="G25" s="2"/>
      <c r="H25" s="2"/>
      <c r="I25" s="2"/>
    </row>
    <row r="26" spans="1:14">
      <c r="A26" s="2"/>
      <c r="B26" s="2"/>
      <c r="C26" s="2"/>
      <c r="D26" s="2"/>
      <c r="E26" s="2"/>
      <c r="F26" s="2"/>
      <c r="G26" s="2"/>
      <c r="H26" s="2"/>
      <c r="I26" s="2"/>
    </row>
    <row r="27" spans="1:14">
      <c r="A27" s="2"/>
      <c r="B27" s="2"/>
      <c r="C27" s="2"/>
      <c r="D27" s="2"/>
      <c r="E27" s="2"/>
      <c r="F27" s="2"/>
      <c r="G27" s="2"/>
      <c r="H27" s="2"/>
      <c r="I27" s="2"/>
    </row>
    <row r="28" spans="1:14">
      <c r="A28" s="2"/>
      <c r="B28" s="2"/>
      <c r="C28" s="2"/>
      <c r="D28" s="2"/>
      <c r="E28" s="2"/>
      <c r="F28" s="2"/>
      <c r="G28" s="2"/>
      <c r="H28" s="2"/>
      <c r="I28" s="2"/>
    </row>
    <row r="29" spans="1:14">
      <c r="A29" s="2"/>
      <c r="B29" s="2"/>
      <c r="C29" s="2"/>
      <c r="D29" s="2"/>
      <c r="E29" s="2"/>
      <c r="F29" s="2"/>
      <c r="G29" s="2"/>
      <c r="H29" s="2"/>
      <c r="I29" s="2"/>
    </row>
    <row r="30" spans="1:14">
      <c r="A30" s="2"/>
      <c r="B30" s="2"/>
      <c r="C30" s="2"/>
      <c r="D30" s="2"/>
      <c r="E30" s="2"/>
      <c r="F30" s="2"/>
      <c r="G30" s="2"/>
      <c r="H30" s="2"/>
      <c r="I30" s="2"/>
    </row>
  </sheetData>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orientation="landscape" blackAndWhite="1" r:id="rId1"/>
  <headerFooter>
    <oddFooter>&amp;L&amp;F&amp;RPage &amp;P of &amp;N</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3634B-EBC0-41C1-8DA4-EE4CDC98C419}">
  <dimension ref="A1:C39"/>
  <sheetViews>
    <sheetView workbookViewId="0">
      <selection activeCell="B43" sqref="B43"/>
    </sheetView>
  </sheetViews>
  <sheetFormatPr defaultRowHeight="14.45"/>
  <cols>
    <col min="2" max="2" width="65.7109375" customWidth="1"/>
    <col min="3" max="3" width="86.42578125" bestFit="1" customWidth="1"/>
  </cols>
  <sheetData>
    <row r="1" spans="1:3" ht="19.899999999999999" customHeight="1">
      <c r="C1" s="17" t="s">
        <v>365</v>
      </c>
    </row>
    <row r="2" spans="1:3" ht="19.899999999999999" customHeight="1">
      <c r="A2" t="b">
        <v>1</v>
      </c>
      <c r="C2" s="13" t="s">
        <v>369</v>
      </c>
    </row>
    <row r="3" spans="1:3" ht="19.899999999999999" customHeight="1">
      <c r="A3" t="b">
        <v>1</v>
      </c>
      <c r="C3" s="13" t="s">
        <v>88</v>
      </c>
    </row>
    <row r="4" spans="1:3" ht="19.899999999999999" customHeight="1">
      <c r="A4" t="b">
        <v>1</v>
      </c>
      <c r="C4" s="13" t="s">
        <v>89</v>
      </c>
    </row>
    <row r="5" spans="1:3" ht="19.899999999999999" customHeight="1">
      <c r="A5" t="b">
        <v>1</v>
      </c>
      <c r="C5" s="13" t="s">
        <v>90</v>
      </c>
    </row>
    <row r="6" spans="1:3" ht="19.899999999999999" customHeight="1">
      <c r="A6" t="b">
        <v>1</v>
      </c>
      <c r="C6" s="13" t="s">
        <v>91</v>
      </c>
    </row>
    <row r="7" spans="1:3" ht="19.899999999999999" customHeight="1">
      <c r="A7" t="b">
        <v>1</v>
      </c>
      <c r="C7" s="13" t="s">
        <v>370</v>
      </c>
    </row>
    <row r="8" spans="1:3" ht="19.899999999999999" customHeight="1">
      <c r="A8" t="b">
        <v>1</v>
      </c>
      <c r="C8" s="13" t="s">
        <v>94</v>
      </c>
    </row>
    <row r="9" spans="1:3" ht="19.899999999999999" customHeight="1">
      <c r="A9" t="b">
        <v>1</v>
      </c>
      <c r="C9" s="13" t="s">
        <v>95</v>
      </c>
    </row>
    <row r="10" spans="1:3" ht="19.899999999999999" hidden="1" customHeight="1">
      <c r="C10" s="13"/>
    </row>
    <row r="11" spans="1:3" ht="19.899999999999999" hidden="1" customHeight="1">
      <c r="C11" s="13"/>
    </row>
    <row r="12" spans="1:3" ht="19.899999999999999" hidden="1" customHeight="1">
      <c r="C12" s="13"/>
    </row>
    <row r="13" spans="1:3" ht="19.899999999999999" hidden="1" customHeight="1">
      <c r="C13" s="13"/>
    </row>
    <row r="14" spans="1:3" ht="19.899999999999999" hidden="1" customHeight="1">
      <c r="C14" s="13"/>
    </row>
    <row r="15" spans="1:3" ht="19.899999999999999" hidden="1" customHeight="1">
      <c r="C15" s="13"/>
    </row>
    <row r="16" spans="1:3" ht="19.899999999999999" hidden="1" customHeight="1">
      <c r="C16" s="13"/>
    </row>
    <row r="17" spans="1:3" ht="19.899999999999999" hidden="1" customHeight="1">
      <c r="C17" s="13"/>
    </row>
    <row r="18" spans="1:3" ht="19.899999999999999" hidden="1" customHeight="1">
      <c r="C18" s="13"/>
    </row>
    <row r="19" spans="1:3" ht="19.899999999999999" hidden="1" customHeight="1">
      <c r="C19" s="13"/>
    </row>
    <row r="20" spans="1:3" ht="19.899999999999999" hidden="1" customHeight="1">
      <c r="C20" s="13"/>
    </row>
    <row r="21" spans="1:3" ht="19.899999999999999" customHeight="1">
      <c r="A21" t="b">
        <v>1</v>
      </c>
      <c r="C21" s="13" t="s">
        <v>96</v>
      </c>
    </row>
    <row r="22" spans="1:3" ht="19.899999999999999" customHeight="1">
      <c r="A22" t="b">
        <v>1</v>
      </c>
      <c r="C22" s="13" t="s">
        <v>371</v>
      </c>
    </row>
    <row r="23" spans="1:3" ht="19.899999999999999" customHeight="1">
      <c r="A23" t="b">
        <v>1</v>
      </c>
      <c r="C23" s="13" t="s">
        <v>98</v>
      </c>
    </row>
    <row r="24" spans="1:3" ht="19.899999999999999" customHeight="1">
      <c r="A24" t="b">
        <v>1</v>
      </c>
      <c r="C24" s="13" t="s">
        <v>372</v>
      </c>
    </row>
    <row r="25" spans="1:3" ht="19.899999999999999" customHeight="1">
      <c r="A25" t="b">
        <v>1</v>
      </c>
      <c r="C25" s="13" t="s">
        <v>373</v>
      </c>
    </row>
    <row r="26" spans="1:3" ht="19.899999999999999" customHeight="1">
      <c r="A26" t="b">
        <v>1</v>
      </c>
      <c r="C26" s="13" t="s">
        <v>374</v>
      </c>
    </row>
    <row r="27" spans="1:3" ht="19.899999999999999" customHeight="1">
      <c r="A27" t="b">
        <v>0</v>
      </c>
      <c r="C27" s="13" t="str">
        <f>'15A'!$A$2 &amp;'15A'!$B$2</f>
        <v>15A.GRANT EXCLUSIVE LINE ITEM</v>
      </c>
    </row>
    <row r="28" spans="1:3" ht="19.899999999999999" customHeight="1">
      <c r="A28" t="b">
        <v>0</v>
      </c>
      <c r="C28" s="13" t="str">
        <f>'15B'!$A$2 &amp;'15B'!$B$2</f>
        <v>15B.GRANT EXCLUSIVE LINE ITEM</v>
      </c>
    </row>
    <row r="29" spans="1:3" ht="19.899999999999999" customHeight="1">
      <c r="A29" t="b">
        <v>0</v>
      </c>
      <c r="C29" s="13" t="str">
        <f>'15C'!$A$2 &amp;'15C'!$B$2</f>
        <v>15C.GRANT EXCLUSIVE LINE ITEM</v>
      </c>
    </row>
    <row r="30" spans="1:3" ht="19.899999999999999" customHeight="1">
      <c r="A30" t="b">
        <v>0</v>
      </c>
      <c r="C30" s="13" t="str">
        <f>'15D'!$A$2 &amp;'15D'!$B$2</f>
        <v>15D.GRANT EXCLUSIVE LINE ITEM</v>
      </c>
    </row>
    <row r="31" spans="1:3" ht="19.899999999999999" customHeight="1">
      <c r="A31" t="b">
        <v>0</v>
      </c>
      <c r="C31" s="13" t="str">
        <f>'15E'!$A$2 &amp;'15E'!$B$2</f>
        <v>15E.GRANT EXCLUSIVE LINE ITEM</v>
      </c>
    </row>
    <row r="32" spans="1:3" ht="19.899999999999999" customHeight="1">
      <c r="A32" t="b">
        <v>0</v>
      </c>
      <c r="C32" s="13" t="str">
        <f>'15F'!$A$2 &amp;'15F'!$B$2</f>
        <v>15F.GRANT EXCLUSIVE LINE ITEM</v>
      </c>
    </row>
    <row r="33" spans="1:3" ht="19.899999999999999" customHeight="1">
      <c r="A33" t="b">
        <v>0</v>
      </c>
      <c r="C33" s="13" t="str">
        <f>'15G'!$A$2 &amp;'15G'!$B$2</f>
        <v>15G.GRANT EXCLUSIVE LINE ITEM</v>
      </c>
    </row>
    <row r="34" spans="1:3" ht="19.899999999999999" customHeight="1">
      <c r="A34" t="b">
        <v>0</v>
      </c>
      <c r="C34" s="13" t="str">
        <f>'15H'!$A$2 &amp;'15H'!$B$2</f>
        <v>15H.GRANT EXCLUSIVE LINE ITEM</v>
      </c>
    </row>
    <row r="35" spans="1:3" ht="19.899999999999999" customHeight="1">
      <c r="A35" t="b">
        <v>0</v>
      </c>
      <c r="C35" s="13" t="str">
        <f>'15I'!$A$2 &amp;'15I'!$B$2</f>
        <v>15I.GRANT EXCLUSIVE LINE ITEM</v>
      </c>
    </row>
    <row r="36" spans="1:3" ht="19.899999999999999" customHeight="1">
      <c r="A36" t="b">
        <v>0</v>
      </c>
      <c r="C36" s="13" t="str">
        <f>'15J'!$A$2 &amp;'15J'!$B$2</f>
        <v>15J.GRANT EXCLUSIVE LINE ITEM</v>
      </c>
    </row>
    <row r="37" spans="1:3" ht="19.899999999999999" customHeight="1">
      <c r="A37" t="b">
        <v>0</v>
      </c>
      <c r="C37" s="13" t="str">
        <f>'15K'!$A$2 &amp;'15K'!$B$2</f>
        <v>15K.GRANT EXCLUSIVE LINE ITEM</v>
      </c>
    </row>
    <row r="38" spans="1:3" ht="19.899999999999999" customHeight="1">
      <c r="A38" t="b">
        <v>1</v>
      </c>
      <c r="C38" s="295" t="s">
        <v>375</v>
      </c>
    </row>
    <row r="39" spans="1:3">
      <c r="B39" s="296" t="s">
        <v>401</v>
      </c>
      <c r="C39" s="296"/>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1</xdr:col>
                    <xdr:colOff>45720</xdr:colOff>
                    <xdr:row>1</xdr:row>
                    <xdr:rowOff>22860</xdr:rowOff>
                  </from>
                  <to>
                    <xdr:col>1</xdr:col>
                    <xdr:colOff>952500</xdr:colOff>
                    <xdr:row>2</xdr:row>
                    <xdr:rowOff>22860</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1</xdr:col>
                    <xdr:colOff>60960</xdr:colOff>
                    <xdr:row>2</xdr:row>
                    <xdr:rowOff>38100</xdr:rowOff>
                  </from>
                  <to>
                    <xdr:col>2</xdr:col>
                    <xdr:colOff>0</xdr:colOff>
                    <xdr:row>3</xdr:row>
                    <xdr:rowOff>7620</xdr:rowOff>
                  </to>
                </anchor>
              </controlPr>
            </control>
          </mc:Choice>
        </mc:AlternateContent>
        <mc:AlternateContent xmlns:mc="http://schemas.openxmlformats.org/markup-compatibility/2006">
          <mc:Choice Requires="x14">
            <control shapeId="49155" r:id="rId6" name="Check Box 3">
              <controlPr defaultSize="0" autoFill="0" autoLine="0" autoPict="0">
                <anchor moveWithCells="1">
                  <from>
                    <xdr:col>1</xdr:col>
                    <xdr:colOff>38100</xdr:colOff>
                    <xdr:row>3</xdr:row>
                    <xdr:rowOff>7620</xdr:rowOff>
                  </from>
                  <to>
                    <xdr:col>2</xdr:col>
                    <xdr:colOff>0</xdr:colOff>
                    <xdr:row>4</xdr:row>
                    <xdr:rowOff>0</xdr:rowOff>
                  </to>
                </anchor>
              </controlPr>
            </control>
          </mc:Choice>
        </mc:AlternateContent>
        <mc:AlternateContent xmlns:mc="http://schemas.openxmlformats.org/markup-compatibility/2006">
          <mc:Choice Requires="x14">
            <control shapeId="49156" r:id="rId7" name="Check Box 4">
              <controlPr defaultSize="0" autoFill="0" autoLine="0" autoPict="0">
                <anchor moveWithCells="1">
                  <from>
                    <xdr:col>1</xdr:col>
                    <xdr:colOff>22860</xdr:colOff>
                    <xdr:row>4</xdr:row>
                    <xdr:rowOff>22860</xdr:rowOff>
                  </from>
                  <to>
                    <xdr:col>1</xdr:col>
                    <xdr:colOff>4366260</xdr:colOff>
                    <xdr:row>5</xdr:row>
                    <xdr:rowOff>0</xdr:rowOff>
                  </to>
                </anchor>
              </controlPr>
            </control>
          </mc:Choice>
        </mc:AlternateContent>
        <mc:AlternateContent xmlns:mc="http://schemas.openxmlformats.org/markup-compatibility/2006">
          <mc:Choice Requires="x14">
            <control shapeId="49157" r:id="rId8" name="Check Box 5">
              <controlPr defaultSize="0" autoFill="0" autoLine="0" autoPict="0">
                <anchor moveWithCells="1">
                  <from>
                    <xdr:col>1</xdr:col>
                    <xdr:colOff>38100</xdr:colOff>
                    <xdr:row>5</xdr:row>
                    <xdr:rowOff>7620</xdr:rowOff>
                  </from>
                  <to>
                    <xdr:col>2</xdr:col>
                    <xdr:colOff>0</xdr:colOff>
                    <xdr:row>5</xdr:row>
                    <xdr:rowOff>236220</xdr:rowOff>
                  </to>
                </anchor>
              </controlPr>
            </control>
          </mc:Choice>
        </mc:AlternateContent>
        <mc:AlternateContent xmlns:mc="http://schemas.openxmlformats.org/markup-compatibility/2006">
          <mc:Choice Requires="x14">
            <control shapeId="49158" r:id="rId9" name="Check Box 6">
              <controlPr defaultSize="0" autoFill="0" autoLine="0" autoPict="0">
                <anchor moveWithCells="1">
                  <from>
                    <xdr:col>1</xdr:col>
                    <xdr:colOff>45720</xdr:colOff>
                    <xdr:row>6</xdr:row>
                    <xdr:rowOff>0</xdr:rowOff>
                  </from>
                  <to>
                    <xdr:col>2</xdr:col>
                    <xdr:colOff>0</xdr:colOff>
                    <xdr:row>6</xdr:row>
                    <xdr:rowOff>228600</xdr:rowOff>
                  </to>
                </anchor>
              </controlPr>
            </control>
          </mc:Choice>
        </mc:AlternateContent>
        <mc:AlternateContent xmlns:mc="http://schemas.openxmlformats.org/markup-compatibility/2006">
          <mc:Choice Requires="x14">
            <control shapeId="49159" r:id="rId10" name="Check Box 7">
              <controlPr defaultSize="0" autoFill="0" autoLine="0" autoPict="0">
                <anchor moveWithCells="1">
                  <from>
                    <xdr:col>1</xdr:col>
                    <xdr:colOff>45720</xdr:colOff>
                    <xdr:row>7</xdr:row>
                    <xdr:rowOff>7620</xdr:rowOff>
                  </from>
                  <to>
                    <xdr:col>2</xdr:col>
                    <xdr:colOff>0</xdr:colOff>
                    <xdr:row>7</xdr:row>
                    <xdr:rowOff>228600</xdr:rowOff>
                  </to>
                </anchor>
              </controlPr>
            </control>
          </mc:Choice>
        </mc:AlternateContent>
        <mc:AlternateContent xmlns:mc="http://schemas.openxmlformats.org/markup-compatibility/2006">
          <mc:Choice Requires="x14">
            <control shapeId="49171" r:id="rId11" name="Check Box 19">
              <controlPr defaultSize="0" autoFill="0" autoLine="0" autoPict="0">
                <anchor moveWithCells="1">
                  <from>
                    <xdr:col>1</xdr:col>
                    <xdr:colOff>30480</xdr:colOff>
                    <xdr:row>20</xdr:row>
                    <xdr:rowOff>22860</xdr:rowOff>
                  </from>
                  <to>
                    <xdr:col>2</xdr:col>
                    <xdr:colOff>0</xdr:colOff>
                    <xdr:row>21</xdr:row>
                    <xdr:rowOff>0</xdr:rowOff>
                  </to>
                </anchor>
              </controlPr>
            </control>
          </mc:Choice>
        </mc:AlternateContent>
        <mc:AlternateContent xmlns:mc="http://schemas.openxmlformats.org/markup-compatibility/2006">
          <mc:Choice Requires="x14">
            <control shapeId="49172" r:id="rId12" name="Check Box 20">
              <controlPr defaultSize="0" autoFill="0" autoLine="0" autoPict="0">
                <anchor moveWithCells="1">
                  <from>
                    <xdr:col>1</xdr:col>
                    <xdr:colOff>22860</xdr:colOff>
                    <xdr:row>21</xdr:row>
                    <xdr:rowOff>0</xdr:rowOff>
                  </from>
                  <to>
                    <xdr:col>2</xdr:col>
                    <xdr:colOff>0</xdr:colOff>
                    <xdr:row>21</xdr:row>
                    <xdr:rowOff>236220</xdr:rowOff>
                  </to>
                </anchor>
              </controlPr>
            </control>
          </mc:Choice>
        </mc:AlternateContent>
        <mc:AlternateContent xmlns:mc="http://schemas.openxmlformats.org/markup-compatibility/2006">
          <mc:Choice Requires="x14">
            <control shapeId="49173" r:id="rId13" name="Check Box 21">
              <controlPr defaultSize="0" autoFill="0" autoLine="0" autoPict="0">
                <anchor moveWithCells="1">
                  <from>
                    <xdr:col>1</xdr:col>
                    <xdr:colOff>7620</xdr:colOff>
                    <xdr:row>21</xdr:row>
                    <xdr:rowOff>236220</xdr:rowOff>
                  </from>
                  <to>
                    <xdr:col>2</xdr:col>
                    <xdr:colOff>0</xdr:colOff>
                    <xdr:row>22</xdr:row>
                    <xdr:rowOff>213360</xdr:rowOff>
                  </to>
                </anchor>
              </controlPr>
            </control>
          </mc:Choice>
        </mc:AlternateContent>
        <mc:AlternateContent xmlns:mc="http://schemas.openxmlformats.org/markup-compatibility/2006">
          <mc:Choice Requires="x14">
            <control shapeId="49174" r:id="rId14" name="Check Box 22">
              <controlPr defaultSize="0" autoFill="0" autoLine="0" autoPict="0">
                <anchor moveWithCells="1">
                  <from>
                    <xdr:col>1</xdr:col>
                    <xdr:colOff>22860</xdr:colOff>
                    <xdr:row>23</xdr:row>
                    <xdr:rowOff>7620</xdr:rowOff>
                  </from>
                  <to>
                    <xdr:col>2</xdr:col>
                    <xdr:colOff>0</xdr:colOff>
                    <xdr:row>24</xdr:row>
                    <xdr:rowOff>0</xdr:rowOff>
                  </to>
                </anchor>
              </controlPr>
            </control>
          </mc:Choice>
        </mc:AlternateContent>
        <mc:AlternateContent xmlns:mc="http://schemas.openxmlformats.org/markup-compatibility/2006">
          <mc:Choice Requires="x14">
            <control shapeId="49175" r:id="rId15" name="Check Box 23">
              <controlPr defaultSize="0" autoFill="0" autoLine="0" autoPict="0">
                <anchor moveWithCells="1">
                  <from>
                    <xdr:col>1</xdr:col>
                    <xdr:colOff>22860</xdr:colOff>
                    <xdr:row>23</xdr:row>
                    <xdr:rowOff>236220</xdr:rowOff>
                  </from>
                  <to>
                    <xdr:col>2</xdr:col>
                    <xdr:colOff>0</xdr:colOff>
                    <xdr:row>25</xdr:row>
                    <xdr:rowOff>7620</xdr:rowOff>
                  </to>
                </anchor>
              </controlPr>
            </control>
          </mc:Choice>
        </mc:AlternateContent>
        <mc:AlternateContent xmlns:mc="http://schemas.openxmlformats.org/markup-compatibility/2006">
          <mc:Choice Requires="x14">
            <control shapeId="49176" r:id="rId16" name="Check Box 24">
              <controlPr defaultSize="0" autoFill="0" autoLine="0" autoPict="0">
                <anchor moveWithCells="1">
                  <from>
                    <xdr:col>1</xdr:col>
                    <xdr:colOff>30480</xdr:colOff>
                    <xdr:row>25</xdr:row>
                    <xdr:rowOff>7620</xdr:rowOff>
                  </from>
                  <to>
                    <xdr:col>2</xdr:col>
                    <xdr:colOff>0</xdr:colOff>
                    <xdr:row>25</xdr:row>
                    <xdr:rowOff>228600</xdr:rowOff>
                  </to>
                </anchor>
              </controlPr>
            </control>
          </mc:Choice>
        </mc:AlternateContent>
        <mc:AlternateContent xmlns:mc="http://schemas.openxmlformats.org/markup-compatibility/2006">
          <mc:Choice Requires="x14">
            <control shapeId="49177" r:id="rId17" name="Check Box 25">
              <controlPr defaultSize="0" autoFill="0" autoLine="0" autoPict="0">
                <anchor moveWithCells="1">
                  <from>
                    <xdr:col>1</xdr:col>
                    <xdr:colOff>7620</xdr:colOff>
                    <xdr:row>25</xdr:row>
                    <xdr:rowOff>236220</xdr:rowOff>
                  </from>
                  <to>
                    <xdr:col>2</xdr:col>
                    <xdr:colOff>0</xdr:colOff>
                    <xdr:row>26</xdr:row>
                    <xdr:rowOff>236220</xdr:rowOff>
                  </to>
                </anchor>
              </controlPr>
            </control>
          </mc:Choice>
        </mc:AlternateContent>
        <mc:AlternateContent xmlns:mc="http://schemas.openxmlformats.org/markup-compatibility/2006">
          <mc:Choice Requires="x14">
            <control shapeId="49178" r:id="rId18" name="Check Box 26">
              <controlPr defaultSize="0" autoFill="0" autoLine="0" autoPict="0">
                <anchor moveWithCells="1">
                  <from>
                    <xdr:col>1</xdr:col>
                    <xdr:colOff>22860</xdr:colOff>
                    <xdr:row>26</xdr:row>
                    <xdr:rowOff>236220</xdr:rowOff>
                  </from>
                  <to>
                    <xdr:col>2</xdr:col>
                    <xdr:colOff>22860</xdr:colOff>
                    <xdr:row>28</xdr:row>
                    <xdr:rowOff>7620</xdr:rowOff>
                  </to>
                </anchor>
              </controlPr>
            </control>
          </mc:Choice>
        </mc:AlternateContent>
        <mc:AlternateContent xmlns:mc="http://schemas.openxmlformats.org/markup-compatibility/2006">
          <mc:Choice Requires="x14">
            <control shapeId="49179" r:id="rId19" name="Check Box 27">
              <controlPr defaultSize="0" autoFill="0" autoLine="0" autoPict="0">
                <anchor moveWithCells="1">
                  <from>
                    <xdr:col>1</xdr:col>
                    <xdr:colOff>7620</xdr:colOff>
                    <xdr:row>28</xdr:row>
                    <xdr:rowOff>0</xdr:rowOff>
                  </from>
                  <to>
                    <xdr:col>2</xdr:col>
                    <xdr:colOff>0</xdr:colOff>
                    <xdr:row>28</xdr:row>
                    <xdr:rowOff>220980</xdr:rowOff>
                  </to>
                </anchor>
              </controlPr>
            </control>
          </mc:Choice>
        </mc:AlternateContent>
        <mc:AlternateContent xmlns:mc="http://schemas.openxmlformats.org/markup-compatibility/2006">
          <mc:Choice Requires="x14">
            <control shapeId="49180" r:id="rId20" name="Check Box 28">
              <controlPr defaultSize="0" autoFill="0" autoLine="0" autoPict="0">
                <anchor moveWithCells="1">
                  <from>
                    <xdr:col>1</xdr:col>
                    <xdr:colOff>7620</xdr:colOff>
                    <xdr:row>29</xdr:row>
                    <xdr:rowOff>0</xdr:rowOff>
                  </from>
                  <to>
                    <xdr:col>2</xdr:col>
                    <xdr:colOff>7620</xdr:colOff>
                    <xdr:row>29</xdr:row>
                    <xdr:rowOff>220980</xdr:rowOff>
                  </to>
                </anchor>
              </controlPr>
            </control>
          </mc:Choice>
        </mc:AlternateContent>
        <mc:AlternateContent xmlns:mc="http://schemas.openxmlformats.org/markup-compatibility/2006">
          <mc:Choice Requires="x14">
            <control shapeId="49181" r:id="rId21" name="Check Box 29">
              <controlPr defaultSize="0" autoFill="0" autoLine="0" autoPict="0">
                <anchor moveWithCells="1">
                  <from>
                    <xdr:col>1</xdr:col>
                    <xdr:colOff>7620</xdr:colOff>
                    <xdr:row>29</xdr:row>
                    <xdr:rowOff>236220</xdr:rowOff>
                  </from>
                  <to>
                    <xdr:col>2</xdr:col>
                    <xdr:colOff>0</xdr:colOff>
                    <xdr:row>30</xdr:row>
                    <xdr:rowOff>213360</xdr:rowOff>
                  </to>
                </anchor>
              </controlPr>
            </control>
          </mc:Choice>
        </mc:AlternateContent>
        <mc:AlternateContent xmlns:mc="http://schemas.openxmlformats.org/markup-compatibility/2006">
          <mc:Choice Requires="x14">
            <control shapeId="49182" r:id="rId22" name="Check Box 30">
              <controlPr defaultSize="0" autoFill="0" autoLine="0" autoPict="0">
                <anchor moveWithCells="1">
                  <from>
                    <xdr:col>1</xdr:col>
                    <xdr:colOff>0</xdr:colOff>
                    <xdr:row>31</xdr:row>
                    <xdr:rowOff>0</xdr:rowOff>
                  </from>
                  <to>
                    <xdr:col>2</xdr:col>
                    <xdr:colOff>0</xdr:colOff>
                    <xdr:row>31</xdr:row>
                    <xdr:rowOff>220980</xdr:rowOff>
                  </to>
                </anchor>
              </controlPr>
            </control>
          </mc:Choice>
        </mc:AlternateContent>
        <mc:AlternateContent xmlns:mc="http://schemas.openxmlformats.org/markup-compatibility/2006">
          <mc:Choice Requires="x14">
            <control shapeId="49183" r:id="rId23" name="Check Box 31">
              <controlPr defaultSize="0" autoFill="0" autoLine="0" autoPict="0">
                <anchor moveWithCells="1">
                  <from>
                    <xdr:col>1</xdr:col>
                    <xdr:colOff>30480</xdr:colOff>
                    <xdr:row>32</xdr:row>
                    <xdr:rowOff>7620</xdr:rowOff>
                  </from>
                  <to>
                    <xdr:col>2</xdr:col>
                    <xdr:colOff>0</xdr:colOff>
                    <xdr:row>32</xdr:row>
                    <xdr:rowOff>228600</xdr:rowOff>
                  </to>
                </anchor>
              </controlPr>
            </control>
          </mc:Choice>
        </mc:AlternateContent>
        <mc:AlternateContent xmlns:mc="http://schemas.openxmlformats.org/markup-compatibility/2006">
          <mc:Choice Requires="x14">
            <control shapeId="49184" r:id="rId24" name="Check Box 32">
              <controlPr defaultSize="0" autoFill="0" autoLine="0" autoPict="0">
                <anchor moveWithCells="1">
                  <from>
                    <xdr:col>1</xdr:col>
                    <xdr:colOff>22860</xdr:colOff>
                    <xdr:row>33</xdr:row>
                    <xdr:rowOff>22860</xdr:rowOff>
                  </from>
                  <to>
                    <xdr:col>2</xdr:col>
                    <xdr:colOff>0</xdr:colOff>
                    <xdr:row>34</xdr:row>
                    <xdr:rowOff>0</xdr:rowOff>
                  </to>
                </anchor>
              </controlPr>
            </control>
          </mc:Choice>
        </mc:AlternateContent>
        <mc:AlternateContent xmlns:mc="http://schemas.openxmlformats.org/markup-compatibility/2006">
          <mc:Choice Requires="x14">
            <control shapeId="49185" r:id="rId25" name="Check Box 33">
              <controlPr defaultSize="0" autoFill="0" autoLine="0" autoPict="0">
                <anchor moveWithCells="1">
                  <from>
                    <xdr:col>1</xdr:col>
                    <xdr:colOff>7620</xdr:colOff>
                    <xdr:row>34</xdr:row>
                    <xdr:rowOff>22860</xdr:rowOff>
                  </from>
                  <to>
                    <xdr:col>2</xdr:col>
                    <xdr:colOff>0</xdr:colOff>
                    <xdr:row>35</xdr:row>
                    <xdr:rowOff>0</xdr:rowOff>
                  </to>
                </anchor>
              </controlPr>
            </control>
          </mc:Choice>
        </mc:AlternateContent>
        <mc:AlternateContent xmlns:mc="http://schemas.openxmlformats.org/markup-compatibility/2006">
          <mc:Choice Requires="x14">
            <control shapeId="49186" r:id="rId26" name="Check Box 34">
              <controlPr defaultSize="0" autoFill="0" autoLine="0" autoPict="0">
                <anchor moveWithCells="1">
                  <from>
                    <xdr:col>1</xdr:col>
                    <xdr:colOff>7620</xdr:colOff>
                    <xdr:row>35</xdr:row>
                    <xdr:rowOff>7620</xdr:rowOff>
                  </from>
                  <to>
                    <xdr:col>2</xdr:col>
                    <xdr:colOff>0</xdr:colOff>
                    <xdr:row>36</xdr:row>
                    <xdr:rowOff>0</xdr:rowOff>
                  </to>
                </anchor>
              </controlPr>
            </control>
          </mc:Choice>
        </mc:AlternateContent>
        <mc:AlternateContent xmlns:mc="http://schemas.openxmlformats.org/markup-compatibility/2006">
          <mc:Choice Requires="x14">
            <control shapeId="49189" r:id="rId27" name="Check Box 37">
              <controlPr defaultSize="0" autoFill="0" autoLine="0" autoPict="0">
                <anchor moveWithCells="1">
                  <from>
                    <xdr:col>1</xdr:col>
                    <xdr:colOff>22860</xdr:colOff>
                    <xdr:row>36</xdr:row>
                    <xdr:rowOff>7620</xdr:rowOff>
                  </from>
                  <to>
                    <xdr:col>2</xdr:col>
                    <xdr:colOff>0</xdr:colOff>
                    <xdr:row>36</xdr:row>
                    <xdr:rowOff>228600</xdr:rowOff>
                  </to>
                </anchor>
              </controlPr>
            </control>
          </mc:Choice>
        </mc:AlternateContent>
        <mc:AlternateContent xmlns:mc="http://schemas.openxmlformats.org/markup-compatibility/2006">
          <mc:Choice Requires="x14">
            <control shapeId="49190" r:id="rId28" name="Check Box 38">
              <controlPr defaultSize="0" autoFill="0" autoLine="0" autoPict="0">
                <anchor moveWithCells="1">
                  <from>
                    <xdr:col>1</xdr:col>
                    <xdr:colOff>22860</xdr:colOff>
                    <xdr:row>36</xdr:row>
                    <xdr:rowOff>236220</xdr:rowOff>
                  </from>
                  <to>
                    <xdr:col>2</xdr:col>
                    <xdr:colOff>0</xdr:colOff>
                    <xdr:row>37</xdr:row>
                    <xdr:rowOff>213360</xdr:rowOff>
                  </to>
                </anchor>
              </controlPr>
            </control>
          </mc:Choice>
        </mc:AlternateContent>
        <mc:AlternateContent xmlns:mc="http://schemas.openxmlformats.org/markup-compatibility/2006">
          <mc:Choice Requires="x14">
            <control shapeId="49191" r:id="rId29" name="Check Box 39">
              <controlPr defaultSize="0" autoFill="0" autoLine="0" autoPict="0">
                <anchor moveWithCells="1">
                  <from>
                    <xdr:col>1</xdr:col>
                    <xdr:colOff>22860</xdr:colOff>
                    <xdr:row>8</xdr:row>
                    <xdr:rowOff>0</xdr:rowOff>
                  </from>
                  <to>
                    <xdr:col>2</xdr:col>
                    <xdr:colOff>0</xdr:colOff>
                    <xdr:row>8</xdr:row>
                    <xdr:rowOff>220980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4" ma:contentTypeDescription="Create a new document." ma:contentTypeScope="" ma:versionID="ca261dd010c65c8e9b54b1cfd9f2b392">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f48a10881fb42156771cc0e91205ec06"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 ma:index="21"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Note xmlns="b91ee594-d42a-42ab-9156-5d5ac0bd0937" xsi:nil="true"/>
  </documentManagement>
</p:properties>
</file>

<file path=customXml/itemProps1.xml><?xml version="1.0" encoding="utf-8"?>
<ds:datastoreItem xmlns:ds="http://schemas.openxmlformats.org/officeDocument/2006/customXml" ds:itemID="{9DCF3F10-3AB1-44E6-9D9D-36502E1FF9EF}"/>
</file>

<file path=customXml/itemProps2.xml><?xml version="1.0" encoding="utf-8"?>
<ds:datastoreItem xmlns:ds="http://schemas.openxmlformats.org/officeDocument/2006/customXml" ds:itemID="{002D6F81-3194-477F-9AFF-3979CFFA16EB}"/>
</file>

<file path=customXml/itemProps3.xml><?xml version="1.0" encoding="utf-8"?>
<ds:datastoreItem xmlns:ds="http://schemas.openxmlformats.org/officeDocument/2006/customXml" ds:itemID="{AC242514-909E-4DC5-84AE-470C32A0E1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FY27 Non Capital Budget Template</dc:title>
  <dc:subject/>
  <dc:creator>Allen, Kenneth</dc:creator>
  <cp:keywords/>
  <dc:description/>
  <cp:lastModifiedBy/>
  <cp:revision/>
  <dcterms:created xsi:type="dcterms:W3CDTF">2016-01-27T18:57:01Z</dcterms:created>
  <dcterms:modified xsi:type="dcterms:W3CDTF">2026-09-08T15:11:03Z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