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https://ilgov.sharepoint.com/teams/DCEO.CEJAImplementation/Shared Documents/02 - Office of Employment and Training/OET_CEJA and FEJA_Administrative/OET_CEJA Administrative/OET_CEJA_Program Design/NOFO/NOFO Cycle 2 (2027-29) Development/NOFO Templates/Climate Works/"/>
    </mc:Choice>
  </mc:AlternateContent>
  <xr:revisionPtr revIDLastSave="1" documentId="13_ncr:1_{A0B5DEB2-5FD6-4C9A-A5B6-900C2F7F3662}" xr6:coauthVersionLast="47" xr6:coauthVersionMax="47" xr10:uidLastSave="{4B324E0F-BB8B-402E-97F3-33069FC4DDB4}"/>
  <bookViews>
    <workbookView xWindow="-120" yWindow="-120" windowWidth="29040" windowHeight="15720" tabRatio="952" activeTab="1" xr2:uid="{00000000-000D-0000-FFFF-FFFF00000000}"/>
  </bookViews>
  <sheets>
    <sheet name="General Instructions" sheetId="31" r:id="rId1"/>
    <sheet name="Section A" sheetId="1" r:id="rId2"/>
    <sheet name="Indirect Cost Worksheet" sheetId="38" r:id="rId3"/>
    <sheet name="ICI" sheetId="33" r:id="rId4"/>
    <sheet name="Section B" sheetId="8" state="hidden" r:id="rId5"/>
    <sheet name="Certification " sheetId="5" r:id="rId6"/>
    <sheet name="Sheet1" sheetId="7" state="hidden" r:id="rId7"/>
    <sheet name="1A" sheetId="9" r:id="rId8"/>
    <sheet name="1B" sheetId="35" r:id="rId9"/>
    <sheet name="2A" sheetId="10" r:id="rId10"/>
    <sheet name="2B" sheetId="36" r:id="rId11"/>
    <sheet name="Travel" sheetId="11" r:id="rId12"/>
    <sheet name="Equipment " sheetId="12" r:id="rId13"/>
    <sheet name="Supplies" sheetId="13" r:id="rId14"/>
    <sheet name="6A" sheetId="14" r:id="rId15"/>
    <sheet name="6B" sheetId="37" r:id="rId16"/>
    <sheet name="Construction " sheetId="16" state="hidden" r:id="rId17"/>
    <sheet name="7A" sheetId="15" r:id="rId18"/>
    <sheet name="7B" sheetId="39" r:id="rId19"/>
    <sheet name="Occupancy " sheetId="17" r:id="rId20"/>
    <sheet name="R &amp; D " sheetId="18" state="hidden" r:id="rId21"/>
    <sheet name="Telecommunications " sheetId="19" r:id="rId22"/>
    <sheet name="Training &amp; Education" sheetId="20" r:id="rId23"/>
    <sheet name="Direct Administrative " sheetId="21" r:id="rId24"/>
    <sheet name="Miscellaneous (other) Costs " sheetId="22" r:id="rId25"/>
    <sheet name="15A" sheetId="23" r:id="rId26"/>
    <sheet name="15B" sheetId="34" r:id="rId27"/>
    <sheet name="17A" sheetId="24" r:id="rId28"/>
    <sheet name="17B" sheetId="40" r:id="rId29"/>
    <sheet name="Narrative Summary " sheetId="25" r:id="rId30"/>
    <sheet name="Agency Approval" sheetId="29" r:id="rId31"/>
  </sheets>
  <definedNames>
    <definedName name="OLE_LINK1" localSheetId="30">'Agency Approval'!#REF!</definedName>
    <definedName name="OLE_LINK2" localSheetId="30">'Agency Approval'!#REF!</definedName>
    <definedName name="OLE_LINK4" localSheetId="0">'General Instructions'!#REF!</definedName>
    <definedName name="_xlnm.Print_Area" localSheetId="25">'15A'!$A$1:$F$24</definedName>
    <definedName name="_xlnm.Print_Area" localSheetId="26">'15B'!$A$1:$F$22</definedName>
    <definedName name="_xlnm.Print_Area" localSheetId="27">'17A'!$A$1:$D$18</definedName>
    <definedName name="_xlnm.Print_Area" localSheetId="28">'17B'!$A$1:$D$18</definedName>
    <definedName name="_xlnm.Print_Area" localSheetId="7">'1A'!$A$1:$G$34</definedName>
    <definedName name="_xlnm.Print_Area" localSheetId="8">'1B'!$A$1:$G$34</definedName>
    <definedName name="_xlnm.Print_Area" localSheetId="9">'2A'!$A$1:$E$33</definedName>
    <definedName name="_xlnm.Print_Area" localSheetId="10">'2B'!$A$1:$E$33</definedName>
    <definedName name="_xlnm.Print_Area" localSheetId="14">'6A'!$A$1:$C$28</definedName>
    <definedName name="_xlnm.Print_Area" localSheetId="15">'6B'!$A$1:$C$28</definedName>
    <definedName name="_xlnm.Print_Area" localSheetId="17">'7A'!$A$1:$G$37</definedName>
    <definedName name="_xlnm.Print_Area" localSheetId="18">'7B'!$A$1:$G$37</definedName>
    <definedName name="_xlnm.Print_Area" localSheetId="16">'Construction '!$A$1:$C$18</definedName>
    <definedName name="_xlnm.Print_Area" localSheetId="23">'Direct Administrative '!$A$1:$G$25</definedName>
    <definedName name="_xlnm.Print_Area" localSheetId="12">'Equipment '!$A$1:$D$22</definedName>
    <definedName name="_xlnm.Print_Area" localSheetId="0">'General Instructions'!$A$1:$P$90</definedName>
    <definedName name="_xlnm.Print_Area" localSheetId="3">ICI!$B$2:$Q$32</definedName>
    <definedName name="_xlnm.Print_Area" localSheetId="24">'Miscellaneous (other) Costs '!$A$1:$F$24</definedName>
    <definedName name="_xlnm.Print_Area" localSheetId="29">'Narrative Summary '!$A$1:$G$29</definedName>
    <definedName name="_xlnm.Print_Area" localSheetId="19">'Occupancy '!$A$1:$F$20</definedName>
    <definedName name="_xlnm.Print_Area" localSheetId="20">'R &amp; D '!$A$1:$C$18</definedName>
    <definedName name="_xlnm.Print_Area" localSheetId="1">'Section A'!$A$1:$F$34</definedName>
    <definedName name="_xlnm.Print_Area" localSheetId="4">'Section B'!$A$1:$C$31</definedName>
    <definedName name="_xlnm.Print_Area" localSheetId="13">Supplies!$A$1:$D$28</definedName>
    <definedName name="_xlnm.Print_Area" localSheetId="21">'Telecommunications '!$A$1:$F$20</definedName>
    <definedName name="_xlnm.Print_Area" localSheetId="22">'Training &amp; Education'!$A$1:$F$20</definedName>
    <definedName name="_xlnm.Print_Area" localSheetId="11">Travel!$A$1:$G$23</definedName>
    <definedName name="_xlnm.Print_Titles" localSheetId="25">'15A'!$2:$2</definedName>
    <definedName name="_xlnm.Print_Titles" localSheetId="26">'15B'!$2:$2</definedName>
    <definedName name="_xlnm.Print_Titles" localSheetId="27">'17A'!$2:$2</definedName>
    <definedName name="_xlnm.Print_Titles" localSheetId="28">'17B'!$2:$2</definedName>
    <definedName name="_xlnm.Print_Titles" localSheetId="7">'1A'!$2:$2</definedName>
    <definedName name="_xlnm.Print_Titles" localSheetId="8">'1B'!$2:$2</definedName>
    <definedName name="_xlnm.Print_Titles" localSheetId="9">'2A'!$2:$2</definedName>
    <definedName name="_xlnm.Print_Titles" localSheetId="10">'2B'!$2:$2</definedName>
    <definedName name="_xlnm.Print_Titles" localSheetId="14">'6A'!$2:$4</definedName>
    <definedName name="_xlnm.Print_Titles" localSheetId="15">'6B'!$2:$4</definedName>
    <definedName name="_xlnm.Print_Titles" localSheetId="17">'7A'!$2:$2</definedName>
    <definedName name="_xlnm.Print_Titles" localSheetId="18">'7B'!#REF!</definedName>
    <definedName name="_xlnm.Print_Titles" localSheetId="16">'Construction '!$2:$2</definedName>
    <definedName name="_xlnm.Print_Titles" localSheetId="23">'Direct Administrative '!$2:$2</definedName>
    <definedName name="_xlnm.Print_Titles" localSheetId="12">'Equipment '!$2:$2</definedName>
    <definedName name="_xlnm.Print_Titles" localSheetId="24">'Miscellaneous (other) Costs '!$2:$2</definedName>
    <definedName name="_xlnm.Print_Titles" localSheetId="29">'Narrative Summary '!$2:$2</definedName>
    <definedName name="_xlnm.Print_Titles" localSheetId="19">'Occupancy '!$2:$2</definedName>
    <definedName name="_xlnm.Print_Titles" localSheetId="20">'R &amp; D '!$2:$2</definedName>
    <definedName name="_xlnm.Print_Titles" localSheetId="1">'Section A'!$8:$8</definedName>
    <definedName name="_xlnm.Print_Titles" localSheetId="4">'Section B'!$11:$11</definedName>
    <definedName name="_xlnm.Print_Titles" localSheetId="13">Supplies!$2:$2</definedName>
    <definedName name="_xlnm.Print_Titles" localSheetId="21">'Telecommunications '!$2:$2</definedName>
    <definedName name="_xlnm.Print_Titles" localSheetId="22">'Training &amp; Education'!$2:$2</definedName>
    <definedName name="_xlnm.Print_Titles" localSheetId="11">Travel!$2:$2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40" l="1"/>
  <c r="D8" i="40"/>
  <c r="D10" i="40" s="1"/>
  <c r="D5" i="40"/>
  <c r="D1" i="40"/>
  <c r="F8" i="22"/>
  <c r="F7" i="22"/>
  <c r="F6" i="22"/>
  <c r="F5" i="22"/>
  <c r="G12" i="21"/>
  <c r="G11" i="21"/>
  <c r="G10" i="21"/>
  <c r="G9" i="21"/>
  <c r="G8" i="21"/>
  <c r="G7" i="21"/>
  <c r="G6" i="21"/>
  <c r="G7" i="39"/>
  <c r="G6" i="39"/>
  <c r="G5" i="39"/>
  <c r="G7" i="15"/>
  <c r="G6" i="15"/>
  <c r="G5" i="15"/>
  <c r="D15" i="13"/>
  <c r="D14" i="13"/>
  <c r="D13" i="13"/>
  <c r="D12" i="13"/>
  <c r="D11" i="13"/>
  <c r="D10" i="13"/>
  <c r="D9" i="13"/>
  <c r="D8" i="13"/>
  <c r="D7" i="13"/>
  <c r="D6" i="13"/>
  <c r="D5" i="13"/>
  <c r="D8" i="12"/>
  <c r="D7" i="12"/>
  <c r="D6" i="12"/>
  <c r="D5" i="12"/>
  <c r="G10" i="11"/>
  <c r="G9" i="11"/>
  <c r="G8" i="11"/>
  <c r="G7" i="11"/>
  <c r="G6" i="11"/>
  <c r="E20" i="36"/>
  <c r="E19" i="36"/>
  <c r="E18" i="36"/>
  <c r="E17" i="36"/>
  <c r="E16" i="36"/>
  <c r="E15" i="36"/>
  <c r="E14" i="36"/>
  <c r="E13" i="36"/>
  <c r="E12" i="36"/>
  <c r="E11" i="36"/>
  <c r="E10" i="36"/>
  <c r="E9" i="36"/>
  <c r="E8" i="36"/>
  <c r="E7" i="36"/>
  <c r="E13" i="10"/>
  <c r="E20" i="10"/>
  <c r="E19" i="10"/>
  <c r="E18" i="10"/>
  <c r="E17" i="10"/>
  <c r="E16" i="10"/>
  <c r="E15" i="10"/>
  <c r="E14" i="10"/>
  <c r="E12" i="10"/>
  <c r="E11" i="10"/>
  <c r="E10" i="10"/>
  <c r="E9" i="10"/>
  <c r="E8" i="10"/>
  <c r="E7" i="10"/>
  <c r="G11" i="35"/>
  <c r="G21" i="35"/>
  <c r="G20" i="35"/>
  <c r="G19" i="35"/>
  <c r="G18" i="35"/>
  <c r="G17" i="35"/>
  <c r="G16" i="35"/>
  <c r="G15" i="35"/>
  <c r="G14" i="35"/>
  <c r="G13" i="35"/>
  <c r="G12" i="35"/>
  <c r="G10" i="35"/>
  <c r="G9" i="35"/>
  <c r="G12" i="9"/>
  <c r="G11" i="9"/>
  <c r="G10" i="9"/>
  <c r="G9" i="9"/>
  <c r="G8" i="9"/>
  <c r="G21" i="9"/>
  <c r="G20" i="9"/>
  <c r="G19" i="9"/>
  <c r="G18" i="9"/>
  <c r="G17" i="9"/>
  <c r="G16" i="9"/>
  <c r="G15" i="9"/>
  <c r="G14" i="9"/>
  <c r="G13" i="9"/>
  <c r="H33" i="38"/>
  <c r="B32" i="1" s="1"/>
  <c r="F14" i="23"/>
  <c r="F25" i="38" s="1"/>
  <c r="G25" i="38" s="1"/>
  <c r="F13" i="23"/>
  <c r="F24" i="38" s="1"/>
  <c r="G24" i="38" s="1"/>
  <c r="F12" i="23"/>
  <c r="F23" i="38" s="1"/>
  <c r="F11" i="23"/>
  <c r="F22" i="38" s="1"/>
  <c r="G22" i="38" s="1"/>
  <c r="F10" i="23"/>
  <c r="F21" i="38" s="1"/>
  <c r="G28" i="39"/>
  <c r="G27" i="39"/>
  <c r="G29" i="39" s="1"/>
  <c r="G24" i="39"/>
  <c r="G23" i="39"/>
  <c r="G25" i="39" s="1"/>
  <c r="G11" i="39"/>
  <c r="G10" i="39"/>
  <c r="G4" i="39"/>
  <c r="G1" i="39"/>
  <c r="G3" i="5"/>
  <c r="C4" i="24" l="1"/>
  <c r="B29" i="1"/>
  <c r="C4" i="40"/>
  <c r="G20" i="38"/>
  <c r="F20" i="38"/>
  <c r="G12" i="39"/>
  <c r="G8" i="39"/>
  <c r="F15" i="23"/>
  <c r="G31" i="39"/>
  <c r="H20" i="38" l="1"/>
  <c r="F14" i="38"/>
  <c r="H14" i="38" s="1"/>
  <c r="E14" i="25"/>
  <c r="E19" i="1"/>
  <c r="G14" i="39"/>
  <c r="F12" i="25"/>
  <c r="F7" i="25"/>
  <c r="F5" i="25"/>
  <c r="C20" i="37"/>
  <c r="C1" i="37"/>
  <c r="E24" i="36"/>
  <c r="E23" i="36"/>
  <c r="E25" i="36" s="1"/>
  <c r="E6" i="36"/>
  <c r="E1" i="36"/>
  <c r="G25" i="35"/>
  <c r="G24" i="35"/>
  <c r="G8" i="35"/>
  <c r="G7" i="35"/>
  <c r="G1" i="35"/>
  <c r="F22" i="25"/>
  <c r="G26" i="35" l="1"/>
  <c r="C16" i="37"/>
  <c r="E21" i="36"/>
  <c r="G22" i="35"/>
  <c r="F16" i="34"/>
  <c r="F15" i="34"/>
  <c r="F12" i="34"/>
  <c r="F30" i="38" s="1"/>
  <c r="G30" i="38" s="1"/>
  <c r="F11" i="34"/>
  <c r="F29" i="38" s="1"/>
  <c r="G29" i="38" s="1"/>
  <c r="F10" i="34"/>
  <c r="F28" i="38" s="1"/>
  <c r="G28" i="38" s="1"/>
  <c r="F9" i="34"/>
  <c r="F1" i="34"/>
  <c r="G4" i="15"/>
  <c r="F13" i="34" l="1"/>
  <c r="F27" i="38"/>
  <c r="E12" i="25"/>
  <c r="G12" i="25" s="1"/>
  <c r="F12" i="38"/>
  <c r="H12" i="38" s="1"/>
  <c r="E7" i="25"/>
  <c r="G7" i="25" s="1"/>
  <c r="F7" i="38"/>
  <c r="H7" i="38" s="1"/>
  <c r="E5" i="25"/>
  <c r="G5" i="25" s="1"/>
  <c r="F5" i="38"/>
  <c r="H5" i="38" s="1"/>
  <c r="F17" i="34"/>
  <c r="C22" i="37"/>
  <c r="E17" i="1"/>
  <c r="E27" i="36"/>
  <c r="E12" i="1"/>
  <c r="G28" i="35"/>
  <c r="E10" i="1"/>
  <c r="C16" i="14"/>
  <c r="F11" i="38" s="1"/>
  <c r="D3" i="29"/>
  <c r="G27" i="15"/>
  <c r="D3" i="5"/>
  <c r="G27" i="38" l="1"/>
  <c r="G26" i="38" s="1"/>
  <c r="F26" i="38"/>
  <c r="H26" i="38" s="1"/>
  <c r="H32" i="38" s="1"/>
  <c r="H11" i="38"/>
  <c r="E26" i="1"/>
  <c r="F19" i="34"/>
  <c r="E22" i="25"/>
  <c r="G22" i="25" s="1"/>
  <c r="C29" i="1"/>
  <c r="F32" i="38" l="1"/>
  <c r="B33" i="1"/>
  <c r="B4" i="40"/>
  <c r="D4" i="40" s="1"/>
  <c r="D6" i="40" s="1"/>
  <c r="C2" i="8"/>
  <c r="B2" i="8"/>
  <c r="E24" i="25" l="1"/>
  <c r="E31" i="1"/>
  <c r="D12" i="40"/>
  <c r="O1" i="33"/>
  <c r="F1" i="33"/>
  <c r="D8" i="24" l="1"/>
  <c r="F17" i="23"/>
  <c r="F14" i="22"/>
  <c r="G15" i="21" l="1"/>
  <c r="F10" i="20"/>
  <c r="F10" i="19"/>
  <c r="D18" i="13"/>
  <c r="G10" i="15" l="1"/>
  <c r="D12" i="12"/>
  <c r="G13" i="11"/>
  <c r="G24" i="9"/>
  <c r="E23" i="10"/>
  <c r="F10" i="17"/>
  <c r="G5" i="11"/>
  <c r="E16" i="1" l="1"/>
  <c r="E11" i="25" l="1"/>
  <c r="C10" i="18"/>
  <c r="C6" i="18"/>
  <c r="C10" i="16"/>
  <c r="C6" i="16"/>
  <c r="C20" i="14"/>
  <c r="C17" i="8" s="1"/>
  <c r="G14" i="11"/>
  <c r="F16" i="25" l="1"/>
  <c r="C21" i="8"/>
  <c r="F14" i="25"/>
  <c r="C19" i="8"/>
  <c r="E16" i="25"/>
  <c r="C22" i="14"/>
  <c r="F11" i="25"/>
  <c r="C12" i="18"/>
  <c r="C12" i="16"/>
  <c r="F1" i="23"/>
  <c r="F1" i="22"/>
  <c r="F1" i="20"/>
  <c r="F1" i="19"/>
  <c r="C1" i="18"/>
  <c r="C1" i="16"/>
  <c r="G1" i="15"/>
  <c r="C1" i="14"/>
  <c r="D1" i="12"/>
  <c r="G1" i="11"/>
  <c r="G1" i="25"/>
  <c r="G2" i="29"/>
  <c r="G3" i="29"/>
  <c r="D2" i="29"/>
  <c r="A3" i="29"/>
  <c r="B4" i="29"/>
  <c r="A2" i="29"/>
  <c r="D1" i="24"/>
  <c r="G1" i="21"/>
  <c r="F1" i="17"/>
  <c r="D1" i="13"/>
  <c r="E1" i="10"/>
  <c r="G1" i="9"/>
  <c r="G2" i="5"/>
  <c r="D2" i="5"/>
  <c r="A3" i="5"/>
  <c r="A2" i="5"/>
  <c r="A2" i="8" l="1"/>
  <c r="C3" i="8"/>
  <c r="C1" i="8"/>
  <c r="G1" i="5" s="1"/>
  <c r="A1" i="8"/>
  <c r="B1" i="8"/>
  <c r="G11" i="15" l="1"/>
  <c r="G12" i="15" s="1"/>
  <c r="E6" i="10" l="1"/>
  <c r="D4" i="13"/>
  <c r="G24" i="15"/>
  <c r="G23" i="15"/>
  <c r="G25" i="15" l="1"/>
  <c r="F6" i="20"/>
  <c r="F5" i="17"/>
  <c r="F6" i="17"/>
  <c r="F10" i="22"/>
  <c r="F9" i="22"/>
  <c r="G5" i="21"/>
  <c r="F5" i="20"/>
  <c r="F5" i="19"/>
  <c r="F6" i="19"/>
  <c r="D9" i="24" l="1"/>
  <c r="D5" i="24"/>
  <c r="F18" i="23"/>
  <c r="F15" i="22"/>
  <c r="F11" i="22"/>
  <c r="G16" i="21"/>
  <c r="G17" i="21" s="1"/>
  <c r="G13" i="21"/>
  <c r="F18" i="38" s="1"/>
  <c r="F7" i="20"/>
  <c r="F8" i="20" s="1"/>
  <c r="F17" i="38" s="1"/>
  <c r="F11" i="20"/>
  <c r="F12" i="20" s="1"/>
  <c r="F7" i="19"/>
  <c r="F8" i="19" s="1"/>
  <c r="F16" i="38" s="1"/>
  <c r="F11" i="19"/>
  <c r="F12" i="19" s="1"/>
  <c r="F11" i="17"/>
  <c r="F12" i="17" s="1"/>
  <c r="F7" i="17"/>
  <c r="G28" i="15"/>
  <c r="G29" i="15" s="1"/>
  <c r="C18" i="8" s="1"/>
  <c r="D19" i="13"/>
  <c r="D20" i="13" s="1"/>
  <c r="D13" i="12"/>
  <c r="D14" i="12" s="1"/>
  <c r="D9" i="12"/>
  <c r="G11" i="11"/>
  <c r="F8" i="38" s="1"/>
  <c r="E24" i="10"/>
  <c r="E25" i="10" s="1"/>
  <c r="G7" i="9"/>
  <c r="G25" i="9"/>
  <c r="G26" i="9" s="1"/>
  <c r="H17" i="38" l="1"/>
  <c r="H16" i="38"/>
  <c r="H18" i="38"/>
  <c r="H8" i="38"/>
  <c r="E25" i="1"/>
  <c r="E21" i="25"/>
  <c r="F19" i="25"/>
  <c r="C24" i="8"/>
  <c r="F18" i="25"/>
  <c r="C23" i="8"/>
  <c r="F17" i="25"/>
  <c r="C22" i="8"/>
  <c r="F15" i="25"/>
  <c r="C20" i="8"/>
  <c r="F10" i="25"/>
  <c r="C16" i="8"/>
  <c r="F9" i="25"/>
  <c r="C15" i="8"/>
  <c r="F6" i="25"/>
  <c r="C13" i="8"/>
  <c r="F4" i="25"/>
  <c r="C12" i="8"/>
  <c r="E19" i="25"/>
  <c r="E23" i="1"/>
  <c r="E18" i="25"/>
  <c r="E22" i="1"/>
  <c r="E17" i="25"/>
  <c r="E21" i="1"/>
  <c r="E8" i="25"/>
  <c r="E13" i="1"/>
  <c r="G31" i="15"/>
  <c r="F13" i="25"/>
  <c r="F14" i="20"/>
  <c r="G19" i="21"/>
  <c r="F14" i="19"/>
  <c r="E21" i="10"/>
  <c r="G22" i="9"/>
  <c r="D10" i="12"/>
  <c r="D16" i="13"/>
  <c r="G8" i="15"/>
  <c r="F8" i="17"/>
  <c r="D10" i="24"/>
  <c r="F19" i="23"/>
  <c r="F16" i="22"/>
  <c r="G15" i="11"/>
  <c r="C14" i="8" s="1"/>
  <c r="F12" i="22"/>
  <c r="E20" i="1" l="1"/>
  <c r="F15" i="38"/>
  <c r="E13" i="25"/>
  <c r="E18" i="1"/>
  <c r="E24" i="1"/>
  <c r="F19" i="38"/>
  <c r="F13" i="38"/>
  <c r="E15" i="1"/>
  <c r="F10" i="38"/>
  <c r="E14" i="1"/>
  <c r="F9" i="38"/>
  <c r="E11" i="1"/>
  <c r="F6" i="38"/>
  <c r="E9" i="1"/>
  <c r="F4" i="38"/>
  <c r="F24" i="25"/>
  <c r="C29" i="8"/>
  <c r="F21" i="25"/>
  <c r="C26" i="8"/>
  <c r="F20" i="25"/>
  <c r="C25" i="8"/>
  <c r="E20" i="25"/>
  <c r="F14" i="17"/>
  <c r="E15" i="25"/>
  <c r="G14" i="15"/>
  <c r="D22" i="13"/>
  <c r="E10" i="25"/>
  <c r="D16" i="12"/>
  <c r="E9" i="25"/>
  <c r="G17" i="11"/>
  <c r="F8" i="25"/>
  <c r="E27" i="10"/>
  <c r="E6" i="25"/>
  <c r="G28" i="9"/>
  <c r="E4" i="25"/>
  <c r="F21" i="23"/>
  <c r="F18" i="22"/>
  <c r="C9" i="8"/>
  <c r="H15" i="38" l="1"/>
  <c r="H19" i="38"/>
  <c r="H13" i="38"/>
  <c r="H10" i="38"/>
  <c r="G9" i="38"/>
  <c r="H9" i="38" s="1"/>
  <c r="H6" i="38"/>
  <c r="H4" i="38"/>
  <c r="G6" i="25"/>
  <c r="G21" i="25"/>
  <c r="G24" i="25"/>
  <c r="G20" i="25"/>
  <c r="H31" i="38" l="1"/>
  <c r="G14" i="25"/>
  <c r="G11" i="25"/>
  <c r="G4" i="25"/>
  <c r="G13" i="25"/>
  <c r="G19" i="25"/>
  <c r="G18" i="25"/>
  <c r="G17" i="25"/>
  <c r="G15" i="25"/>
  <c r="G10" i="25"/>
  <c r="G9" i="25"/>
  <c r="F31" i="38" l="1"/>
  <c r="F33" i="38" s="1"/>
  <c r="B4" i="24"/>
  <c r="D4" i="24" s="1"/>
  <c r="D6" i="24" s="1"/>
  <c r="B30" i="1"/>
  <c r="E27" i="1"/>
  <c r="C28" i="8"/>
  <c r="C31" i="8" s="1"/>
  <c r="F28" i="25"/>
  <c r="G16" i="25"/>
  <c r="E29" i="1" l="1"/>
  <c r="E23" i="25"/>
  <c r="G23" i="25" s="1"/>
  <c r="E28" i="1"/>
  <c r="E34" i="1" s="1"/>
  <c r="E6" i="1" s="1"/>
  <c r="D12" i="24"/>
  <c r="I28" i="25"/>
  <c r="G8" i="25"/>
  <c r="E27" i="25" l="1"/>
  <c r="I27" i="25" s="1"/>
  <c r="G29" i="25"/>
  <c r="I29" i="25" l="1"/>
  <c r="A10" i="29"/>
</calcChain>
</file>

<file path=xl/sharedStrings.xml><?xml version="1.0" encoding="utf-8"?>
<sst xmlns="http://schemas.openxmlformats.org/spreadsheetml/2006/main" count="895" uniqueCount="448">
  <si>
    <t xml:space="preserve">State of Illinois -- Uniform Budget Template -- General Instructions </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</si>
  <si>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</si>
  <si>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</si>
  <si>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r>
      <t>Section A</t>
    </r>
    <r>
      <rPr>
        <u/>
        <sz val="20"/>
        <color theme="1"/>
        <rFont val="Times New Roman"/>
        <family val="1"/>
      </rPr>
      <t xml:space="preserve"> – Budget Summary</t>
    </r>
  </si>
  <si>
    <t>STATE OF ILLINOIS FUNDS</t>
  </si>
  <si>
    <r>
      <t xml:space="preserve">All applicants must complete Section A and provide a break-down by the applicable budget categories shown in lines 1-17. </t>
    </r>
    <r>
      <rPr>
        <b/>
        <sz val="9"/>
        <color theme="1"/>
        <rFont val="Times New Roman"/>
        <family val="1"/>
      </rPr>
      <t>Please read all instructions before completing form.</t>
    </r>
  </si>
  <si>
    <t xml:space="preserve">STATE OF ILLINOIS GRANT FUNDS </t>
  </si>
  <si>
    <t xml:space="preserve">Provide a total requested State of Illinois Grant amount for each year in the Revenue portion of Section A. The amount entered in Line (a) will equal the total amount budgeted on Line 18 of Section A. </t>
  </si>
  <si>
    <t>BUDGET SUMMARY – STATE OF ILLINOIS FUNDS</t>
  </si>
  <si>
    <t>All applicants must complete Section A and provide a break-down by the applicable budget categories shown in lines 1-17.</t>
  </si>
  <si>
    <t>Line 18: Show the total budget request for each fiscal year for which funding is requested.</t>
  </si>
  <si>
    <t>Please use detail worksheet and narrative section for further descriptions and explanations of budgetary line items</t>
  </si>
  <si>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17, the applicant’s Business Office must select one of the options listed on the Indirect Cost Information page under Section-A Indirect Cost Information (1-4).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</si>
  <si>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</si>
  <si>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t xml:space="preserve">  </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</si>
  <si>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</si>
  <si>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</si>
  <si>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10% modified total direct cost (MTDC) which may be used indefinitely on State of Illinois Awards.  </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</si>
  <si>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</si>
  <si>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</si>
  <si>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t>OR</t>
  </si>
  <si>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</si>
  <si>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10%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10 percent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</si>
  <si>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</si>
  <si>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Section B</t>
    </r>
    <r>
      <rPr>
        <u/>
        <sz val="20"/>
        <color theme="1"/>
        <rFont val="Times New Roman"/>
        <family val="1"/>
      </rPr>
      <t xml:space="preserve"> - Budget Summary</t>
    </r>
  </si>
  <si>
    <t>NON-STATE OF ILLINOIS FUNDS</t>
  </si>
  <si>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18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</si>
  <si>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t>
    </r>
  </si>
  <si>
    <t>If the applicant is required to provide or volunteers to provide cost-sharing or matching funds or other non-State of Illinois resources to the project, these costs should be shown for each applicable budget category on lines 1‑17 of Section B.</t>
  </si>
  <si>
    <t>Lines 1-17: For each project year, for which matching funds or other contributions are provided, show the total contribution for each applicable budget category.</t>
  </si>
  <si>
    <t>Line 18: Show the total matching or other contribution for each fiscal year.</t>
  </si>
  <si>
    <t>Please see detail worksheet and narrative section for further descriptions and explanations of budgetary line items</t>
  </si>
  <si>
    <r>
      <t>Section C</t>
    </r>
    <r>
      <rPr>
        <u/>
        <sz val="20"/>
        <color theme="1"/>
        <rFont val="Times New Roman"/>
        <family val="1"/>
      </rPr>
      <t xml:space="preserve"> - Budget Worksheet &amp; Narrative</t>
    </r>
  </si>
  <si>
    <t xml:space="preserve"> [Attach separate sheet(s)]</t>
  </si>
  <si>
    <t>Pay attention to applicable program specific instructions, if attached.</t>
  </si>
  <si>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</si>
  <si>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</si>
  <si>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</si>
  <si>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t xml:space="preserve">a. The specific costs or contributions by budget category;  </t>
  </si>
  <si>
    <t>b. The source of the costs or contributions; and</t>
  </si>
  <si>
    <t>c. In the case of third-party in-kind contributions, a description of how the value was determined for the donated or contributed goods or services.</t>
  </si>
  <si>
    <t>[Please review cost sharing and matching regulations found in 2 CFR 200.306.]</t>
  </si>
  <si>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</si>
  <si>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17,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</si>
  <si>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</si>
  <si>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Keep in mind the following—</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</si>
  <si>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</si>
  <si>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</si>
  <si>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</si>
  <si>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</si>
  <si>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</si>
  <si>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</si>
  <si>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</si>
  <si>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</si>
  <si>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</si>
  <si>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</si>
  <si>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</si>
  <si>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</si>
  <si>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</si>
  <si>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</si>
  <si>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t xml:space="preserve">STATE OF ILLINOIS </t>
  </si>
  <si>
    <t>UNIFORM GRANT BUDGET TEMPLATE</t>
  </si>
  <si>
    <t>Commerce &amp; Economic Opportunity</t>
  </si>
  <si>
    <t>Organization Name:</t>
  </si>
  <si>
    <t>UEI#</t>
  </si>
  <si>
    <t>NOFO #</t>
  </si>
  <si>
    <t xml:space="preserve">CSFA Number: </t>
  </si>
  <si>
    <t>CSFA Description:</t>
  </si>
  <si>
    <t>Fiscal Year:</t>
  </si>
  <si>
    <t>S E C T I O N   A   -- STATE OF ILLINOIS FUNDS</t>
  </si>
  <si>
    <t>Grant #</t>
  </si>
  <si>
    <t xml:space="preserve"> Revenues </t>
  </si>
  <si>
    <t xml:space="preserve">TOTAL REVENUE </t>
  </si>
  <si>
    <t>(a). State of Illinois Grant Amount Requested</t>
  </si>
  <si>
    <t xml:space="preserve"> BUDGET SUMMARY STATE OF ILLINOIS FUNDS </t>
  </si>
  <si>
    <t xml:space="preserve">Budget Expenditure Categories               </t>
  </si>
  <si>
    <t>OMB Uniform Guidance                                                          Federal Awards Reference  2 CFR 200</t>
  </si>
  <si>
    <t>TOTAL EXPENDITURES</t>
  </si>
  <si>
    <t>3. Travel</t>
  </si>
  <si>
    <t>4. Equipment</t>
  </si>
  <si>
    <t>5. Supplies</t>
  </si>
  <si>
    <t>200.318 &amp; 200.92</t>
  </si>
  <si>
    <t xml:space="preserve">7. Consultant (Professional Services) </t>
  </si>
  <si>
    <t>8. Construction</t>
  </si>
  <si>
    <t>9. Occupancy (Rent &amp; Utilities)</t>
  </si>
  <si>
    <t xml:space="preserve">10. Research &amp; Development (R&amp;D) </t>
  </si>
  <si>
    <t xml:space="preserve">11. Telecommunications </t>
  </si>
  <si>
    <t>12. Training &amp; Education</t>
  </si>
  <si>
    <t xml:space="preserve">13. Direct Administrative costs </t>
  </si>
  <si>
    <t xml:space="preserve">200.413 ( c) </t>
  </si>
  <si>
    <t>14. Miscellaneous Costs</t>
  </si>
  <si>
    <t>16. Total Direct Costs (lines 1-15)</t>
  </si>
  <si>
    <t>17.  Indirect Costs* (see below)</t>
  </si>
  <si>
    <t>Rate:</t>
  </si>
  <si>
    <t>Base:</t>
  </si>
  <si>
    <t xml:space="preserve">18. Total Costs State Grant Funds  (16 &amp;17) </t>
  </si>
  <si>
    <t xml:space="preserve">Indirect Cost Rate = </t>
  </si>
  <si>
    <t>GATA Line</t>
  </si>
  <si>
    <t>GRS Exp Code</t>
  </si>
  <si>
    <t>Description</t>
  </si>
  <si>
    <t>Total Costs</t>
  </si>
  <si>
    <t>Direct Cost Base Exclusions</t>
  </si>
  <si>
    <t>Direct Cost Base</t>
  </si>
  <si>
    <t>Notes
(for de minimis calculations)</t>
  </si>
  <si>
    <t>1A</t>
  </si>
  <si>
    <t>Personnel</t>
  </si>
  <si>
    <t>Included in Indirect Cost Base</t>
  </si>
  <si>
    <t>1B</t>
  </si>
  <si>
    <t>Barrier Reduction Personnel</t>
  </si>
  <si>
    <t>2A</t>
  </si>
  <si>
    <t>2B</t>
  </si>
  <si>
    <t>Barrier Reduction Fringe Benefits</t>
  </si>
  <si>
    <t>Travel</t>
  </si>
  <si>
    <t>Equipment</t>
  </si>
  <si>
    <t>Excluded from Indirect Cost Base</t>
  </si>
  <si>
    <t>Supplies</t>
  </si>
  <si>
    <t>6A</t>
  </si>
  <si>
    <t>Contractual Services &amp; Subawards</t>
  </si>
  <si>
    <t>*See Note #1 Below</t>
  </si>
  <si>
    <t>6B</t>
  </si>
  <si>
    <t>Barrier Reduction Contractual Services &amp; Subawards</t>
  </si>
  <si>
    <t>Consultant (Professional Services)</t>
  </si>
  <si>
    <t>9</t>
  </si>
  <si>
    <t>Occupancy (Rent and Utilities)</t>
  </si>
  <si>
    <t>Exclude Rent from Indirect Base</t>
  </si>
  <si>
    <t>Telecommunications</t>
  </si>
  <si>
    <t>Training and Education</t>
  </si>
  <si>
    <t>Direct Administrative Costs</t>
  </si>
  <si>
    <t>Exclude Costs Covered in Indirect</t>
  </si>
  <si>
    <t>Miscellaneous Costs</t>
  </si>
  <si>
    <t>15A</t>
  </si>
  <si>
    <t>Industry Focused Training</t>
  </si>
  <si>
    <t>15B</t>
  </si>
  <si>
    <t>Barrier Reduction</t>
  </si>
  <si>
    <t>TOTAL</t>
  </si>
  <si>
    <t>Comments:</t>
  </si>
  <si>
    <t>NOTE #1:   Each contract or subaward AND the amount must be listed in the budget narrative.  Grantees are allow to include only the first $25,000 of each contract or subrecipient agreement as a part of the indirect cost rate base.  Any additional costs are excluded from the indirect cost base.  If a subaward includes training or work-based learning, those amounts have to be reported under Direct Training (DT) or Work Based Training (WBT) and not subawards.</t>
  </si>
  <si>
    <t xml:space="preserve">NOTE #2:   Direct Training and Work-Based Training Costs cannot be included as a part of the indirect cost base if this service is provided under a contract or subrecipient agreement.  In this case, only the first $25,000 of each contract or subrecipient agreement would be allowed to be included in the Indirect Cost base.  </t>
  </si>
  <si>
    <t xml:space="preserve">SECTION - A (continued) Indirect Cost Rate Information </t>
  </si>
  <si>
    <t xml:space="preserve">If your organization is requesting reimbursement for indirect costs on line 17 of the Budget Summary, please select one of the following options. </t>
  </si>
  <si>
    <t>1)</t>
  </si>
  <si>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</si>
  <si>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To select an option - highlight the box and drop down the shape fill box on the drawing tools ribbon.  you can either select a fill color or you can fill with texture, choose more textures and pick a checkmark from clipart.</t>
  </si>
  <si>
    <t>NOTE: (If this option is selected, please provide basic Negotiated Indirect Cost Rate Agreement information in area designated below)</t>
  </si>
  <si>
    <t>Your Organization may not have a Federally Negotiated Indirect Cost Rate Agreement. Therefore, in order for your Organization to be reimbursed for Indirect Costs from the State of Illinois, your Organization must either:</t>
  </si>
  <si>
    <t xml:space="preserve">Complete the Negotiated Indirect Cost Rate Agreement information below if Option (1) or (2a) is selected </t>
  </si>
  <si>
    <t>A.</t>
  </si>
  <si>
    <t xml:space="preserve">Negotiate an Indirect Cost Rate with the State of Illinois’ Indirect Cost Unit with guidance from your State Cognizant Agency on an annual basis. </t>
  </si>
  <si>
    <t>B.</t>
  </si>
  <si>
    <t xml:space="preserve">Elect to use the de minimis rate of 15% modified total direct cost (MTDC) which may be used indefinitely on State of Illinois Awards.  </t>
  </si>
  <si>
    <t>C.</t>
  </si>
  <si>
    <t>Use a Restricted Rate designated by programmatic or statutory policy. (See Notice of Funding Opportunity for Restricted Rate Programs)</t>
  </si>
  <si>
    <t>2a)</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</si>
  <si>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</si>
  <si>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NOTE: (If this option is selected, please provide basic Indirect Cost Rate information in area designated below)</t>
  </si>
  <si>
    <t>2b)</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</si>
  <si>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</si>
  <si>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NOTE: (Check with your State of Illinois Agency for information regarding reimbursement of indirect costs while your proposal is being negotiated)</t>
  </si>
  <si>
    <t>3)</t>
  </si>
  <si>
    <t>Our Organization has never received a Negotiated Indirect Cost Rate Agreement from either the Federal government or the State of Illinois and elects to charge the de minimis rate of 15% modified total direct cost (MTDC) which may be used indefinitely on State of Illinois awards (2 CFR 200.414 (c)(4)(f) &amp; (200.68).</t>
  </si>
  <si>
    <t>NOTE: (Your Organization must be eligible, see 2 CFR 200.414 (f), and submit documentation on the calculation of MTDC within your Budget Narrative under Indirect Costs)</t>
  </si>
  <si>
    <t>4)</t>
  </si>
  <si>
    <t>For Restricted Rate Programs (check one) -- Our Organization is using a restricted indirect cost rate that:</t>
  </si>
  <si>
    <t>_____</t>
  </si>
  <si>
    <t>Is included as a “Special Indirect Cost Rate” in our NICRA (2 CFR 200Appendix IV (5)    Or;</t>
  </si>
  <si>
    <t>Complies with other statutory policies (please specify):</t>
  </si>
  <si>
    <t>The Restricted Indirect Cost Rate is _________%</t>
  </si>
  <si>
    <t>5)</t>
  </si>
  <si>
    <t>No reimbursement of Indirect Cost is being requested. (Please consult your program office regarding possible match requirements)</t>
  </si>
  <si>
    <t xml:space="preserve">Basic Negotiated Indirect Cost Rate Agreement information if Option (1) or (2a) is selected </t>
  </si>
  <si>
    <t xml:space="preserve"> Period Covered by the NICRA:  From:</t>
  </si>
  <si>
    <t>To:</t>
  </si>
  <si>
    <t>(mm/dd/yyyy)</t>
  </si>
  <si>
    <t xml:space="preserve"> Approving Federal/State agency (please specify):</t>
  </si>
  <si>
    <t xml:space="preserve"> The Indirect Cost Rate is:</t>
  </si>
  <si>
    <t>%</t>
  </si>
  <si>
    <t xml:space="preserve">The Distribution Base is: </t>
  </si>
  <si>
    <t>content in rows 1 to 3 &amp; cell C4 come from Section A</t>
  </si>
  <si>
    <t>S E C T I O N   B   -- NON STATE OF ILLINOIS  FUNDS</t>
  </si>
  <si>
    <r>
      <t xml:space="preserve">Grantee Match Requirement ________ % </t>
    </r>
    <r>
      <rPr>
        <i/>
        <sz val="11"/>
        <color rgb="FFFF0000"/>
        <rFont val="Times New Roman"/>
        <family val="1"/>
      </rPr>
      <t>(Agency to populate)</t>
    </r>
  </si>
  <si>
    <t xml:space="preserve">(b). -Cash </t>
  </si>
  <si>
    <t>(c). -Non-cash</t>
  </si>
  <si>
    <t xml:space="preserve">(d). Other Funding &amp; Contributions </t>
  </si>
  <si>
    <t>NON-STATE Funds Total</t>
  </si>
  <si>
    <t xml:space="preserve"> BUDGET SUMMARY NON-STATE OF ILLINOIS FUNDS </t>
  </si>
  <si>
    <t>you should not need to type anything in below this row</t>
  </si>
  <si>
    <t xml:space="preserve">1. Personnel (Salaries &amp; Wages)                        </t>
  </si>
  <si>
    <t xml:space="preserve">2. Fringe Benefits                                               </t>
  </si>
  <si>
    <t xml:space="preserve">3. Travel                                                            </t>
  </si>
  <si>
    <t xml:space="preserve">6. Contractual Services  &amp; Subawards </t>
  </si>
  <si>
    <r>
      <rPr>
        <sz val="11"/>
        <color theme="1"/>
        <rFont val="Times New Roman"/>
        <family val="1"/>
      </rPr>
      <t>15</t>
    </r>
    <r>
      <rPr>
        <b/>
        <sz val="11"/>
        <color theme="1"/>
        <rFont val="Times New Roman"/>
        <family val="1"/>
      </rPr>
      <t xml:space="preserve">. A. </t>
    </r>
    <r>
      <rPr>
        <b/>
        <i/>
        <u/>
        <sz val="11"/>
        <color theme="1"/>
        <rFont val="Times New Roman"/>
        <family val="1"/>
      </rPr>
      <t xml:space="preserve">Grant Exclusive Line Item(s) </t>
    </r>
  </si>
  <si>
    <r>
      <t xml:space="preserve">      B. </t>
    </r>
    <r>
      <rPr>
        <b/>
        <i/>
        <u/>
        <sz val="11"/>
        <color theme="1"/>
        <rFont val="Times New Roman"/>
        <family val="1"/>
      </rPr>
      <t xml:space="preserve">Grant Exclusive Line Item(s) </t>
    </r>
  </si>
  <si>
    <t>Rate: __________  %  Base:______________________</t>
  </si>
  <si>
    <t xml:space="preserve">18. Total Costs NON -State Grant Funds  (16 &amp;17) </t>
  </si>
  <si>
    <r>
      <rPr>
        <b/>
        <sz val="14"/>
        <color theme="1"/>
        <rFont val="Times New Roman"/>
        <family val="1"/>
      </rPr>
      <t xml:space="preserve">CERTIFICATION </t>
    </r>
    <r>
      <rPr>
        <b/>
        <sz val="10"/>
        <color theme="1"/>
        <rFont val="Times New Roman"/>
        <family val="1"/>
      </rPr>
      <t xml:space="preserve"> </t>
    </r>
  </si>
  <si>
    <t xml:space="preserve">    STATE OF ILLINOIS                                            UNIFORM GRANT BUDGET TEMPLATE</t>
  </si>
  <si>
    <t>(2 CFR 200.415)</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</si>
  <si>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</si>
  <si>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t>Institution/Organization</t>
  </si>
  <si>
    <t xml:space="preserve">Signature </t>
  </si>
  <si>
    <t xml:space="preserve">Name of Official </t>
  </si>
  <si>
    <t xml:space="preserve">Title </t>
  </si>
  <si>
    <t>Chief Financial Officer (or equivalent)</t>
  </si>
  <si>
    <t>Executive Director (or equivalent)</t>
  </si>
  <si>
    <t>Date of Execution</t>
  </si>
  <si>
    <t>Note: The State awarding agency may change required signers based on the grantee’s organizational structure.  The required signers must have the authority to enter into contractual agreements on behalf of the organization.</t>
  </si>
  <si>
    <r>
      <t>Section C</t>
    </r>
    <r>
      <rPr>
        <u/>
        <sz val="16"/>
        <color theme="1"/>
        <rFont val="Times New Roman"/>
        <family val="1"/>
      </rPr>
      <t xml:space="preserve"> - Budget Worksheet &amp; Narrative</t>
    </r>
  </si>
  <si>
    <r>
      <rPr>
        <b/>
        <sz val="10"/>
        <color theme="1"/>
        <rFont val="Times New Roman"/>
        <family val="1"/>
      </rPr>
      <t>1).</t>
    </r>
    <r>
      <rPr>
        <b/>
        <u/>
        <sz val="10"/>
        <color theme="1"/>
        <rFont val="Times New Roman"/>
        <family val="1"/>
      </rPr>
      <t xml:space="preserve"> Personnel (Salaries &amp; Wages)</t>
    </r>
    <r>
      <rPr>
        <b/>
        <sz val="10"/>
        <color theme="1"/>
        <rFont val="Times New Roman"/>
        <family val="1"/>
      </rPr>
      <t xml:space="preserve"> </t>
    </r>
    <r>
      <rPr>
        <i/>
        <sz val="10"/>
        <color theme="1"/>
        <rFont val="Times New Roman"/>
        <family val="1"/>
      </rPr>
      <t>(2 CFR 200.430)</t>
    </r>
    <r>
      <rPr>
        <sz val="10"/>
        <color theme="1"/>
        <rFont val="Times New Roman"/>
        <family val="1"/>
      </rPr>
      <t xml:space="preserve">--List each position by title and name of employee, if available.  Show the annual salary rate and the percentage of time to be devoted to the project and length of time working on the project .  Compensation paid for employees engaged in grant activities must be consistent with that paid for similar work within the applicant organization. Include a description of the responsibilities and duties of each position in relationship to fulfilling the project goals and objectives in the narrative space provided below.  Also, provide a justification and description of each position (including vacant positions). Relate each position specifically to program objectives. Personnel cannot exceed 100% of their time on all active projects. </t>
    </r>
  </si>
  <si>
    <t xml:space="preserve">Name </t>
  </si>
  <si>
    <t>Position(s)</t>
  </si>
  <si>
    <t xml:space="preserve">Salary or Wage </t>
  </si>
  <si>
    <r>
      <t xml:space="preserve">Basis </t>
    </r>
    <r>
      <rPr>
        <sz val="8"/>
        <color theme="1"/>
        <rFont val="Times New Roman"/>
        <family val="1"/>
      </rPr>
      <t>(Yr./Mo./Hr.)</t>
    </r>
  </si>
  <si>
    <t xml:space="preserve">% of Time </t>
  </si>
  <si>
    <t xml:space="preserve">Length of time </t>
  </si>
  <si>
    <t>Personnel Cost</t>
  </si>
  <si>
    <t>Length of time=# of units of Basis</t>
  </si>
  <si>
    <t xml:space="preserve">State Total </t>
  </si>
  <si>
    <t>If you need to insert rows, insert them between existing rows that total up to the formula in column G</t>
  </si>
  <si>
    <t xml:space="preserve">NON-State Total </t>
  </si>
  <si>
    <t>Total Personnel - Workforce Hub Program Staff</t>
  </si>
  <si>
    <t>This rows adds State &amp; Non-State Totals</t>
  </si>
  <si>
    <t xml:space="preserve">Personnel Narrative (State) - Workforce Hub Program Staff: </t>
  </si>
  <si>
    <t>Give a brief description of items that you are claiming</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</si>
  <si>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</si>
  <si>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r>
      <t xml:space="preserve">Personnel Narrative (Non-State) </t>
    </r>
    <r>
      <rPr>
        <i/>
        <sz val="10"/>
        <color theme="1"/>
        <rFont val="Times New Roman"/>
        <family val="1"/>
      </rPr>
      <t xml:space="preserve">i.e. "Match" or "Other Funding" </t>
    </r>
  </si>
  <si>
    <t>Total Personnel - Supportive Service Staff</t>
  </si>
  <si>
    <r>
      <t xml:space="preserve">2). </t>
    </r>
    <r>
      <rPr>
        <b/>
        <u/>
        <sz val="10"/>
        <rFont val="Times New Roman"/>
        <family val="1"/>
      </rPr>
      <t>Fringe Benefits</t>
    </r>
    <r>
      <rPr>
        <b/>
        <sz val="10"/>
        <rFont val="Times New Roman"/>
        <family val="1"/>
      </rPr>
      <t xml:space="preserve"> </t>
    </r>
    <r>
      <rPr>
        <i/>
        <sz val="10"/>
        <rFont val="Times New Roman"/>
        <family val="1"/>
      </rPr>
      <t>(2 CFR 200.431</t>
    </r>
    <r>
      <rPr>
        <sz val="10"/>
        <rFont val="Times New Roman"/>
        <family val="1"/>
      </rPr>
      <t>)</t>
    </r>
    <r>
      <rPr>
        <sz val="10"/>
        <color theme="1"/>
        <rFont val="Times New Roman"/>
        <family val="1"/>
      </rPr>
      <t>--Fringe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t>
    </r>
  </si>
  <si>
    <t>Base</t>
  </si>
  <si>
    <t>Rate</t>
  </si>
  <si>
    <t>Fringe Benefit Cost</t>
  </si>
  <si>
    <t>State Total</t>
  </si>
  <si>
    <t>If you need to insert rows, insert them between existing rows that total up to the formula in column E</t>
  </si>
  <si>
    <t>NON-State Total</t>
  </si>
  <si>
    <t>Total Fringe Benefits - Workforce Hub Program Staff</t>
  </si>
  <si>
    <t xml:space="preserve">Fringe Benefits Narrative (State) - Workforce Hub Program Staff: </t>
  </si>
  <si>
    <r>
      <t xml:space="preserve">Fringe Benefits Narrative (Non-State) </t>
    </r>
    <r>
      <rPr>
        <i/>
        <sz val="10"/>
        <color theme="1"/>
        <rFont val="Times New Roman"/>
        <family val="1"/>
      </rPr>
      <t xml:space="preserve">i.e. "Match" or "Other Funding" </t>
    </r>
  </si>
  <si>
    <r>
      <rPr>
        <b/>
        <u/>
        <sz val="10"/>
        <color theme="1"/>
        <rFont val="Times New Roman"/>
        <family val="1"/>
      </rPr>
      <t xml:space="preserve">B. </t>
    </r>
    <r>
      <rPr>
        <b/>
        <i/>
        <u/>
        <sz val="10"/>
        <color theme="1"/>
        <rFont val="Times New Roman"/>
        <family val="1"/>
      </rPr>
      <t>Supportive Service Staff</t>
    </r>
    <r>
      <rPr>
        <i/>
        <sz val="10"/>
        <color theme="1"/>
        <rFont val="Times New Roman"/>
        <family val="1"/>
      </rPr>
      <t xml:space="preserve"> </t>
    </r>
    <r>
      <rPr>
        <sz val="10"/>
        <color theme="1"/>
        <rFont val="Times New Roman"/>
        <family val="1"/>
      </rPr>
      <t xml:space="preserve">-- Fringe Benefit costs (see CFR 200.431) of grantee staff that work on the development and delivery of supportive services to program participants </t>
    </r>
  </si>
  <si>
    <t>Total Fringe Benefits - Supportive Service Staff</t>
  </si>
  <si>
    <r>
      <t xml:space="preserve">3).  </t>
    </r>
    <r>
      <rPr>
        <b/>
        <u/>
        <sz val="10"/>
        <rFont val="Times New Roman"/>
        <family val="1"/>
      </rPr>
      <t>Travel</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xml:space="preserve">--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In training projects, travel and meals for trainees should be listed separately.  Show the number of trainees and unit cost involved.  Identify the location of travel, if known; or if unknown, indicate "location to be determined."  Indicate source of Travel Policies applied, Applicant or State of Illinois Travel Regulations. </t>
    </r>
    <r>
      <rPr>
        <b/>
        <sz val="10"/>
        <color theme="1"/>
        <rFont val="Times New Roman"/>
        <family val="1"/>
      </rPr>
      <t>NOTE:</t>
    </r>
    <r>
      <rPr>
        <sz val="10"/>
        <color theme="1"/>
        <rFont val="Times New Roman"/>
        <family val="1"/>
      </rPr>
      <t xml:space="preserve">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“Miscellaneous” category. </t>
    </r>
  </si>
  <si>
    <t>Purpose of Travel/Items</t>
  </si>
  <si>
    <t xml:space="preserve">Location </t>
  </si>
  <si>
    <t xml:space="preserve">Cost Rate </t>
  </si>
  <si>
    <t xml:space="preserve">Basis </t>
  </si>
  <si>
    <t xml:space="preserve">Quantity </t>
  </si>
  <si>
    <t># of Trips</t>
  </si>
  <si>
    <t>Travel Cost</t>
  </si>
  <si>
    <t xml:space="preserve">Purpose of Travel </t>
  </si>
  <si>
    <t>Total Travel</t>
  </si>
  <si>
    <t xml:space="preserve">Travel Narrative (State): </t>
  </si>
  <si>
    <r>
      <t xml:space="preserve">Travel Narrative (Non-State) </t>
    </r>
    <r>
      <rPr>
        <i/>
        <sz val="10"/>
        <color theme="1"/>
        <rFont val="Times New Roman"/>
        <family val="1"/>
      </rPr>
      <t xml:space="preserve">i.e. "Match" or "Other Funding" </t>
    </r>
  </si>
  <si>
    <r>
      <t xml:space="preserve">4). </t>
    </r>
    <r>
      <rPr>
        <b/>
        <u/>
        <sz val="10"/>
        <rFont val="Times New Roman"/>
        <family val="1"/>
      </rPr>
      <t>Equipment</t>
    </r>
    <r>
      <rPr>
        <b/>
        <sz val="10"/>
        <rFont val="Times New Roman"/>
        <family val="1"/>
      </rPr>
      <t xml:space="preserve"> </t>
    </r>
    <r>
      <rPr>
        <i/>
        <sz val="10"/>
        <rFont val="Times New Roman"/>
        <family val="1"/>
      </rPr>
      <t>(2 CFR 200.439)</t>
    </r>
    <r>
      <rPr>
        <sz val="10"/>
        <color theme="1"/>
        <rFont val="Times New Roman"/>
        <family val="1"/>
      </rPr>
      <t>-- 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$5,000. An applicant organization may classify equipment at a lower dollar value but cannot classify it higher than $5,000. (</t>
    </r>
    <r>
      <rPr>
        <u/>
        <sz val="10"/>
        <color theme="1"/>
        <rFont val="Times New Roman"/>
        <family val="1"/>
      </rPr>
      <t>Note:</t>
    </r>
    <r>
      <rPr>
        <sz val="10"/>
        <color theme="1"/>
        <rFont val="Times New Roman"/>
        <family val="1"/>
      </rPr>
      <t xml:space="preserve"> </t>
    </r>
    <r>
      <rPr>
        <u/>
        <sz val="10"/>
        <color theme="1"/>
        <rFont val="Times New Roman"/>
        <family val="1"/>
      </rPr>
      <t>Organization's own capitalization policy for classification of equipment can be used)</t>
    </r>
    <r>
      <rPr>
        <sz val="10"/>
        <color theme="1"/>
        <rFont val="Times New Roman"/>
        <family val="1"/>
      </rPr>
      <t>.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t>
    </r>
  </si>
  <si>
    <t>Item</t>
  </si>
  <si>
    <t>Quantity</t>
  </si>
  <si>
    <t>Cost</t>
  </si>
  <si>
    <t>Equipment Cost</t>
  </si>
  <si>
    <t>If you need to insert rows, insert them between existing rows that total up to the formula in column D</t>
  </si>
  <si>
    <t>Total Equipment</t>
  </si>
  <si>
    <t xml:space="preserve">Equipment Narrative (State): </t>
  </si>
  <si>
    <r>
      <t xml:space="preserve">Equipment Narrative (Non-State) </t>
    </r>
    <r>
      <rPr>
        <i/>
        <sz val="10"/>
        <color theme="1"/>
        <rFont val="Times New Roman"/>
        <family val="1"/>
      </rPr>
      <t xml:space="preserve">i.e. "Match" or "Other Funding" </t>
    </r>
  </si>
  <si>
    <r>
      <t xml:space="preserve">5). Supplies </t>
    </r>
    <r>
      <rPr>
        <i/>
        <sz val="10"/>
        <rFont val="Times New Roman"/>
        <family val="1"/>
      </rPr>
      <t>(2 CFR 200.94)</t>
    </r>
    <r>
      <rPr>
        <sz val="10"/>
        <color theme="1"/>
        <rFont val="Times New Roman"/>
        <family val="1"/>
      </rPr>
      <t>--List items by type (office supplies, postage, training materials, copying paper, and other expendable items such as books, hand held tape recorders) and show the basis for computation.  Generally, supplies include any materials that are expendable or consumed during the course of the project.</t>
    </r>
  </si>
  <si>
    <t>Quantity/ Duration</t>
  </si>
  <si>
    <t xml:space="preserve">Cost </t>
  </si>
  <si>
    <t>Supplies Cost</t>
  </si>
  <si>
    <t xml:space="preserve">Supply Items </t>
  </si>
  <si>
    <t>Total Supplies</t>
  </si>
  <si>
    <t xml:space="preserve">Supplies Narrative (State): </t>
  </si>
  <si>
    <r>
      <t xml:space="preserve">Supplies Narrative (Non-State) </t>
    </r>
    <r>
      <rPr>
        <i/>
        <sz val="10"/>
        <color theme="1"/>
        <rFont val="Times New Roman"/>
        <family val="1"/>
      </rPr>
      <t xml:space="preserve">i.e. "Match" or "Other Funding" </t>
    </r>
  </si>
  <si>
    <r>
      <rPr>
        <b/>
        <sz val="10"/>
        <rFont val="Times New Roman"/>
        <family val="1"/>
      </rPr>
      <t xml:space="preserve">6). </t>
    </r>
    <r>
      <rPr>
        <b/>
        <u/>
        <sz val="10"/>
        <rFont val="Times New Roman"/>
        <family val="1"/>
      </rPr>
      <t>Contractual Services</t>
    </r>
    <r>
      <rPr>
        <b/>
        <sz val="10"/>
        <rFont val="Times New Roman"/>
        <family val="1"/>
      </rPr>
      <t xml:space="preserve"> </t>
    </r>
    <r>
      <rPr>
        <i/>
        <sz val="10"/>
        <rFont val="Times New Roman"/>
        <family val="1"/>
      </rPr>
      <t xml:space="preserve">(2 CFR 200.318) </t>
    </r>
    <r>
      <rPr>
        <b/>
        <sz val="10"/>
        <rFont val="Times New Roman"/>
        <family val="1"/>
      </rPr>
      <t>&amp;</t>
    </r>
    <r>
      <rPr>
        <b/>
        <u/>
        <sz val="10"/>
        <rFont val="Times New Roman"/>
        <family val="1"/>
      </rPr>
      <t xml:space="preserve"> Subawards</t>
    </r>
    <r>
      <rPr>
        <i/>
        <sz val="10"/>
        <rFont val="Times New Roman"/>
        <family val="1"/>
      </rPr>
      <t xml:space="preserve"> (200.92)</t>
    </r>
    <r>
      <rPr>
        <b/>
        <sz val="10"/>
        <rFont val="Times New Roman"/>
        <family val="1"/>
      </rPr>
      <t xml:space="preserve"> --</t>
    </r>
    <r>
      <rPr>
        <sz val="10"/>
        <rFont val="Times New Roman"/>
        <family val="1"/>
      </rPr>
      <t xml:space="preserve"> Provide a description of the product or service to be procured by contract and an estimate of the cost. Applicants are encouraged to promote free and open competition in awarding contracts. A separate justification must be provided for sole contracts in excess of $150,000 </t>
    </r>
    <r>
      <rPr>
        <i/>
        <sz val="10"/>
        <rFont val="Times New Roman"/>
        <family val="1"/>
      </rPr>
      <t>(See 2 CFR 200.88)</t>
    </r>
    <r>
      <rPr>
        <sz val="10"/>
        <rFont val="Times New Roman"/>
        <family val="1"/>
      </rPr>
      <t xml:space="preserve">.  NOTE : this budget category may include </t>
    </r>
    <r>
      <rPr>
        <b/>
        <u/>
        <sz val="10"/>
        <rFont val="Times New Roman"/>
        <family val="1"/>
      </rPr>
      <t>subawards</t>
    </r>
    <r>
      <rPr>
        <sz val="10"/>
        <rFont val="Times New Roman"/>
        <family val="1"/>
      </rPr>
      <t xml:space="preserve">. Provide separate budgets for each subaward or contract, regardless of the dollar value and indicate the basis for the cost estimates in the narrative. Describe products or services to be obtained and indicate the applicability or necessity of each to the project. </t>
    </r>
  </si>
  <si>
    <t xml:space="preserve">Please also note the differences between subaward, contract, and contractor (vendor):  </t>
  </si>
  <si>
    <t>1) Subaward (200.92) means an award provided by a pass-through entity to a subrecipient for the subrecipient to carry out part of a Federal/State award, including a portion of the scope of work or objectives. It does not include payments to a contractor or payments to an individual that is a beneficiary of a Federal/State program.
2) Contract (200.22) means a legal instrument by which a non-Federal entity purchases property or services needed to carry out the project or program under a Federal award. The term as used in this part does not include a legal instrument, even if the non-Federal entity considers it a contract, when the substance of the transaction meets the definition of a Federal award or subaward.
3) "Vendor" or "Contractor" is generally a dealer, distributor or other seller that provides supplies, expendable materials, or data processing services in support of the project activities.</t>
  </si>
  <si>
    <t>Contractual Services Cost</t>
  </si>
  <si>
    <t>If you need to insert rows, insert them between existing rows that total up to the formula in column C</t>
  </si>
  <si>
    <t>Total Contractual Services - Workforce Hub Program Contractors</t>
  </si>
  <si>
    <t>Contractual Services Narrative (State) - Workforce Hub Program Contractors:</t>
  </si>
  <si>
    <r>
      <t xml:space="preserve">Contractual Services Narrative (Non-State) </t>
    </r>
    <r>
      <rPr>
        <i/>
        <sz val="10"/>
        <color theme="1"/>
        <rFont val="Times New Roman"/>
        <family val="1"/>
      </rPr>
      <t xml:space="preserve">i.e. "Match" or "Other Funding" </t>
    </r>
  </si>
  <si>
    <t>Total Contractual Services - Supportive Service Contractors</t>
  </si>
  <si>
    <t xml:space="preserve">Consultant Services (Fees) </t>
  </si>
  <si>
    <t>Services Provided</t>
  </si>
  <si>
    <t>Fee</t>
  </si>
  <si>
    <t>Basis</t>
  </si>
  <si>
    <t>Consultant Services (Fee) Cost</t>
  </si>
  <si>
    <t>Service Provided</t>
  </si>
  <si>
    <t>Total Consultant Services (Fees)</t>
  </si>
  <si>
    <t xml:space="preserve">Consultant Services Narrative (State): </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</si>
  <si>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t>
    </r>
  </si>
  <si>
    <r>
      <t xml:space="preserve">Consultant Services Narrative (Non-State) </t>
    </r>
    <r>
      <rPr>
        <i/>
        <sz val="10"/>
        <color theme="1"/>
        <rFont val="Times New Roman"/>
        <family val="1"/>
      </rPr>
      <t xml:space="preserve">i.e. "Match" or "Other Funding" </t>
    </r>
  </si>
  <si>
    <t>Consultant Expenses - Item</t>
  </si>
  <si>
    <t xml:space="preserve">Consultant Expenses </t>
  </si>
  <si>
    <t>Total Consultant Expenses</t>
  </si>
  <si>
    <t xml:space="preserve">Consultant Expenses Narrative (State): </t>
  </si>
  <si>
    <r>
      <t xml:space="preserve">Consultant Expenses Narrative (Non-State) </t>
    </r>
    <r>
      <rPr>
        <i/>
        <sz val="10"/>
        <color theme="1"/>
        <rFont val="Times New Roman"/>
        <family val="1"/>
      </rPr>
      <t xml:space="preserve">i.e. "Match" or "Other Funding" </t>
    </r>
  </si>
  <si>
    <r>
      <rPr>
        <b/>
        <sz val="10"/>
        <rFont val="Times New Roman"/>
        <family val="1"/>
      </rPr>
      <t xml:space="preserve">8).  </t>
    </r>
    <r>
      <rPr>
        <b/>
        <u/>
        <sz val="10"/>
        <rFont val="Times New Roman"/>
        <family val="1"/>
      </rPr>
      <t>Construction</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</si>
  <si>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t xml:space="preserve">Purpose </t>
  </si>
  <si>
    <t xml:space="preserve">Description of Work </t>
  </si>
  <si>
    <t>Construction Cost</t>
  </si>
  <si>
    <t>Consult with Program Office before budgeting Construction costs.</t>
  </si>
  <si>
    <t>purpose</t>
  </si>
  <si>
    <t>description</t>
  </si>
  <si>
    <t>Total Construction</t>
  </si>
  <si>
    <t xml:space="preserve">Construction Narrative (State): </t>
  </si>
  <si>
    <t>ajfiopeuqfiowep</t>
  </si>
  <si>
    <r>
      <t xml:space="preserve">Construction Narrative (Non-State) </t>
    </r>
    <r>
      <rPr>
        <i/>
        <sz val="10"/>
        <color theme="1"/>
        <rFont val="Times New Roman"/>
        <family val="1"/>
      </rPr>
      <t xml:space="preserve">i.e. "Match" or "Other Funding" </t>
    </r>
  </si>
  <si>
    <t>wrepoituoweiup</t>
  </si>
  <si>
    <r>
      <rPr>
        <b/>
        <sz val="10"/>
        <color theme="1"/>
        <rFont val="Times New Roman"/>
        <family val="1"/>
      </rPr>
      <t xml:space="preserve">9). </t>
    </r>
    <r>
      <rPr>
        <b/>
        <u/>
        <sz val="10"/>
        <color theme="1"/>
        <rFont val="Times New Roman"/>
        <family val="1"/>
      </rPr>
      <t>Occupancy -Rent and Utilities</t>
    </r>
    <r>
      <rPr>
        <b/>
        <sz val="10"/>
        <color theme="1"/>
        <rFont val="Times New Roman"/>
        <family val="1"/>
      </rPr>
      <t xml:space="preserve"> </t>
    </r>
    <r>
      <rPr>
        <i/>
        <sz val="10"/>
        <color theme="1"/>
        <rFont val="Times New Roman"/>
        <family val="1"/>
      </rPr>
      <t>(2 CFR 200.465)</t>
    </r>
    <r>
      <rPr>
        <b/>
        <sz val="10"/>
        <color theme="1"/>
        <rFont val="Times New Roman"/>
        <family val="1"/>
      </rPr>
      <t>--</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allocated to program. </t>
    </r>
  </si>
  <si>
    <t xml:space="preserve">Description </t>
  </si>
  <si>
    <t>Occupancy Cost</t>
  </si>
  <si>
    <t>If you need to insert rows, insert them between existing rows that total up to the formula in column F</t>
  </si>
  <si>
    <t xml:space="preserve">Total Occupancy </t>
  </si>
  <si>
    <t xml:space="preserve">Occupancy Narrative (State): </t>
  </si>
  <si>
    <r>
      <t xml:space="preserve">Occupancy Narrative (Non-State) </t>
    </r>
    <r>
      <rPr>
        <i/>
        <sz val="10"/>
        <color theme="1"/>
        <rFont val="Times New Roman"/>
        <family val="1"/>
      </rPr>
      <t xml:space="preserve">i.e. "Match" or "Other Funding" </t>
    </r>
  </si>
  <si>
    <r>
      <rPr>
        <b/>
        <sz val="10"/>
        <rFont val="Times New Roman"/>
        <family val="1"/>
      </rPr>
      <t xml:space="preserve">10). </t>
    </r>
    <r>
      <rPr>
        <b/>
        <u/>
        <sz val="10"/>
        <rFont val="Times New Roman"/>
        <family val="1"/>
      </rPr>
      <t>Research &amp; Development (R&amp;D)</t>
    </r>
    <r>
      <rPr>
        <sz val="10"/>
        <rFont val="Times New Roman"/>
        <family val="1"/>
      </rPr>
      <t xml:space="preserve">  </t>
    </r>
    <r>
      <rPr>
        <i/>
        <sz val="10"/>
        <rFont val="Times New Roman"/>
        <family val="1"/>
      </rPr>
      <t>(2 CFR 200.87)--</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research and development project and an estimate of the costs. NOTE: Consult with the program office before budgeting funds in this category.</t>
    </r>
  </si>
  <si>
    <t>Research &amp; Development Cost</t>
  </si>
  <si>
    <t>description of work</t>
  </si>
  <si>
    <t xml:space="preserve">Total R &amp; D </t>
  </si>
  <si>
    <t xml:space="preserve">R &amp; D Narrative (State): </t>
  </si>
  <si>
    <t>foaipseufoisdjif</t>
  </si>
  <si>
    <r>
      <t xml:space="preserve">R &amp; D Narrative (Non-State) </t>
    </r>
    <r>
      <rPr>
        <i/>
        <sz val="10"/>
        <color theme="1"/>
        <rFont val="Times New Roman"/>
        <family val="1"/>
      </rPr>
      <t xml:space="preserve">i.e. "Match" or "Other Funding" </t>
    </r>
  </si>
  <si>
    <t>egarpoigpoida</t>
  </si>
  <si>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telecommunications, all other indirect or administrative telecommunication costs should be listed in the indirect expense section of the Budget worksheet and narrative. </t>
    </r>
  </si>
  <si>
    <t>Telecommunications Cost</t>
  </si>
  <si>
    <t xml:space="preserve">Total Telecommunications </t>
  </si>
  <si>
    <t xml:space="preserve">Telecommunications Narrative (State): </t>
  </si>
  <si>
    <r>
      <t xml:space="preserve">Telecommunications Narrative (Non-State) </t>
    </r>
    <r>
      <rPr>
        <i/>
        <sz val="10"/>
        <color theme="1"/>
        <rFont val="Times New Roman"/>
        <family val="1"/>
      </rPr>
      <t xml:space="preserve">i.e. "Match" or "Other Funding" </t>
    </r>
  </si>
  <si>
    <r>
      <rPr>
        <b/>
        <sz val="10"/>
        <color theme="1"/>
        <rFont val="Times New Roman"/>
        <family val="1"/>
      </rPr>
      <t xml:space="preserve">12). </t>
    </r>
    <r>
      <rPr>
        <b/>
        <u/>
        <sz val="10"/>
        <color theme="1"/>
        <rFont val="Times New Roman"/>
        <family val="1"/>
      </rPr>
      <t>Training and Education</t>
    </r>
    <r>
      <rPr>
        <sz val="10"/>
        <color theme="1"/>
        <rFont val="Times New Roman"/>
        <family val="1"/>
      </rPr>
      <t xml:space="preserve"> </t>
    </r>
    <r>
      <rPr>
        <i/>
        <sz val="10"/>
        <color theme="1"/>
        <rFont val="Times New Roman"/>
        <family val="1"/>
      </rPr>
      <t>(2 CFR 200.472)</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</si>
  <si>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t>Training &amp; Education Cost</t>
  </si>
  <si>
    <t xml:space="preserve">Total Training &amp; Education </t>
  </si>
  <si>
    <t xml:space="preserve">Training &amp; Education Narrative (State): </t>
  </si>
  <si>
    <r>
      <t xml:space="preserve">Training &amp; Education Narrative (Non-State) </t>
    </r>
    <r>
      <rPr>
        <i/>
        <sz val="10"/>
        <color theme="1"/>
        <rFont val="Times New Roman"/>
        <family val="1"/>
      </rPr>
      <t xml:space="preserve">i.e. "Match" or "Other Funding" </t>
    </r>
  </si>
  <si>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xml:space="preserve">- </t>
    </r>
    <r>
      <rPr>
        <i/>
        <sz val="10"/>
        <color theme="1"/>
        <rFont val="Times New Roman"/>
        <family val="1"/>
      </rPr>
      <t>(2 CFR 200.413 (c)</t>
    </r>
    <r>
      <rPr>
        <sz val="10"/>
        <color theme="1"/>
        <rFont val="Times New Roman"/>
        <family val="1"/>
      </rPr>
      <t xml:space="preserve">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</si>
  <si>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t xml:space="preserve">Position </t>
  </si>
  <si>
    <t>Direct Administrative Cost</t>
  </si>
  <si>
    <t>name</t>
  </si>
  <si>
    <t>postion</t>
  </si>
  <si>
    <t>position</t>
  </si>
  <si>
    <t>Total Direct Administrative Costs</t>
  </si>
  <si>
    <t xml:space="preserve">Direct Administrative Narrative (State): </t>
  </si>
  <si>
    <r>
      <t xml:space="preserve">Direct Administrative Narrative (Non-State) </t>
    </r>
    <r>
      <rPr>
        <i/>
        <sz val="10"/>
        <color theme="1"/>
        <rFont val="Times New Roman"/>
        <family val="1"/>
      </rPr>
      <t xml:space="preserve">i.e. "Match" or "Other Funding" </t>
    </r>
  </si>
  <si>
    <r>
      <rPr>
        <b/>
        <sz val="10"/>
        <color theme="1"/>
        <rFont val="Times New Roman"/>
        <family val="1"/>
      </rPr>
      <t>14)</t>
    </r>
    <r>
      <rPr>
        <sz val="10"/>
        <color theme="1"/>
        <rFont val="Times New Roman"/>
        <family val="1"/>
      </rPr>
      <t xml:space="preserve">. </t>
    </r>
    <r>
      <rPr>
        <b/>
        <u/>
        <sz val="10"/>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(e.g.. Printing, Memberships &amp; subscriptions, recruiting costs, etc.)  </t>
    </r>
  </si>
  <si>
    <t>Other or Miscellaneous Cost</t>
  </si>
  <si>
    <t xml:space="preserve">Total Other Costs </t>
  </si>
  <si>
    <t xml:space="preserve">Other Costs Narrative (State): </t>
  </si>
  <si>
    <r>
      <t xml:space="preserve">Other Cost Narrative (Non-State) </t>
    </r>
    <r>
      <rPr>
        <i/>
        <sz val="10"/>
        <color theme="1"/>
        <rFont val="Times New Roman"/>
        <family val="1"/>
      </rPr>
      <t xml:space="preserve">i.e. "Match" or "Other Funding" </t>
    </r>
  </si>
  <si>
    <t>Total Cost</t>
  </si>
  <si>
    <t>Instructional Delivery Costs</t>
  </si>
  <si>
    <t>month</t>
  </si>
  <si>
    <r>
      <t xml:space="preserve">Total </t>
    </r>
    <r>
      <rPr>
        <b/>
        <i/>
        <u/>
        <sz val="11"/>
        <color theme="1"/>
        <rFont val="Times New Roman"/>
        <family val="1"/>
      </rPr>
      <t>Industry Focused Training</t>
    </r>
  </si>
  <si>
    <r>
      <rPr>
        <b/>
        <u/>
        <sz val="10"/>
        <color theme="1"/>
        <rFont val="Times New Roman"/>
        <family val="1"/>
      </rPr>
      <t>Industry Focused Training</t>
    </r>
    <r>
      <rPr>
        <b/>
        <sz val="10"/>
        <color theme="1"/>
        <rFont val="Times New Roman"/>
        <family val="1"/>
      </rPr>
      <t xml:space="preserve"> Narrative (State): </t>
    </r>
  </si>
  <si>
    <r>
      <rPr>
        <b/>
        <u/>
        <sz val="10"/>
        <color theme="1"/>
        <rFont val="Times New Roman"/>
        <family val="1"/>
      </rPr>
      <t>GRANT EXCLUSIVE LINE ITEM</t>
    </r>
    <r>
      <rPr>
        <b/>
        <sz val="10"/>
        <color theme="1"/>
        <rFont val="Times New Roman"/>
        <family val="1"/>
      </rPr>
      <t xml:space="preserve"> Narrative (Non-State) </t>
    </r>
    <r>
      <rPr>
        <i/>
        <sz val="10"/>
        <color theme="1"/>
        <rFont val="Times New Roman"/>
        <family val="1"/>
      </rPr>
      <t xml:space="preserve">i.e. "Match" or "Other Funding" </t>
    </r>
  </si>
  <si>
    <t>Wrap Around Services</t>
  </si>
  <si>
    <t>Student Support Services</t>
  </si>
  <si>
    <t>Transition Support Services</t>
  </si>
  <si>
    <r>
      <t xml:space="preserve">Total </t>
    </r>
    <r>
      <rPr>
        <b/>
        <i/>
        <u/>
        <sz val="11"/>
        <color theme="1"/>
        <rFont val="Times New Roman"/>
        <family val="1"/>
      </rPr>
      <t>Supportive Services</t>
    </r>
  </si>
  <si>
    <t>Barrier Reduction (State):</t>
  </si>
  <si>
    <t xml:space="preserve">Base </t>
  </si>
  <si>
    <t xml:space="preserve">Rate </t>
  </si>
  <si>
    <t>Indirect Cost</t>
  </si>
  <si>
    <t xml:space="preserve">Total Indirect Costs </t>
  </si>
  <si>
    <t xml:space="preserve">Indirect Cost Narrative (State): </t>
  </si>
  <si>
    <r>
      <t xml:space="preserve">Indirect Cost Narrative (Non-State) </t>
    </r>
    <r>
      <rPr>
        <i/>
        <sz val="10"/>
        <color theme="1"/>
        <rFont val="Times New Roman"/>
        <family val="1"/>
      </rPr>
      <t xml:space="preserve">i.e. "Match" or "Other Funding" </t>
    </r>
  </si>
  <si>
    <t>98wsyhsdfligjs</t>
  </si>
  <si>
    <t>You should not need to write anything on this page</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</si>
  <si>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</si>
  <si>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t>Budget Category</t>
  </si>
  <si>
    <t xml:space="preserve">State </t>
  </si>
  <si>
    <t xml:space="preserve">NON-State </t>
  </si>
  <si>
    <t xml:space="preserve">Total </t>
  </si>
  <si>
    <t>10. Research &amp; Development (R&amp;D)</t>
  </si>
  <si>
    <t xml:space="preserve">12. Training &amp; Education </t>
  </si>
  <si>
    <t xml:space="preserve">13. Direct Administrative Costs </t>
  </si>
  <si>
    <t xml:space="preserve">14. Other or Misc. Costs </t>
  </si>
  <si>
    <t>15A. Industry Focused Training</t>
  </si>
  <si>
    <t xml:space="preserve">     State Request</t>
  </si>
  <si>
    <t xml:space="preserve">      Non-State Amount</t>
  </si>
  <si>
    <t xml:space="preserve">     TOTAL PROJECT COSTS</t>
  </si>
  <si>
    <t>Agency Approval</t>
  </si>
  <si>
    <t xml:space="preserve">    STATE OF ILLINOIS                                          UNIFORM GRANT BUDGET TEMPLATE</t>
  </si>
  <si>
    <t>AGENCY: Commerce &amp; Economic Opportunity</t>
  </si>
  <si>
    <t>Grant Number</t>
  </si>
  <si>
    <t>Final Budget Amount Approved</t>
  </si>
  <si>
    <t xml:space="preserve">Program Approval Signature </t>
  </si>
  <si>
    <t>Date</t>
  </si>
  <si>
    <t xml:space="preserve">Fiscal &amp; Administrative Approval Signature </t>
  </si>
  <si>
    <t xml:space="preserve">Budget Revision Approved </t>
  </si>
  <si>
    <t>17A</t>
  </si>
  <si>
    <t>17B</t>
  </si>
  <si>
    <t>Fringe Benefits</t>
  </si>
  <si>
    <t>7A</t>
  </si>
  <si>
    <t>7B</t>
  </si>
  <si>
    <t>Barrier Reduction Consultant</t>
  </si>
  <si>
    <r>
      <rPr>
        <b/>
        <sz val="10"/>
        <rFont val="Times New Roman"/>
        <family val="1"/>
      </rPr>
      <t xml:space="preserve">7B). </t>
    </r>
    <r>
      <rPr>
        <b/>
        <u/>
        <sz val="10"/>
        <rFont val="Times New Roman"/>
        <family val="1"/>
      </rPr>
      <t>Barrier Reduction Consultant Services and Expenses</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</si>
  <si>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t>Stipends - Essential Employability Skills Training</t>
  </si>
  <si>
    <t>Curricula Cost</t>
  </si>
  <si>
    <t>Work-Based Learning Costs</t>
  </si>
  <si>
    <t>Stipends - Technical Training</t>
  </si>
  <si>
    <t>Stipends - Work-Based Training</t>
  </si>
  <si>
    <t>Instructional Delivery Costs (Tuition)</t>
  </si>
  <si>
    <t>TOTAL DIRECT COST BARRIER REDUCTION</t>
  </si>
  <si>
    <t>INDIRECT RATE</t>
  </si>
  <si>
    <r>
      <rPr>
        <b/>
        <sz val="10"/>
        <color indexed="8"/>
        <rFont val="Times New Roman"/>
        <family val="1"/>
      </rPr>
      <t xml:space="preserve">15A). </t>
    </r>
    <r>
      <rPr>
        <b/>
        <u/>
        <sz val="10"/>
        <color indexed="8"/>
        <rFont val="Times New Roman"/>
        <family val="1"/>
      </rPr>
      <t xml:space="preserve">Industry Focused Training - </t>
    </r>
    <r>
      <rPr>
        <sz val="10"/>
        <color indexed="8"/>
        <rFont val="Times New Roman"/>
        <family val="1"/>
      </rPr>
      <t xml:space="preserve"> Cost to support the direct training activities of the CEJA program including:</t>
    </r>
  </si>
  <si>
    <r>
      <rPr>
        <i/>
        <u/>
        <sz val="10"/>
        <color indexed="8"/>
        <rFont val="Times New Roman"/>
        <family val="1"/>
      </rPr>
      <t>Curricula Costs</t>
    </r>
    <r>
      <rPr>
        <sz val="10"/>
        <color indexed="8"/>
        <rFont val="Times New Roman"/>
        <family val="1"/>
      </rPr>
      <t>: Costs associated with with the development of training curricula that are not included in the personnel, fringe benefit or contractual line items</t>
    </r>
  </si>
  <si>
    <r>
      <rPr>
        <i/>
        <u/>
        <sz val="10"/>
        <color indexed="8"/>
        <rFont val="Times New Roman"/>
        <family val="1"/>
      </rPr>
      <t>Instructional Delivery Costs</t>
    </r>
    <r>
      <rPr>
        <sz val="10"/>
        <color indexed="8"/>
        <rFont val="Times New Roman"/>
        <family val="1"/>
      </rPr>
      <t>: Tuition costs associated with with the delivery of instruction that are not included in the personnel, fringe benefit or contractual line items</t>
    </r>
  </si>
  <si>
    <r>
      <rPr>
        <i/>
        <u/>
        <sz val="10"/>
        <color indexed="8"/>
        <rFont val="Times New Roman"/>
        <family val="1"/>
      </rPr>
      <t>Work-Based Learning &amp; Practicums Costs</t>
    </r>
    <r>
      <rPr>
        <sz val="10"/>
        <color indexed="8"/>
        <rFont val="Times New Roman"/>
        <family val="1"/>
      </rPr>
      <t>: Costs associated with with work-based learning costs that are not included in the personnel, fringe benefit or contractual line items</t>
    </r>
  </si>
  <si>
    <r>
      <rPr>
        <i/>
        <u/>
        <sz val="10"/>
        <color indexed="8"/>
        <rFont val="Times New Roman"/>
        <family val="1"/>
      </rPr>
      <t>Stipends - Technical Training</t>
    </r>
    <r>
      <rPr>
        <sz val="10"/>
        <color indexed="8"/>
        <rFont val="Times New Roman"/>
        <family val="1"/>
      </rPr>
      <t xml:space="preserve">:  Income Support paid during the technical training will be paid using the CEJA Climate Works Program Funds </t>
    </r>
  </si>
  <si>
    <r>
      <rPr>
        <i/>
        <u/>
        <sz val="10"/>
        <color indexed="8"/>
        <rFont val="Times New Roman"/>
        <family val="1"/>
      </rPr>
      <t>Stipend Costs - Work-Based Training</t>
    </r>
    <r>
      <rPr>
        <sz val="10"/>
        <color indexed="8"/>
        <rFont val="Times New Roman"/>
        <family val="1"/>
      </rPr>
      <t>: Income Supports paid that are associated with Work-Based Training will be paid using the CEJA Climate Works Program Funds</t>
    </r>
  </si>
  <si>
    <r>
      <rPr>
        <b/>
        <sz val="10"/>
        <color indexed="8"/>
        <rFont val="Times New Roman"/>
        <family val="1"/>
      </rPr>
      <t>15B). Barrier Reduction Funding</t>
    </r>
    <r>
      <rPr>
        <sz val="10"/>
        <color indexed="8"/>
        <rFont val="Times New Roman"/>
        <family val="1"/>
      </rPr>
      <t xml:space="preserve">:  Supportive services to mitigate challenges participants may face in accessing and completing the training as categorized below. </t>
    </r>
  </si>
  <si>
    <r>
      <rPr>
        <i/>
        <u/>
        <sz val="10"/>
        <color indexed="8"/>
        <rFont val="Times New Roman"/>
        <family val="1"/>
      </rPr>
      <t>Wrap Around Services</t>
    </r>
    <r>
      <rPr>
        <sz val="10"/>
        <color indexed="8"/>
        <rFont val="Times New Roman"/>
        <family val="1"/>
      </rPr>
      <t>: Costs associated with services to help individuals overcome financial and other barriers that would prevent participation in the program</t>
    </r>
  </si>
  <si>
    <r>
      <rPr>
        <i/>
        <u/>
        <sz val="10"/>
        <color indexed="8"/>
        <rFont val="Times New Roman"/>
        <family val="1"/>
      </rPr>
      <t>Student Support Services</t>
    </r>
    <r>
      <rPr>
        <sz val="10"/>
        <color indexed="8"/>
        <rFont val="Times New Roman"/>
        <family val="1"/>
      </rPr>
      <t>: Costs associated with services to help participants overcome financial and other barriers that would prevent participate in the training components of the program</t>
    </r>
  </si>
  <si>
    <r>
      <rPr>
        <i/>
        <u/>
        <sz val="10"/>
        <color indexed="8"/>
        <rFont val="Times New Roman"/>
        <family val="1"/>
      </rPr>
      <t>Transition Support Services</t>
    </r>
    <r>
      <rPr>
        <sz val="10"/>
        <color indexed="8"/>
        <rFont val="Times New Roman"/>
        <family val="1"/>
      </rPr>
      <t>: Costs associated with services to help participants overcome financial and other barriers that would prevent the transition to employment and retain the job</t>
    </r>
  </si>
  <si>
    <r>
      <rPr>
        <i/>
        <u/>
        <sz val="10"/>
        <color indexed="8"/>
        <rFont val="Times New Roman"/>
        <family val="1"/>
      </rPr>
      <t>Stipends - Essential Employability Skills Training</t>
    </r>
    <r>
      <rPr>
        <sz val="10"/>
        <color indexed="8"/>
        <rFont val="Times New Roman"/>
        <family val="1"/>
      </rPr>
      <t>: Income support paid for the following training topics will be paid out of the Barrier Reduction Funds</t>
    </r>
  </si>
  <si>
    <t>200x</t>
  </si>
  <si>
    <t>Indirect Costs - Workforce Hub</t>
  </si>
  <si>
    <t>Indirect Costs - Barrier Reduction</t>
  </si>
  <si>
    <t xml:space="preserve">Personnel Narrative (State) - Barrier Reduction Staff: </t>
  </si>
  <si>
    <r>
      <rPr>
        <b/>
        <u/>
        <sz val="10"/>
        <color theme="1"/>
        <rFont val="Times New Roman"/>
        <family val="1"/>
      </rPr>
      <t xml:space="preserve">B. </t>
    </r>
    <r>
      <rPr>
        <b/>
        <i/>
        <u/>
        <sz val="10"/>
        <color theme="1"/>
        <rFont val="Times New Roman"/>
        <family val="1"/>
      </rPr>
      <t>Barrier Reduction Staff</t>
    </r>
    <r>
      <rPr>
        <i/>
        <sz val="10"/>
        <color theme="1"/>
        <rFont val="Times New Roman"/>
        <family val="1"/>
      </rPr>
      <t xml:space="preserve"> </t>
    </r>
    <r>
      <rPr>
        <sz val="10"/>
        <color theme="1"/>
        <rFont val="Times New Roman"/>
        <family val="1"/>
      </rPr>
      <t xml:space="preserve">-- Personnel costs including salaries and wages (see CFR 200.430) of grantee staff that work on the development and delivery of supportive services to program participants </t>
    </r>
  </si>
  <si>
    <t xml:space="preserve">Fringe Benefits Narrative (State) - Barrier Reduction Staff: </t>
  </si>
  <si>
    <t>Contractual Services Narrative (State) - Barrier Reduction Fund Contractors:</t>
  </si>
  <si>
    <r>
      <rPr>
        <b/>
        <sz val="10"/>
        <rFont val="Times New Roman"/>
        <family val="1"/>
      </rPr>
      <t xml:space="preserve">B. </t>
    </r>
    <r>
      <rPr>
        <b/>
        <u/>
        <sz val="10"/>
        <rFont val="Times New Roman"/>
        <family val="1"/>
      </rPr>
      <t>Barrier Reduction Fund Contractors</t>
    </r>
    <r>
      <rPr>
        <sz val="10"/>
        <rFont val="Times New Roman"/>
        <family val="1"/>
      </rPr>
      <t xml:space="preserve"> - Contractual Service or Subaward costs associated with the development and delivery of supportive services to program participants</t>
    </r>
  </si>
  <si>
    <r>
      <rPr>
        <b/>
        <sz val="10"/>
        <rFont val="Times New Roman"/>
        <family val="1"/>
      </rPr>
      <t xml:space="preserve">17). </t>
    </r>
    <r>
      <rPr>
        <b/>
        <u/>
        <sz val="10"/>
        <rFont val="Times New Roman"/>
        <family val="1"/>
      </rPr>
      <t>Indirect Cost - Barrier Reduction Funds</t>
    </r>
    <r>
      <rPr>
        <b/>
        <sz val="10"/>
        <rFont val="Times New Roman"/>
        <family val="1"/>
      </rPr>
      <t xml:space="preserve"> </t>
    </r>
    <r>
      <rPr>
        <i/>
        <sz val="10"/>
        <rFont val="Times New Roman"/>
        <family val="1"/>
      </rPr>
      <t>(2 CFR 200.414)</t>
    </r>
    <r>
      <rPr>
        <b/>
        <sz val="10"/>
        <rFont val="Times New Roman"/>
        <family val="1"/>
      </rPr>
      <t xml:space="preserve"> </t>
    </r>
    <r>
      <rPr>
        <sz val="10"/>
        <rFont val="Times New Roman"/>
        <family val="1"/>
      </rPr>
      <t xml:space="preserve">--Provide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t>
    </r>
  </si>
  <si>
    <t>7B. Consultant - Barrier Reduction</t>
  </si>
  <si>
    <t>6B. Contractual Services - Barrier Reduction Contractors</t>
  </si>
  <si>
    <t>1B. Personnel - Barrier Reduction Staff</t>
  </si>
  <si>
    <t>2B. Fringe Benefits - Barrier Reduction Staff</t>
  </si>
  <si>
    <t>15B. Barrier Reduction Funds</t>
  </si>
  <si>
    <t>17. Indirect Costs - Barrier Reduction Funds</t>
  </si>
  <si>
    <t>7A. Consultant (Professional Services) - Barrier Reduction</t>
  </si>
  <si>
    <t>6B. Contractual Services &amp; Subawards - Barrier Reduction</t>
  </si>
  <si>
    <t xml:space="preserve">1B. Personnel (Salaries &amp; Wages) - Barrier Reduction </t>
  </si>
  <si>
    <t>17B.  Indirect Costs- Barrier Reduction* (see below)</t>
  </si>
  <si>
    <t>3137-4342</t>
  </si>
  <si>
    <t>15B. Barrier Reduction</t>
  </si>
  <si>
    <t>Climate Works Pre-Apprenticeship Program</t>
  </si>
  <si>
    <t>420-30-3137</t>
  </si>
  <si>
    <t>2A. Fringe Benefits - Climate Works Staff</t>
  </si>
  <si>
    <t>1A. Personnel (Salaries &amp; Wages) - Climate Works Staff</t>
  </si>
  <si>
    <t>6A. Contractual Services &amp; Subawards - Climate Works</t>
  </si>
  <si>
    <t>7A. Consultant (Professional Services) - Climate Works</t>
  </si>
  <si>
    <t>17A.  Indirect Costs- Climate Works* (see below)</t>
  </si>
  <si>
    <t>TOTAL DIRECT COST BASE - CLIMATE WORKS</t>
  </si>
  <si>
    <r>
      <rPr>
        <b/>
        <u/>
        <sz val="10"/>
        <color theme="1"/>
        <rFont val="Times New Roman"/>
        <family val="1"/>
      </rPr>
      <t xml:space="preserve">A. </t>
    </r>
    <r>
      <rPr>
        <b/>
        <i/>
        <u/>
        <sz val="10"/>
        <color theme="1"/>
        <rFont val="Times New Roman"/>
        <family val="1"/>
      </rPr>
      <t>Climate Works Program Staff</t>
    </r>
    <r>
      <rPr>
        <i/>
        <sz val="10"/>
        <color theme="1"/>
        <rFont val="Times New Roman"/>
        <family val="1"/>
      </rPr>
      <t xml:space="preserve"> </t>
    </r>
    <r>
      <rPr>
        <sz val="10"/>
        <color theme="1"/>
        <rFont val="Times New Roman"/>
        <family val="1"/>
      </rPr>
      <t xml:space="preserve">--  Personnel costs including salaries and wages (see CFR 200.430) of grantee staff that work on the development and delivery of the Workforce Hub Program Services, excluding supportive services, to program participants </t>
    </r>
  </si>
  <si>
    <r>
      <rPr>
        <b/>
        <u/>
        <sz val="10"/>
        <color theme="1"/>
        <rFont val="Times New Roman"/>
        <family val="1"/>
      </rPr>
      <t xml:space="preserve">A. </t>
    </r>
    <r>
      <rPr>
        <b/>
        <i/>
        <u/>
        <sz val="10"/>
        <color theme="1"/>
        <rFont val="Times New Roman"/>
        <family val="1"/>
      </rPr>
      <t>Climate Works Program Staff</t>
    </r>
    <r>
      <rPr>
        <i/>
        <sz val="10"/>
        <color theme="1"/>
        <rFont val="Times New Roman"/>
        <family val="1"/>
      </rPr>
      <t xml:space="preserve"> </t>
    </r>
    <r>
      <rPr>
        <sz val="10"/>
        <color theme="1"/>
        <rFont val="Times New Roman"/>
        <family val="1"/>
      </rPr>
      <t xml:space="preserve">-- Fringe Benefit costs (see CFR 200.431) of grantee staff that work on the development and delivery of the Workforce Hub Program Services, excluding supportive services, to program participants </t>
    </r>
  </si>
  <si>
    <r>
      <rPr>
        <b/>
        <sz val="10"/>
        <rFont val="Times New Roman"/>
        <family val="1"/>
      </rPr>
      <t xml:space="preserve">A. </t>
    </r>
    <r>
      <rPr>
        <b/>
        <u/>
        <sz val="10"/>
        <rFont val="Times New Roman"/>
        <family val="1"/>
      </rPr>
      <t>Climate Works Program Contractors</t>
    </r>
    <r>
      <rPr>
        <sz val="10"/>
        <rFont val="Times New Roman"/>
        <family val="1"/>
      </rPr>
      <t xml:space="preserve"> - Contractual Service or Subaward costs associated with the development and delivery of the Workforce Hub Program Services, excluding supportive services, to program participants </t>
    </r>
  </si>
  <si>
    <r>
      <rPr>
        <b/>
        <sz val="10"/>
        <rFont val="Times New Roman"/>
        <family val="1"/>
      </rPr>
      <t xml:space="preserve">7A). </t>
    </r>
    <r>
      <rPr>
        <b/>
        <u/>
        <sz val="10"/>
        <rFont val="Times New Roman"/>
        <family val="1"/>
      </rPr>
      <t>Consultant Services and Expenses - Climate Works Program</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</si>
  <si>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r>
      <rPr>
        <b/>
        <sz val="10"/>
        <rFont val="Times New Roman"/>
        <family val="1"/>
      </rPr>
      <t xml:space="preserve">17). </t>
    </r>
    <r>
      <rPr>
        <b/>
        <u/>
        <sz val="10"/>
        <rFont val="Times New Roman"/>
        <family val="1"/>
      </rPr>
      <t>Indirect Cost - Climate Works</t>
    </r>
    <r>
      <rPr>
        <b/>
        <sz val="10"/>
        <rFont val="Times New Roman"/>
        <family val="1"/>
      </rPr>
      <t xml:space="preserve"> </t>
    </r>
    <r>
      <rPr>
        <i/>
        <sz val="10"/>
        <rFont val="Times New Roman"/>
        <family val="1"/>
      </rPr>
      <t>(2 CFR 200.414)</t>
    </r>
    <r>
      <rPr>
        <b/>
        <sz val="10"/>
        <rFont val="Times New Roman"/>
        <family val="1"/>
      </rPr>
      <t xml:space="preserve"> </t>
    </r>
    <r>
      <rPr>
        <sz val="10"/>
        <rFont val="Times New Roman"/>
        <family val="1"/>
      </rPr>
      <t xml:space="preserve">--Provide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t>
    </r>
  </si>
  <si>
    <t>1A. Personnel - Climate Works Program Staff</t>
  </si>
  <si>
    <t>2A. Fringe Benefits - Climate Works Program Staff</t>
  </si>
  <si>
    <t>6A. Contractual Services -Climate Works Program Contractors</t>
  </si>
  <si>
    <t xml:space="preserve">7A. Consultant - Cliamte Works (Professional Services) </t>
  </si>
  <si>
    <t>17. Indirect Costs - Cliamte Works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</si>
</sst>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s>
  <fonts count="70"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8"/>
      <color theme="1"/>
      <name val="Times New Roman"/>
      <family val="1"/>
    </font>
    <font>
      <sz val="9"/>
      <color theme="1"/>
      <name val="Times New Roman"/>
      <family val="1"/>
    </font>
    <font>
      <sz val="10"/>
      <color rgb="FF000000"/>
      <name val="Times New Roman"/>
      <family val="1"/>
    </font>
    <font>
      <u/>
      <sz val="8"/>
      <color theme="1"/>
      <name val="Times New Roman"/>
      <family val="1"/>
    </font>
    <font>
      <sz val="8"/>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sz val="8"/>
      <name val="Times New Roman"/>
      <family val="1"/>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u/>
      <sz val="10"/>
      <color theme="1"/>
      <name val="Times New Roman"/>
      <family val="1"/>
    </font>
    <font>
      <b/>
      <sz val="11"/>
      <color theme="1"/>
      <name val="Calibri"/>
      <family val="2"/>
      <scheme val="minor"/>
    </font>
    <font>
      <b/>
      <u/>
      <sz val="10"/>
      <name val="Times New Roman"/>
      <family val="1"/>
    </font>
    <font>
      <b/>
      <i/>
      <u/>
      <sz val="10"/>
      <name val="Times New Roman"/>
      <family val="1"/>
    </font>
    <font>
      <b/>
      <i/>
      <u/>
      <sz val="11"/>
      <color theme="1"/>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theme="0"/>
      <name val="Times New Roman"/>
      <family val="1"/>
    </font>
    <font>
      <i/>
      <sz val="11"/>
      <color rgb="FFFF0000"/>
      <name val="Times New Roman"/>
      <family val="1"/>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i/>
      <u/>
      <sz val="10"/>
      <name val="Times New Roman"/>
      <family val="1"/>
    </font>
    <font>
      <b/>
      <i/>
      <u/>
      <sz val="10"/>
      <color theme="1"/>
      <name val="Times New Roman"/>
      <family val="1"/>
    </font>
    <font>
      <b/>
      <sz val="14"/>
      <color theme="1"/>
      <name val="Calibri"/>
      <family val="2"/>
      <scheme val="minor"/>
    </font>
    <font>
      <b/>
      <sz val="11"/>
      <color rgb="FFFF0000"/>
      <name val="Calibri"/>
      <family val="2"/>
      <scheme val="minor"/>
    </font>
    <font>
      <i/>
      <sz val="10"/>
      <color theme="1"/>
      <name val="Calibri"/>
      <family val="2"/>
      <scheme val="minor"/>
    </font>
    <font>
      <b/>
      <sz val="8"/>
      <color theme="1"/>
      <name val="Times New Roman"/>
      <family val="1"/>
    </font>
    <font>
      <sz val="11"/>
      <color theme="1"/>
      <name val="Calibri"/>
      <family val="2"/>
    </font>
    <font>
      <sz val="10"/>
      <color indexed="8"/>
      <name val="Times New Roman"/>
      <family val="1"/>
    </font>
    <font>
      <b/>
      <sz val="10"/>
      <color indexed="8"/>
      <name val="Times New Roman"/>
      <family val="1"/>
    </font>
    <font>
      <b/>
      <u/>
      <sz val="10"/>
      <color indexed="8"/>
      <name val="Times New Roman"/>
      <family val="1"/>
    </font>
    <font>
      <i/>
      <u/>
      <sz val="10"/>
      <color indexed="8"/>
      <name val="Times New Roman"/>
      <family val="1"/>
    </font>
    <font>
      <b/>
      <sz val="9"/>
      <color rgb="FFFF0000"/>
      <name val="Times New Roman"/>
      <family val="1"/>
    </font>
    <font>
      <sz val="9"/>
      <color theme="1"/>
      <name val="Calibri"/>
      <family val="2"/>
      <scheme val="minor"/>
    </font>
  </fonts>
  <fills count="17">
    <fill>
      <patternFill patternType="none"/>
    </fill>
    <fill>
      <patternFill patternType="gray125"/>
    </fill>
    <fill>
      <patternFill patternType="solid">
        <fgColor indexed="65"/>
        <bgColor indexed="64"/>
      </patternFill>
    </fill>
    <fill>
      <patternFill patternType="solid">
        <fgColor theme="5" tint="0.79998168889431442"/>
        <bgColor indexed="65"/>
      </patternFill>
    </fill>
    <fill>
      <patternFill patternType="solid">
        <fgColor theme="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
      <patternFill patternType="solid">
        <fgColor theme="0" tint="-4.9989318521683403E-2"/>
        <bgColor indexed="64"/>
      </patternFill>
    </fill>
    <fill>
      <patternFill patternType="solid">
        <fgColor rgb="FFFFFF0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0"/>
        <bgColor indexed="64"/>
      </patternFill>
    </fill>
    <fill>
      <patternFill patternType="solid">
        <fgColor theme="8" tint="0.39997558519241921"/>
        <bgColor rgb="FF000000"/>
      </patternFill>
    </fill>
    <fill>
      <patternFill patternType="solid">
        <fgColor theme="8" tint="0.39997558519241921"/>
        <bgColor indexed="64"/>
      </patternFill>
    </fill>
    <fill>
      <patternFill patternType="solid">
        <fgColor theme="4" tint="0.79998168889431442"/>
        <bgColor indexed="64"/>
      </patternFill>
    </fill>
  </fills>
  <borders count="36">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s>
  <cellStyleXfs count="7">
    <xf numFmtId="0" fontId="0" fillId="0" borderId="0"/>
    <xf numFmtId="44" fontId="1" fillId="0" borderId="0" applyFont="0" applyFill="0" applyBorder="0" applyAlignment="0" applyProtection="0"/>
    <xf numFmtId="0" fontId="1" fillId="3" borderId="0" applyNumberFormat="0" applyBorder="0" applyAlignment="0" applyProtection="0"/>
    <xf numFmtId="0" fontId="21" fillId="4" borderId="0" applyNumberFormat="0" applyBorder="0" applyAlignment="0" applyProtection="0"/>
    <xf numFmtId="9" fontId="1" fillId="0" borderId="0" applyFont="0" applyFill="0" applyBorder="0" applyAlignment="0" applyProtection="0"/>
    <xf numFmtId="0" fontId="53" fillId="6" borderId="0" applyNumberFormat="0" applyBorder="0" applyAlignment="0" applyProtection="0"/>
    <xf numFmtId="0" fontId="55" fillId="8" borderId="0" applyNumberFormat="0" applyBorder="0" applyAlignment="0" applyProtection="0"/>
  </cellStyleXfs>
  <cellXfs count="546">
    <xf numFmtId="0" fontId="0" fillId="0" borderId="0" xfId="0"/>
    <xf numFmtId="0" fontId="5" fillId="0" borderId="0" xfId="0" applyFont="1" applyAlignment="1">
      <alignment vertical="center"/>
    </xf>
    <xf numFmtId="0" fontId="9" fillId="0" borderId="0" xfId="0" applyFont="1" applyAlignment="1">
      <alignment vertical="center"/>
    </xf>
    <xf numFmtId="0" fontId="8" fillId="0" borderId="0" xfId="0" applyFont="1" applyAlignment="1">
      <alignment horizontal="center" vertical="center"/>
    </xf>
    <xf numFmtId="0" fontId="9" fillId="0" borderId="0" xfId="0" applyFont="1" applyAlignment="1">
      <alignment horizontal="left" vertical="center" indent="2"/>
    </xf>
    <xf numFmtId="0" fontId="5" fillId="0" borderId="0" xfId="0" applyFont="1" applyAlignment="1">
      <alignment horizontal="left" vertical="center" indent="2"/>
    </xf>
    <xf numFmtId="0" fontId="0" fillId="0" borderId="4" xfId="0" applyBorder="1"/>
    <xf numFmtId="0" fontId="12" fillId="0" borderId="0" xfId="0" applyFont="1"/>
    <xf numFmtId="0" fontId="7" fillId="0" borderId="0" xfId="0" applyFont="1" applyAlignment="1">
      <alignment vertical="center"/>
    </xf>
    <xf numFmtId="0" fontId="19" fillId="0" borderId="0" xfId="0" applyFont="1"/>
    <xf numFmtId="0" fontId="2" fillId="0" borderId="0" xfId="0" applyFont="1"/>
    <xf numFmtId="0" fontId="2" fillId="0" borderId="14" xfId="0" applyFont="1" applyBorder="1"/>
    <xf numFmtId="0" fontId="2" fillId="0" borderId="17" xfId="0" applyFont="1" applyBorder="1" applyAlignment="1">
      <alignment horizontal="center" vertical="center" wrapText="1"/>
    </xf>
    <xf numFmtId="0" fontId="2" fillId="0" borderId="0" xfId="0" applyFont="1" applyAlignment="1">
      <alignment vertical="top" wrapText="1"/>
    </xf>
    <xf numFmtId="0" fontId="24" fillId="0" borderId="0" xfId="0" applyFont="1" applyAlignment="1">
      <alignment vertical="top" wrapText="1"/>
    </xf>
    <xf numFmtId="0" fontId="2" fillId="0" borderId="17" xfId="0" applyFont="1" applyBorder="1" applyAlignment="1">
      <alignment horizontal="center"/>
    </xf>
    <xf numFmtId="42" fontId="23" fillId="0" borderId="0" xfId="0" applyNumberFormat="1" applyFont="1"/>
    <xf numFmtId="0" fontId="26" fillId="0" borderId="0" xfId="0" applyFont="1"/>
    <xf numFmtId="0" fontId="30" fillId="0" borderId="0" xfId="0" applyFont="1"/>
    <xf numFmtId="0" fontId="24" fillId="0" borderId="17" xfId="0" applyFont="1" applyBorder="1" applyAlignment="1">
      <alignment horizontal="center" vertical="top" wrapText="1"/>
    </xf>
    <xf numFmtId="0" fontId="0" fillId="0" borderId="0" xfId="0" applyAlignment="1">
      <alignment horizontal="right"/>
    </xf>
    <xf numFmtId="0" fontId="26" fillId="0" borderId="19" xfId="0" applyFont="1" applyBorder="1"/>
    <xf numFmtId="0" fontId="26" fillId="0" borderId="20" xfId="0" applyFont="1" applyBorder="1"/>
    <xf numFmtId="0" fontId="23" fillId="0" borderId="20" xfId="0" applyFont="1" applyBorder="1"/>
    <xf numFmtId="0" fontId="38" fillId="0" borderId="20" xfId="0" applyFont="1" applyBorder="1" applyAlignment="1">
      <alignment horizontal="center"/>
    </xf>
    <xf numFmtId="0" fontId="17" fillId="0" borderId="20" xfId="0" applyFont="1" applyBorder="1" applyAlignment="1">
      <alignment horizontal="center"/>
    </xf>
    <xf numFmtId="0" fontId="38" fillId="0" borderId="16" xfId="0" applyFont="1" applyBorder="1" applyAlignment="1">
      <alignment horizontal="center"/>
    </xf>
    <xf numFmtId="0" fontId="12" fillId="0" borderId="20" xfId="0" applyFont="1" applyBorder="1"/>
    <xf numFmtId="0" fontId="16" fillId="0" borderId="0" xfId="0" applyFont="1" applyAlignment="1">
      <alignment vertical="center" wrapText="1"/>
    </xf>
    <xf numFmtId="0" fontId="0" fillId="0" borderId="0" xfId="0" applyAlignment="1">
      <alignment horizontal="left"/>
    </xf>
    <xf numFmtId="0" fontId="41" fillId="0" borderId="0" xfId="0" applyFont="1" applyAlignment="1">
      <alignment horizontal="left" vertical="center"/>
    </xf>
    <xf numFmtId="0" fontId="6" fillId="0" borderId="0" xfId="0" applyFont="1" applyAlignment="1">
      <alignment horizontal="left" vertical="center" indent="3"/>
    </xf>
    <xf numFmtId="0" fontId="33" fillId="0" borderId="0" xfId="0" applyFont="1" applyAlignment="1">
      <alignment horizontal="left"/>
    </xf>
    <xf numFmtId="0" fontId="44" fillId="0" borderId="0" xfId="0" applyFont="1" applyAlignment="1">
      <alignment horizontal="center" vertical="center"/>
    </xf>
    <xf numFmtId="0" fontId="44" fillId="0" borderId="0" xfId="0" applyFont="1"/>
    <xf numFmtId="0" fontId="16" fillId="0" borderId="0" xfId="0" applyFont="1" applyAlignment="1">
      <alignment horizontal="left" vertical="center"/>
    </xf>
    <xf numFmtId="0" fontId="16" fillId="0" borderId="0" xfId="0" applyFont="1" applyAlignment="1">
      <alignment horizontal="left" vertical="center" indent="3"/>
    </xf>
    <xf numFmtId="0" fontId="0" fillId="0" borderId="0" xfId="0" applyAlignment="1">
      <alignment horizontal="left" vertical="center"/>
    </xf>
    <xf numFmtId="0" fontId="15" fillId="0" borderId="0" xfId="0" applyFont="1" applyAlignment="1">
      <alignment horizontal="left" vertical="center"/>
    </xf>
    <xf numFmtId="0" fontId="18" fillId="0" borderId="0" xfId="0" applyFont="1" applyAlignment="1">
      <alignment horizontal="left" vertical="center"/>
    </xf>
    <xf numFmtId="0" fontId="15" fillId="0" borderId="0" xfId="0" applyFont="1" applyAlignment="1">
      <alignment horizontal="left" vertical="center" indent="3"/>
    </xf>
    <xf numFmtId="0" fontId="43" fillId="0" borderId="0" xfId="0" applyFont="1" applyAlignment="1">
      <alignment horizontal="left" vertical="center"/>
    </xf>
    <xf numFmtId="0" fontId="3" fillId="2" borderId="0" xfId="0" applyFont="1" applyFill="1" applyAlignment="1">
      <alignment vertical="center" wrapText="1"/>
    </xf>
    <xf numFmtId="0" fontId="37" fillId="0" borderId="0" xfId="0" applyFont="1"/>
    <xf numFmtId="0" fontId="31" fillId="0" borderId="0" xfId="0" applyFont="1"/>
    <xf numFmtId="0" fontId="16" fillId="0" borderId="0" xfId="0" applyFont="1"/>
    <xf numFmtId="0" fontId="46" fillId="0" borderId="0" xfId="0" applyFont="1" applyAlignment="1">
      <alignment vertical="center" wrapText="1"/>
    </xf>
    <xf numFmtId="0" fontId="17" fillId="0" borderId="0" xfId="0" applyFont="1" applyAlignment="1">
      <alignment horizontal="left" vertical="center"/>
    </xf>
    <xf numFmtId="0" fontId="50" fillId="0" borderId="0" xfId="0" applyFont="1" applyAlignment="1">
      <alignment horizontal="left"/>
    </xf>
    <xf numFmtId="0" fontId="2" fillId="0" borderId="0" xfId="0" applyFont="1" applyAlignment="1">
      <alignment horizontal="left"/>
    </xf>
    <xf numFmtId="6" fontId="2" fillId="0" borderId="0" xfId="0" applyNumberFormat="1" applyFont="1" applyAlignment="1">
      <alignment horizontal="left"/>
    </xf>
    <xf numFmtId="164" fontId="2" fillId="0" borderId="0" xfId="0" applyNumberFormat="1" applyFont="1" applyAlignment="1">
      <alignment horizontal="left"/>
    </xf>
    <xf numFmtId="3" fontId="2" fillId="0" borderId="0" xfId="0" applyNumberFormat="1" applyFont="1" applyAlignment="1">
      <alignment horizontal="left"/>
    </xf>
    <xf numFmtId="44" fontId="23" fillId="0" borderId="0" xfId="1" applyFont="1" applyBorder="1"/>
    <xf numFmtId="44" fontId="0" fillId="0" borderId="0" xfId="1" applyFont="1" applyBorder="1"/>
    <xf numFmtId="44" fontId="23" fillId="0" borderId="0" xfId="1" applyFont="1" applyBorder="1" applyProtection="1"/>
    <xf numFmtId="44" fontId="38" fillId="0" borderId="0" xfId="1" applyFont="1" applyBorder="1" applyAlignment="1">
      <alignment horizontal="left"/>
    </xf>
    <xf numFmtId="44" fontId="17" fillId="0" borderId="0" xfId="1" applyFont="1" applyBorder="1"/>
    <xf numFmtId="44" fontId="38" fillId="0" borderId="0" xfId="1" applyFont="1" applyBorder="1"/>
    <xf numFmtId="44" fontId="17" fillId="0" borderId="20" xfId="1" applyFont="1" applyBorder="1"/>
    <xf numFmtId="44" fontId="17" fillId="0" borderId="16" xfId="1" applyFont="1" applyBorder="1"/>
    <xf numFmtId="44" fontId="19" fillId="0" borderId="0" xfId="1" applyFont="1" applyBorder="1"/>
    <xf numFmtId="0" fontId="2" fillId="0" borderId="0" xfId="0" applyFont="1" applyProtection="1">
      <protection locked="0"/>
    </xf>
    <xf numFmtId="0" fontId="25" fillId="0" borderId="0" xfId="0" applyFont="1" applyAlignment="1" applyProtection="1">
      <alignment horizontal="center"/>
      <protection locked="0"/>
    </xf>
    <xf numFmtId="42" fontId="2" fillId="0" borderId="0" xfId="0" applyNumberFormat="1" applyFont="1" applyProtection="1">
      <protection locked="0"/>
    </xf>
    <xf numFmtId="9" fontId="25" fillId="0" borderId="0" xfId="0" applyNumberFormat="1" applyFont="1" applyAlignment="1" applyProtection="1">
      <alignment horizontal="center"/>
      <protection locked="0"/>
    </xf>
    <xf numFmtId="9" fontId="2" fillId="0" borderId="0" xfId="0" applyNumberFormat="1" applyFont="1" applyAlignment="1" applyProtection="1">
      <alignment horizontal="center"/>
      <protection locked="0"/>
    </xf>
    <xf numFmtId="44" fontId="12" fillId="0" borderId="0" xfId="1" applyFont="1" applyBorder="1" applyProtection="1">
      <protection locked="0"/>
    </xf>
    <xf numFmtId="0" fontId="22" fillId="0" borderId="0" xfId="0" applyFont="1" applyProtection="1">
      <protection locked="0"/>
    </xf>
    <xf numFmtId="42" fontId="22" fillId="0" borderId="0" xfId="0" applyNumberFormat="1" applyFont="1" applyProtection="1">
      <protection locked="0"/>
    </xf>
    <xf numFmtId="44" fontId="23" fillId="0" borderId="0" xfId="1" applyFont="1" applyBorder="1" applyProtection="1">
      <protection locked="0"/>
    </xf>
    <xf numFmtId="0" fontId="0" fillId="0" borderId="0" xfId="0" applyProtection="1">
      <protection locked="0"/>
    </xf>
    <xf numFmtId="42" fontId="0" fillId="0" borderId="0" xfId="0" applyNumberFormat="1" applyProtection="1">
      <protection locked="0"/>
    </xf>
    <xf numFmtId="0" fontId="0" fillId="0" borderId="0" xfId="0" applyAlignment="1" applyProtection="1">
      <alignment horizontal="center"/>
      <protection locked="0"/>
    </xf>
    <xf numFmtId="9" fontId="0" fillId="0" borderId="0" xfId="0" applyNumberFormat="1" applyAlignment="1" applyProtection="1">
      <alignment horizontal="center"/>
      <protection locked="0"/>
    </xf>
    <xf numFmtId="44" fontId="0" fillId="0" borderId="0" xfId="1" applyFont="1" applyBorder="1" applyProtection="1">
      <protection locked="0"/>
    </xf>
    <xf numFmtId="0" fontId="3" fillId="0" borderId="8" xfId="0" applyFont="1" applyBorder="1" applyAlignment="1" applyProtection="1">
      <alignment vertical="top"/>
      <protection locked="0"/>
    </xf>
    <xf numFmtId="0" fontId="31" fillId="0" borderId="9" xfId="0" applyFont="1" applyBorder="1" applyAlignment="1" applyProtection="1">
      <alignment vertical="top"/>
      <protection locked="0"/>
    </xf>
    <xf numFmtId="0" fontId="31" fillId="0" borderId="10" xfId="0" applyFont="1" applyBorder="1" applyAlignment="1" applyProtection="1">
      <alignment vertical="top"/>
      <protection locked="0"/>
    </xf>
    <xf numFmtId="0" fontId="31" fillId="0" borderId="0" xfId="0" applyFont="1" applyAlignment="1" applyProtection="1">
      <alignment vertical="top"/>
      <protection locked="0"/>
    </xf>
    <xf numFmtId="0" fontId="12" fillId="0" borderId="0" xfId="0" applyFont="1" applyProtection="1">
      <protection locked="0"/>
    </xf>
    <xf numFmtId="6" fontId="26" fillId="0" borderId="0" xfId="0" applyNumberFormat="1" applyFont="1" applyAlignment="1" applyProtection="1">
      <alignment horizontal="left"/>
      <protection locked="0"/>
    </xf>
    <xf numFmtId="8" fontId="26" fillId="0" borderId="0" xfId="0" applyNumberFormat="1" applyFont="1" applyAlignment="1" applyProtection="1">
      <alignment horizontal="left"/>
      <protection locked="0"/>
    </xf>
    <xf numFmtId="9" fontId="0" fillId="0" borderId="0" xfId="0" applyNumberFormat="1" applyProtection="1">
      <protection locked="0"/>
    </xf>
    <xf numFmtId="0" fontId="2" fillId="0" borderId="0" xfId="0" applyFont="1" applyAlignment="1" applyProtection="1">
      <alignment horizontal="left"/>
      <protection locked="0"/>
    </xf>
    <xf numFmtId="0" fontId="24" fillId="0" borderId="0" xfId="0" applyFont="1" applyAlignment="1" applyProtection="1">
      <alignment vertical="top" wrapText="1"/>
      <protection locked="0"/>
    </xf>
    <xf numFmtId="42" fontId="0" fillId="0" borderId="10" xfId="0" applyNumberFormat="1" applyBorder="1" applyProtection="1">
      <protection locked="0"/>
    </xf>
    <xf numFmtId="44" fontId="2" fillId="0" borderId="0" xfId="1" applyFont="1" applyBorder="1" applyProtection="1">
      <protection locked="0"/>
    </xf>
    <xf numFmtId="164" fontId="25" fillId="0" borderId="0" xfId="1" applyNumberFormat="1" applyFont="1" applyBorder="1" applyAlignment="1" applyProtection="1">
      <alignment horizontal="left"/>
      <protection locked="0"/>
    </xf>
    <xf numFmtId="164" fontId="25" fillId="0" borderId="0" xfId="0" applyNumberFormat="1" applyFont="1" applyAlignment="1" applyProtection="1">
      <alignment horizontal="left"/>
      <protection locked="0"/>
    </xf>
    <xf numFmtId="44" fontId="0" fillId="0" borderId="0" xfId="0" applyNumberFormat="1" applyProtection="1">
      <protection locked="0"/>
    </xf>
    <xf numFmtId="44" fontId="23" fillId="0" borderId="14" xfId="1" applyFont="1" applyBorder="1" applyProtection="1">
      <protection locked="0"/>
    </xf>
    <xf numFmtId="44" fontId="2" fillId="0" borderId="0" xfId="0" applyNumberFormat="1" applyFont="1" applyProtection="1">
      <protection locked="0"/>
    </xf>
    <xf numFmtId="44" fontId="31" fillId="0" borderId="0" xfId="1" applyFont="1" applyBorder="1" applyAlignment="1" applyProtection="1">
      <alignment vertical="top"/>
      <protection locked="0"/>
    </xf>
    <xf numFmtId="0" fontId="37" fillId="0" borderId="9" xfId="0" applyFont="1" applyBorder="1" applyAlignment="1" applyProtection="1">
      <alignment vertical="top"/>
      <protection locked="0"/>
    </xf>
    <xf numFmtId="10" fontId="2" fillId="0" borderId="0" xfId="0" applyNumberFormat="1" applyFont="1" applyProtection="1">
      <protection locked="0"/>
    </xf>
    <xf numFmtId="0" fontId="12" fillId="0" borderId="6" xfId="0" applyFont="1" applyBorder="1"/>
    <xf numFmtId="0" fontId="22" fillId="0" borderId="0" xfId="0" applyFont="1"/>
    <xf numFmtId="44" fontId="2" fillId="0" borderId="0" xfId="1" applyFont="1" applyBorder="1" applyAlignment="1" applyProtection="1">
      <protection locked="0"/>
    </xf>
    <xf numFmtId="0" fontId="3" fillId="0" borderId="8" xfId="0" applyFont="1" applyBorder="1" applyAlignment="1" applyProtection="1">
      <alignment horizontal="left" vertical="top"/>
      <protection locked="0"/>
    </xf>
    <xf numFmtId="0" fontId="6" fillId="0" borderId="0" xfId="0" applyFont="1"/>
    <xf numFmtId="0" fontId="6" fillId="0" borderId="15" xfId="0" applyFont="1" applyBorder="1"/>
    <xf numFmtId="0" fontId="6" fillId="0" borderId="8" xfId="0" applyFont="1" applyBorder="1" applyAlignment="1">
      <alignment horizontal="center" vertical="center" wrapText="1"/>
    </xf>
    <xf numFmtId="0" fontId="6" fillId="0" borderId="9" xfId="0" applyFont="1" applyBorder="1"/>
    <xf numFmtId="0" fontId="6" fillId="0" borderId="13" xfId="0" applyFont="1" applyBorder="1" applyAlignment="1">
      <alignment horizontal="center" vertical="center" wrapText="1"/>
    </xf>
    <xf numFmtId="0" fontId="6" fillId="0" borderId="14" xfId="0" applyFont="1" applyBorder="1"/>
    <xf numFmtId="0" fontId="30" fillId="0" borderId="0" xfId="0" applyFont="1" applyAlignment="1">
      <alignment wrapText="1"/>
    </xf>
    <xf numFmtId="0" fontId="6" fillId="0" borderId="0" xfId="0" applyFont="1" applyAlignment="1">
      <alignment wrapText="1"/>
    </xf>
    <xf numFmtId="0" fontId="2" fillId="0" borderId="0" xfId="0" applyFont="1" applyAlignment="1">
      <alignment vertical="center" wrapText="1"/>
    </xf>
    <xf numFmtId="0" fontId="16" fillId="0" borderId="0" xfId="0" applyFont="1" applyAlignment="1">
      <alignment horizontal="center" vertical="center"/>
    </xf>
    <xf numFmtId="0" fontId="2" fillId="0" borderId="0" xfId="0" applyFont="1" applyAlignment="1">
      <alignment vertical="center"/>
    </xf>
    <xf numFmtId="0" fontId="2" fillId="0" borderId="0" xfId="0" applyFont="1" applyAlignment="1">
      <alignment wrapText="1"/>
    </xf>
    <xf numFmtId="0" fontId="18" fillId="0" borderId="0" xfId="0" applyFont="1" applyAlignment="1">
      <alignment horizontal="left" vertical="center" wrapText="1" indent="2"/>
    </xf>
    <xf numFmtId="0" fontId="6" fillId="0" borderId="11" xfId="0" applyFont="1" applyBorder="1" applyAlignment="1">
      <alignment horizontal="center"/>
    </xf>
    <xf numFmtId="0" fontId="6" fillId="0" borderId="0" xfId="0" applyFont="1" applyAlignment="1">
      <alignment vertical="center"/>
    </xf>
    <xf numFmtId="0" fontId="6" fillId="0" borderId="13" xfId="0" applyFont="1" applyBorder="1"/>
    <xf numFmtId="0" fontId="6" fillId="0" borderId="9" xfId="0" applyFont="1" applyBorder="1" applyAlignment="1">
      <alignment vertical="center"/>
    </xf>
    <xf numFmtId="0" fontId="6" fillId="0" borderId="10" xfId="0" applyFont="1" applyBorder="1"/>
    <xf numFmtId="0" fontId="6" fillId="0" borderId="0" xfId="0" applyFont="1" applyAlignment="1">
      <alignment horizontal="center" vertical="center"/>
    </xf>
    <xf numFmtId="0" fontId="6" fillId="0" borderId="14" xfId="0" applyFont="1" applyBorder="1" applyAlignment="1">
      <alignment horizontal="left" vertical="center"/>
    </xf>
    <xf numFmtId="0" fontId="6" fillId="0" borderId="14" xfId="0" applyFont="1" applyBorder="1" applyAlignment="1">
      <alignment vertical="center"/>
    </xf>
    <xf numFmtId="0" fontId="6" fillId="0" borderId="0" xfId="0" applyFont="1" applyAlignment="1">
      <alignment horizontal="center"/>
    </xf>
    <xf numFmtId="0" fontId="6" fillId="0" borderId="19" xfId="0" applyFont="1" applyBorder="1" applyAlignment="1">
      <alignment horizontal="center" vertical="center"/>
    </xf>
    <xf numFmtId="0" fontId="6" fillId="0" borderId="20" xfId="0" applyFont="1" applyBorder="1"/>
    <xf numFmtId="0" fontId="6" fillId="0" borderId="32" xfId="0" applyFont="1" applyBorder="1"/>
    <xf numFmtId="0" fontId="6" fillId="0" borderId="33" xfId="0" applyFont="1" applyBorder="1"/>
    <xf numFmtId="0" fontId="6" fillId="0" borderId="34" xfId="0" applyFont="1" applyBorder="1"/>
    <xf numFmtId="0" fontId="2" fillId="0" borderId="35" xfId="0" applyFont="1" applyBorder="1"/>
    <xf numFmtId="0" fontId="6" fillId="0" borderId="35" xfId="0" applyFont="1" applyBorder="1" applyAlignment="1">
      <alignment vertical="center" wrapText="1"/>
    </xf>
    <xf numFmtId="0" fontId="6" fillId="7" borderId="14" xfId="0" applyFont="1" applyFill="1" applyBorder="1" applyAlignment="1" applyProtection="1">
      <alignment vertical="center" wrapText="1"/>
      <protection locked="0"/>
    </xf>
    <xf numFmtId="0" fontId="6" fillId="0" borderId="1" xfId="0" applyFont="1" applyBorder="1"/>
    <xf numFmtId="0" fontId="6" fillId="0" borderId="2" xfId="0" applyFont="1" applyBorder="1"/>
    <xf numFmtId="0" fontId="6" fillId="0" borderId="3" xfId="0" applyFont="1" applyBorder="1"/>
    <xf numFmtId="0" fontId="22" fillId="0" borderId="0" xfId="0" applyFont="1" applyAlignment="1" applyProtection="1">
      <alignment horizontal="left" wrapText="1"/>
      <protection locked="0"/>
    </xf>
    <xf numFmtId="0" fontId="17" fillId="0" borderId="0" xfId="0" applyFont="1" applyProtection="1">
      <protection locked="0"/>
    </xf>
    <xf numFmtId="9" fontId="23" fillId="0" borderId="0" xfId="0" applyNumberFormat="1" applyFont="1" applyProtection="1">
      <protection locked="0"/>
    </xf>
    <xf numFmtId="0" fontId="22" fillId="0" borderId="0" xfId="0" applyFont="1" applyAlignment="1" applyProtection="1">
      <alignment vertical="top"/>
      <protection locked="0"/>
    </xf>
    <xf numFmtId="0" fontId="17" fillId="0" borderId="0" xfId="0" applyFont="1" applyAlignment="1" applyProtection="1">
      <alignment horizontal="right"/>
      <protection locked="0"/>
    </xf>
    <xf numFmtId="9" fontId="23" fillId="0" borderId="0" xfId="0" applyNumberFormat="1" applyFont="1" applyAlignment="1" applyProtection="1">
      <alignment horizontal="right"/>
      <protection locked="0"/>
    </xf>
    <xf numFmtId="0" fontId="2" fillId="0" borderId="0" xfId="0" applyFont="1" applyAlignment="1" applyProtection="1">
      <alignment vertical="top"/>
      <protection locked="0"/>
    </xf>
    <xf numFmtId="0" fontId="25" fillId="0" borderId="0" xfId="0" applyFont="1" applyAlignment="1" applyProtection="1">
      <alignment vertical="top"/>
      <protection locked="0"/>
    </xf>
    <xf numFmtId="43" fontId="2" fillId="0" borderId="0" xfId="0" applyNumberFormat="1" applyFont="1"/>
    <xf numFmtId="43" fontId="12" fillId="0" borderId="0" xfId="0" applyNumberFormat="1" applyFont="1"/>
    <xf numFmtId="44" fontId="13" fillId="0" borderId="0" xfId="1" applyFont="1" applyBorder="1" applyProtection="1">
      <protection locked="0"/>
    </xf>
    <xf numFmtId="44" fontId="3" fillId="0" borderId="0" xfId="1" applyFont="1" applyBorder="1" applyProtection="1">
      <protection locked="0"/>
    </xf>
    <xf numFmtId="44" fontId="33" fillId="0" borderId="0" xfId="1" applyFont="1" applyBorder="1" applyProtection="1">
      <protection locked="0"/>
    </xf>
    <xf numFmtId="0" fontId="23" fillId="0" borderId="0" xfId="0" applyFont="1" applyAlignment="1">
      <alignment horizontal="center"/>
    </xf>
    <xf numFmtId="44" fontId="26" fillId="0" borderId="0" xfId="1" applyFont="1" applyBorder="1" applyProtection="1"/>
    <xf numFmtId="9" fontId="23" fillId="0" borderId="0" xfId="0" applyNumberFormat="1" applyFont="1" applyAlignment="1">
      <alignment horizontal="right"/>
    </xf>
    <xf numFmtId="0" fontId="13" fillId="0" borderId="17" xfId="0" applyFont="1" applyBorder="1" applyAlignment="1">
      <alignment horizontal="left" vertical="center"/>
    </xf>
    <xf numFmtId="0" fontId="13" fillId="2" borderId="17" xfId="0" applyFont="1" applyFill="1" applyBorder="1" applyAlignment="1">
      <alignment vertical="center" wrapText="1"/>
    </xf>
    <xf numFmtId="0" fontId="13" fillId="0" borderId="17" xfId="0" applyFont="1" applyBorder="1" applyAlignment="1">
      <alignment vertical="center"/>
    </xf>
    <xf numFmtId="0" fontId="6" fillId="0" borderId="20" xfId="0" applyFont="1" applyBorder="1" applyAlignment="1" applyProtection="1">
      <alignment horizontal="center" vertical="center"/>
      <protection locked="0"/>
    </xf>
    <xf numFmtId="0" fontId="6" fillId="0" borderId="9" xfId="0" applyFont="1" applyBorder="1" applyAlignment="1" applyProtection="1">
      <alignment vertical="center"/>
      <protection locked="0"/>
    </xf>
    <xf numFmtId="0" fontId="6" fillId="0" borderId="0" xfId="0" applyFont="1" applyAlignment="1" applyProtection="1">
      <alignment vertical="center"/>
      <protection locked="0"/>
    </xf>
    <xf numFmtId="0" fontId="54" fillId="0" borderId="9" xfId="0" applyFont="1" applyBorder="1" applyAlignment="1" applyProtection="1">
      <alignment vertical="center"/>
      <protection locked="0"/>
    </xf>
    <xf numFmtId="0" fontId="53" fillId="0" borderId="0" xfId="5" applyFill="1" applyBorder="1"/>
    <xf numFmtId="44" fontId="38" fillId="0" borderId="14" xfId="1" applyFont="1" applyBorder="1" applyAlignment="1">
      <alignment horizontal="left"/>
    </xf>
    <xf numFmtId="44" fontId="17" fillId="0" borderId="14" xfId="1" applyFont="1" applyBorder="1"/>
    <xf numFmtId="0" fontId="25" fillId="0" borderId="0" xfId="0" applyFont="1" applyAlignment="1" applyProtection="1">
      <alignment horizontal="left" vertical="top" wrapText="1"/>
      <protection locked="0"/>
    </xf>
    <xf numFmtId="0" fontId="2" fillId="0" borderId="0" xfId="0" applyFont="1" applyAlignment="1" applyProtection="1">
      <alignment horizontal="center"/>
      <protection locked="0"/>
    </xf>
    <xf numFmtId="0" fontId="0" fillId="0" borderId="0" xfId="0" applyAlignment="1" applyProtection="1">
      <alignment horizontal="left" vertical="top" wrapText="1"/>
      <protection locked="0"/>
    </xf>
    <xf numFmtId="0" fontId="23" fillId="0" borderId="0" xfId="0" applyFont="1" applyAlignment="1" applyProtection="1">
      <alignment horizontal="left" vertical="top" wrapText="1"/>
      <protection locked="0"/>
    </xf>
    <xf numFmtId="0" fontId="26" fillId="0" borderId="0" xfId="0" applyFont="1" applyAlignment="1" applyProtection="1">
      <alignment horizontal="left" vertical="top" wrapText="1"/>
      <protection locked="0"/>
    </xf>
    <xf numFmtId="0" fontId="2" fillId="0" borderId="17" xfId="0" applyFont="1" applyBorder="1" applyAlignment="1">
      <alignment horizontal="center" vertical="center"/>
    </xf>
    <xf numFmtId="0" fontId="27" fillId="0" borderId="17" xfId="0" applyFont="1" applyBorder="1" applyAlignment="1">
      <alignment horizontal="center" vertical="top" wrapText="1"/>
    </xf>
    <xf numFmtId="0" fontId="31" fillId="0" borderId="0" xfId="0" applyFont="1" applyAlignment="1" applyProtection="1">
      <alignment horizontal="right"/>
      <protection locked="0"/>
    </xf>
    <xf numFmtId="0" fontId="3" fillId="0" borderId="8" xfId="0" applyFont="1" applyBorder="1" applyAlignment="1">
      <alignment vertical="top"/>
    </xf>
    <xf numFmtId="14" fontId="44" fillId="0" borderId="0" xfId="0" applyNumberFormat="1" applyFont="1"/>
    <xf numFmtId="0" fontId="13" fillId="7" borderId="21" xfId="0" applyFont="1" applyFill="1" applyBorder="1" applyAlignment="1" applyProtection="1">
      <alignment horizontal="left" vertical="center" wrapText="1"/>
      <protection locked="0"/>
    </xf>
    <xf numFmtId="0" fontId="13" fillId="7" borderId="16" xfId="0" applyFont="1" applyFill="1" applyBorder="1" applyAlignment="1" applyProtection="1">
      <alignment horizontal="left" vertical="center" wrapText="1"/>
      <protection locked="0"/>
    </xf>
    <xf numFmtId="0" fontId="0" fillId="0" borderId="0" xfId="0" applyAlignment="1">
      <alignment wrapText="1"/>
    </xf>
    <xf numFmtId="0" fontId="55" fillId="8" borderId="0" xfId="6" applyBorder="1" applyAlignment="1">
      <alignment vertical="center"/>
    </xf>
    <xf numFmtId="0" fontId="25" fillId="0" borderId="0" xfId="0" applyFont="1" applyAlignment="1" applyProtection="1">
      <alignment horizontal="left" wrapText="1"/>
      <protection locked="0"/>
    </xf>
    <xf numFmtId="0" fontId="27" fillId="0" borderId="17" xfId="0" applyFont="1" applyBorder="1" applyAlignment="1">
      <alignment horizontal="center" vertical="center"/>
    </xf>
    <xf numFmtId="0" fontId="22" fillId="0" borderId="0" xfId="0" applyFont="1" applyAlignment="1" applyProtection="1">
      <alignment horizontal="center"/>
      <protection locked="0"/>
    </xf>
    <xf numFmtId="44" fontId="22" fillId="0" borderId="0" xfId="0" applyNumberFormat="1" applyFont="1" applyProtection="1">
      <protection locked="0"/>
    </xf>
    <xf numFmtId="0" fontId="17" fillId="9" borderId="0" xfId="0" applyFont="1" applyFill="1" applyAlignment="1">
      <alignment horizontal="right"/>
    </xf>
    <xf numFmtId="44" fontId="23" fillId="9" borderId="0" xfId="1" applyFont="1" applyFill="1" applyBorder="1" applyProtection="1"/>
    <xf numFmtId="0" fontId="22" fillId="9" borderId="0" xfId="0" applyFont="1" applyFill="1"/>
    <xf numFmtId="44" fontId="25" fillId="9" borderId="0" xfId="0" applyNumberFormat="1" applyFont="1" applyFill="1"/>
    <xf numFmtId="0" fontId="25" fillId="9" borderId="0" xfId="0" applyFont="1" applyFill="1" applyAlignment="1">
      <alignment horizontal="center"/>
    </xf>
    <xf numFmtId="9" fontId="25" fillId="9" borderId="0" xfId="4" applyFont="1" applyFill="1" applyBorder="1" applyAlignment="1" applyProtection="1">
      <alignment horizontal="center"/>
    </xf>
    <xf numFmtId="6" fontId="26" fillId="0" borderId="0" xfId="0" applyNumberFormat="1" applyFont="1" applyAlignment="1">
      <alignment horizontal="left"/>
    </xf>
    <xf numFmtId="44" fontId="26" fillId="9" borderId="0" xfId="1" applyFont="1" applyFill="1" applyBorder="1" applyProtection="1"/>
    <xf numFmtId="0" fontId="22" fillId="9" borderId="0" xfId="0" applyFont="1" applyFill="1" applyAlignment="1">
      <alignment horizontal="left"/>
    </xf>
    <xf numFmtId="44" fontId="23" fillId="9" borderId="14" xfId="1" applyFont="1" applyFill="1" applyBorder="1" applyProtection="1"/>
    <xf numFmtId="42" fontId="22" fillId="9" borderId="0" xfId="0" applyNumberFormat="1" applyFont="1" applyFill="1"/>
    <xf numFmtId="0" fontId="22" fillId="9" borderId="0" xfId="0" applyFont="1" applyFill="1" applyAlignment="1">
      <alignment horizontal="center"/>
    </xf>
    <xf numFmtId="0" fontId="13" fillId="9" borderId="17" xfId="0" applyFont="1" applyFill="1" applyBorder="1" applyAlignment="1">
      <alignment vertical="center" wrapText="1"/>
    </xf>
    <xf numFmtId="0" fontId="13" fillId="9" borderId="17" xfId="0" applyFont="1" applyFill="1" applyBorder="1" applyAlignment="1">
      <alignment horizontal="center" vertical="center" wrapText="1"/>
    </xf>
    <xf numFmtId="0" fontId="13" fillId="9" borderId="17" xfId="0" applyFont="1" applyFill="1" applyBorder="1" applyAlignment="1">
      <alignment horizontal="left" vertical="center"/>
    </xf>
    <xf numFmtId="0" fontId="13" fillId="9" borderId="17" xfId="0" applyFont="1" applyFill="1" applyBorder="1" applyAlignment="1">
      <alignment horizontal="left" vertical="center" wrapText="1"/>
    </xf>
    <xf numFmtId="0" fontId="13" fillId="9" borderId="17" xfId="0" applyFont="1" applyFill="1" applyBorder="1" applyAlignment="1">
      <alignment vertical="center"/>
    </xf>
    <xf numFmtId="0" fontId="13" fillId="9" borderId="18" xfId="0" applyFont="1" applyFill="1" applyBorder="1" applyAlignment="1">
      <alignment horizontal="center" vertical="center" wrapText="1"/>
    </xf>
    <xf numFmtId="0" fontId="28" fillId="9" borderId="18" xfId="0" applyFont="1" applyFill="1" applyBorder="1" applyAlignment="1">
      <alignment horizontal="center" vertical="center"/>
    </xf>
    <xf numFmtId="0" fontId="13" fillId="9" borderId="18" xfId="0" applyFont="1" applyFill="1" applyBorder="1" applyAlignment="1">
      <alignment horizontal="center" vertical="center"/>
    </xf>
    <xf numFmtId="0" fontId="13" fillId="9" borderId="17" xfId="0" applyFont="1" applyFill="1" applyBorder="1" applyAlignment="1">
      <alignment horizontal="center" vertical="center"/>
    </xf>
    <xf numFmtId="44" fontId="37" fillId="9" borderId="17" xfId="0" applyNumberFormat="1" applyFont="1" applyFill="1" applyBorder="1" applyAlignment="1">
      <alignment horizontal="center" vertical="center"/>
    </xf>
    <xf numFmtId="44" fontId="37" fillId="9" borderId="21" xfId="0" applyNumberFormat="1" applyFont="1" applyFill="1" applyBorder="1"/>
    <xf numFmtId="0" fontId="12" fillId="9" borderId="17" xfId="0" applyFont="1" applyFill="1" applyBorder="1"/>
    <xf numFmtId="165" fontId="37" fillId="9" borderId="17" xfId="0" applyNumberFormat="1" applyFont="1" applyFill="1" applyBorder="1" applyAlignment="1">
      <alignment horizontal="center"/>
    </xf>
    <xf numFmtId="44" fontId="37" fillId="9" borderId="17" xfId="0" applyNumberFormat="1" applyFont="1" applyFill="1" applyBorder="1"/>
    <xf numFmtId="0" fontId="37" fillId="9" borderId="17" xfId="0" applyFont="1" applyFill="1" applyBorder="1" applyAlignment="1">
      <alignment horizontal="center"/>
    </xf>
    <xf numFmtId="0" fontId="13" fillId="9" borderId="17" xfId="0" applyFont="1" applyFill="1" applyBorder="1"/>
    <xf numFmtId="0" fontId="37" fillId="9" borderId="17" xfId="0" applyFont="1" applyFill="1" applyBorder="1" applyAlignment="1">
      <alignment horizontal="center" vertical="center"/>
    </xf>
    <xf numFmtId="0" fontId="12" fillId="9" borderId="17" xfId="2" applyFont="1" applyFill="1" applyBorder="1" applyAlignment="1" applyProtection="1">
      <alignment vertical="center" wrapText="1"/>
    </xf>
    <xf numFmtId="0" fontId="37" fillId="9" borderId="17" xfId="0" applyFont="1" applyFill="1" applyBorder="1"/>
    <xf numFmtId="0" fontId="3" fillId="9" borderId="17" xfId="0" applyFont="1" applyFill="1" applyBorder="1" applyAlignment="1">
      <alignment horizontal="left" vertical="center" wrapText="1"/>
    </xf>
    <xf numFmtId="42" fontId="51" fillId="9" borderId="17" xfId="3" applyNumberFormat="1" applyFont="1" applyFill="1" applyBorder="1" applyAlignment="1" applyProtection="1">
      <alignment horizontal="left" vertical="center" wrapText="1"/>
    </xf>
    <xf numFmtId="0" fontId="0" fillId="9" borderId="0" xfId="0" applyFill="1"/>
    <xf numFmtId="9" fontId="23" fillId="9" borderId="0" xfId="0" applyNumberFormat="1" applyFont="1" applyFill="1" applyAlignment="1">
      <alignment horizontal="right"/>
    </xf>
    <xf numFmtId="0" fontId="31" fillId="9" borderId="0" xfId="0" applyFont="1" applyFill="1" applyAlignment="1">
      <alignment horizontal="right"/>
    </xf>
    <xf numFmtId="0" fontId="24" fillId="9" borderId="17" xfId="0" applyFont="1" applyFill="1" applyBorder="1" applyAlignment="1">
      <alignment horizontal="center" vertical="center" wrapText="1"/>
    </xf>
    <xf numFmtId="0" fontId="25" fillId="9" borderId="9" xfId="0" applyFont="1" applyFill="1" applyBorder="1" applyAlignment="1">
      <alignment horizontal="left" vertical="top" wrapText="1"/>
    </xf>
    <xf numFmtId="0" fontId="22" fillId="9" borderId="9" xfId="0" applyFont="1" applyFill="1" applyBorder="1" applyAlignment="1">
      <alignment horizontal="left" vertical="top" wrapText="1"/>
    </xf>
    <xf numFmtId="44" fontId="2" fillId="9" borderId="0" xfId="1" applyFont="1" applyFill="1" applyBorder="1" applyProtection="1"/>
    <xf numFmtId="0" fontId="25" fillId="0" borderId="0" xfId="0" applyFont="1" applyAlignment="1">
      <alignment vertical="top"/>
    </xf>
    <xf numFmtId="44" fontId="2" fillId="9" borderId="14" xfId="1" applyFont="1" applyFill="1" applyBorder="1" applyProtection="1"/>
    <xf numFmtId="0" fontId="25" fillId="0" borderId="0" xfId="0" applyFont="1" applyAlignment="1">
      <alignment horizontal="left" vertical="top"/>
    </xf>
    <xf numFmtId="0" fontId="25" fillId="0" borderId="0" xfId="0" applyFont="1" applyAlignment="1">
      <alignment horizontal="left" vertical="top" wrapText="1"/>
    </xf>
    <xf numFmtId="44" fontId="0" fillId="9" borderId="0" xfId="1" applyFont="1" applyFill="1" applyBorder="1" applyProtection="1"/>
    <xf numFmtId="44" fontId="22" fillId="9" borderId="0" xfId="1" applyFont="1" applyFill="1" applyBorder="1" applyProtection="1"/>
    <xf numFmtId="44" fontId="22" fillId="9" borderId="14" xfId="1" applyFont="1" applyFill="1" applyBorder="1" applyProtection="1"/>
    <xf numFmtId="44" fontId="19" fillId="9" borderId="0" xfId="1" applyFont="1" applyFill="1" applyBorder="1" applyProtection="1"/>
    <xf numFmtId="0" fontId="3" fillId="9" borderId="8" xfId="0" applyFont="1" applyFill="1" applyBorder="1" applyAlignment="1">
      <alignment vertical="top"/>
    </xf>
    <xf numFmtId="0" fontId="31" fillId="9" borderId="9" xfId="0" applyFont="1" applyFill="1" applyBorder="1" applyAlignment="1">
      <alignment vertical="top"/>
    </xf>
    <xf numFmtId="0" fontId="31" fillId="9" borderId="10" xfId="0" applyFont="1" applyFill="1" applyBorder="1" applyAlignment="1">
      <alignment vertical="top"/>
    </xf>
    <xf numFmtId="0" fontId="22" fillId="9" borderId="9" xfId="0" applyFont="1" applyFill="1" applyBorder="1" applyAlignment="1">
      <alignment vertical="top"/>
    </xf>
    <xf numFmtId="0" fontId="22" fillId="9" borderId="10" xfId="0" applyFont="1" applyFill="1" applyBorder="1" applyAlignment="1">
      <alignment vertical="top"/>
    </xf>
    <xf numFmtId="0" fontId="24" fillId="9" borderId="19" xfId="0" applyFont="1" applyFill="1" applyBorder="1" applyAlignment="1">
      <alignment horizontal="center" vertical="center" wrapText="1"/>
    </xf>
    <xf numFmtId="44" fontId="22" fillId="9" borderId="0" xfId="0" applyNumberFormat="1" applyFont="1" applyFill="1"/>
    <xf numFmtId="0" fontId="2" fillId="9" borderId="0" xfId="0" applyFont="1" applyFill="1"/>
    <xf numFmtId="0" fontId="25" fillId="9" borderId="0" xfId="0" applyFont="1" applyFill="1" applyAlignment="1">
      <alignment horizontal="left" vertical="top" wrapText="1"/>
    </xf>
    <xf numFmtId="44" fontId="2" fillId="9" borderId="0" xfId="0" applyNumberFormat="1" applyFont="1" applyFill="1"/>
    <xf numFmtId="10" fontId="2" fillId="9" borderId="0" xfId="0" applyNumberFormat="1" applyFont="1" applyFill="1"/>
    <xf numFmtId="0" fontId="26" fillId="9" borderId="0" xfId="0" applyFont="1" applyFill="1" applyAlignment="1">
      <alignment horizontal="left" vertical="top" wrapText="1"/>
    </xf>
    <xf numFmtId="44" fontId="17" fillId="9" borderId="0" xfId="1" applyFont="1" applyFill="1" applyBorder="1"/>
    <xf numFmtId="44" fontId="17" fillId="9" borderId="14" xfId="1" applyFont="1" applyFill="1" applyBorder="1"/>
    <xf numFmtId="0" fontId="3" fillId="9" borderId="9" xfId="0" applyFont="1" applyFill="1" applyBorder="1" applyAlignment="1">
      <alignment vertical="top"/>
    </xf>
    <xf numFmtId="0" fontId="25" fillId="9" borderId="0" xfId="0" applyFont="1" applyFill="1" applyAlignment="1">
      <alignment horizontal="left" wrapText="1"/>
    </xf>
    <xf numFmtId="10" fontId="22" fillId="9" borderId="0" xfId="0" applyNumberFormat="1" applyFont="1" applyFill="1"/>
    <xf numFmtId="0" fontId="26" fillId="9" borderId="0" xfId="0" applyFont="1" applyFill="1" applyAlignment="1">
      <alignment horizontal="left" wrapText="1"/>
    </xf>
    <xf numFmtId="6" fontId="25" fillId="9" borderId="0" xfId="0" applyNumberFormat="1" applyFont="1" applyFill="1" applyAlignment="1">
      <alignment horizontal="left"/>
    </xf>
    <xf numFmtId="0" fontId="25" fillId="9" borderId="0" xfId="0" applyFont="1" applyFill="1"/>
    <xf numFmtId="0" fontId="0" fillId="9" borderId="0" xfId="0" applyFill="1" applyAlignment="1">
      <alignment vertical="top"/>
    </xf>
    <xf numFmtId="0" fontId="22" fillId="9" borderId="0" xfId="0" applyFont="1" applyFill="1" applyAlignment="1">
      <alignment vertical="top"/>
    </xf>
    <xf numFmtId="44" fontId="25" fillId="9" borderId="0" xfId="1" applyFont="1" applyFill="1" applyBorder="1" applyProtection="1"/>
    <xf numFmtId="9" fontId="25" fillId="9" borderId="0" xfId="0" applyNumberFormat="1" applyFont="1" applyFill="1" applyAlignment="1">
      <alignment horizontal="center"/>
    </xf>
    <xf numFmtId="44" fontId="26" fillId="9" borderId="14" xfId="1" applyFont="1" applyFill="1" applyBorder="1" applyProtection="1"/>
    <xf numFmtId="0" fontId="17" fillId="9" borderId="0" xfId="0" applyFont="1" applyFill="1"/>
    <xf numFmtId="0" fontId="0" fillId="9" borderId="10" xfId="0" applyFill="1" applyBorder="1"/>
    <xf numFmtId="42" fontId="0" fillId="9" borderId="0" xfId="0" applyNumberFormat="1" applyFill="1"/>
    <xf numFmtId="0" fontId="2" fillId="9" borderId="0" xfId="0" applyFont="1" applyFill="1" applyAlignment="1">
      <alignment horizontal="center"/>
    </xf>
    <xf numFmtId="0" fontId="25" fillId="9" borderId="0" xfId="0" applyFont="1" applyFill="1" applyAlignment="1">
      <alignment horizontal="center" vertical="top" wrapText="1"/>
    </xf>
    <xf numFmtId="0" fontId="22" fillId="9" borderId="0" xfId="0" applyFont="1" applyFill="1" applyAlignment="1">
      <alignment horizontal="left" wrapText="1"/>
    </xf>
    <xf numFmtId="0" fontId="33" fillId="0" borderId="17" xfId="0" applyFont="1" applyBorder="1" applyAlignment="1">
      <alignment horizontal="right" vertical="center" wrapText="1"/>
    </xf>
    <xf numFmtId="0" fontId="0" fillId="0" borderId="17" xfId="0" applyBorder="1" applyAlignment="1">
      <alignment horizontal="center" vertical="center" wrapText="1"/>
    </xf>
    <xf numFmtId="44" fontId="1" fillId="7" borderId="17" xfId="1" applyFont="1" applyFill="1" applyBorder="1" applyAlignment="1" applyProtection="1">
      <alignment horizontal="center"/>
      <protection locked="0"/>
    </xf>
    <xf numFmtId="44" fontId="1" fillId="11" borderId="17" xfId="1" applyFont="1" applyFill="1" applyBorder="1" applyAlignment="1" applyProtection="1">
      <alignment horizontal="center" wrapText="1"/>
    </xf>
    <xf numFmtId="0" fontId="60" fillId="0" borderId="0" xfId="0" applyFont="1"/>
    <xf numFmtId="44" fontId="1" fillId="11" borderId="17" xfId="1" applyFont="1" applyFill="1" applyBorder="1" applyAlignment="1" applyProtection="1">
      <alignment horizontal="center"/>
    </xf>
    <xf numFmtId="0" fontId="0" fillId="0" borderId="17" xfId="0" applyBorder="1" applyAlignment="1">
      <alignment horizontal="right"/>
    </xf>
    <xf numFmtId="0" fontId="0" fillId="0" borderId="17" xfId="0" applyBorder="1" applyAlignment="1">
      <alignment vertical="center" wrapText="1"/>
    </xf>
    <xf numFmtId="44" fontId="1" fillId="0" borderId="17" xfId="1" applyFont="1" applyBorder="1" applyAlignment="1" applyProtection="1">
      <alignment horizontal="center" wrapText="1"/>
    </xf>
    <xf numFmtId="44" fontId="1" fillId="11" borderId="17" xfId="1" applyFont="1" applyFill="1" applyBorder="1" applyAlignment="1" applyProtection="1">
      <alignment horizontal="center" vertical="center" wrapText="1"/>
    </xf>
    <xf numFmtId="44" fontId="1" fillId="0" borderId="0" xfId="1" applyFont="1" applyAlignment="1" applyProtection="1">
      <alignment horizontal="center" wrapText="1"/>
    </xf>
    <xf numFmtId="0" fontId="33" fillId="0" borderId="0" xfId="0" applyFont="1"/>
    <xf numFmtId="0" fontId="0" fillId="0" borderId="0" xfId="0" applyAlignment="1">
      <alignment horizontal="center"/>
    </xf>
    <xf numFmtId="0" fontId="0" fillId="12" borderId="17" xfId="0" applyFill="1" applyBorder="1" applyAlignment="1">
      <alignment horizontal="right"/>
    </xf>
    <xf numFmtId="0" fontId="0" fillId="12" borderId="17" xfId="0" applyFill="1" applyBorder="1" applyAlignment="1">
      <alignment vertical="center" wrapText="1"/>
    </xf>
    <xf numFmtId="0" fontId="0" fillId="12" borderId="17" xfId="0" applyFill="1" applyBorder="1"/>
    <xf numFmtId="0" fontId="62" fillId="7" borderId="8" xfId="0" applyFont="1" applyFill="1" applyBorder="1" applyAlignment="1" applyProtection="1">
      <alignment horizontal="left" vertical="top" wrapText="1"/>
      <protection locked="0"/>
    </xf>
    <xf numFmtId="0" fontId="0" fillId="12" borderId="19" xfId="0" applyFill="1" applyBorder="1" applyAlignment="1">
      <alignment horizontal="left" vertical="center"/>
    </xf>
    <xf numFmtId="0" fontId="0" fillId="12" borderId="20" xfId="0" applyFill="1" applyBorder="1" applyAlignment="1">
      <alignment horizontal="left" vertical="center"/>
    </xf>
    <xf numFmtId="0" fontId="0" fillId="12" borderId="16" xfId="0" applyFill="1" applyBorder="1" applyAlignment="1">
      <alignment horizontal="left" vertical="center"/>
    </xf>
    <xf numFmtId="0" fontId="0" fillId="0" borderId="0" xfId="0" applyAlignment="1">
      <alignment horizontal="left" wrapText="1"/>
    </xf>
    <xf numFmtId="0" fontId="0" fillId="0" borderId="0" xfId="0" applyAlignment="1">
      <alignment horizontal="center" wrapText="1"/>
    </xf>
    <xf numFmtId="0" fontId="0" fillId="0" borderId="17" xfId="0" applyBorder="1" applyAlignment="1">
      <alignment horizontal="center" vertical="center"/>
    </xf>
    <xf numFmtId="0" fontId="6" fillId="0" borderId="0" xfId="0" applyFont="1" applyAlignment="1">
      <alignment horizontal="left" vertical="center" wrapText="1"/>
    </xf>
    <xf numFmtId="0" fontId="13" fillId="2" borderId="17" xfId="0" applyFont="1" applyFill="1" applyBorder="1" applyAlignment="1">
      <alignment horizontal="left" vertical="center" wrapText="1"/>
    </xf>
    <xf numFmtId="0" fontId="6" fillId="0" borderId="4" xfId="0" applyFont="1" applyBorder="1" applyAlignment="1">
      <alignment horizontal="left" vertical="center" wrapText="1"/>
    </xf>
    <xf numFmtId="0" fontId="6" fillId="0" borderId="0" xfId="0" applyFont="1" applyAlignment="1">
      <alignment vertical="center" wrapText="1"/>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6" fillId="0" borderId="0" xfId="0" applyFont="1" applyAlignment="1">
      <alignment horizontal="left" vertical="center"/>
    </xf>
    <xf numFmtId="0" fontId="26" fillId="0" borderId="0" xfId="0" applyFont="1" applyProtection="1">
      <protection locked="0"/>
    </xf>
    <xf numFmtId="0" fontId="25" fillId="0" borderId="0" xfId="0" applyFont="1" applyAlignment="1">
      <alignment horizontal="left"/>
    </xf>
    <xf numFmtId="0" fontId="25" fillId="0" borderId="0" xfId="0" applyFont="1"/>
    <xf numFmtId="6" fontId="25" fillId="0" borderId="0" xfId="0" applyNumberFormat="1" applyFont="1" applyAlignment="1">
      <alignment horizontal="left"/>
    </xf>
    <xf numFmtId="0" fontId="31" fillId="0" borderId="0" xfId="0" applyFont="1" applyAlignment="1">
      <alignment horizontal="right"/>
    </xf>
    <xf numFmtId="0" fontId="25" fillId="0" borderId="0" xfId="0" applyFont="1" applyProtection="1">
      <protection locked="0"/>
    </xf>
    <xf numFmtId="6" fontId="25" fillId="0" borderId="0" xfId="0" applyNumberFormat="1" applyFont="1" applyAlignment="1" applyProtection="1">
      <alignment horizontal="left"/>
      <protection locked="0"/>
    </xf>
    <xf numFmtId="0" fontId="24" fillId="0" borderId="17" xfId="0" applyFont="1" applyBorder="1" applyAlignment="1">
      <alignment horizontal="center" vertical="center" wrapText="1"/>
    </xf>
    <xf numFmtId="0" fontId="22" fillId="0" borderId="0" xfId="0" applyFont="1" applyAlignment="1" applyProtection="1">
      <alignment horizontal="left" vertical="top" wrapText="1"/>
      <protection locked="0"/>
    </xf>
    <xf numFmtId="0" fontId="22" fillId="9" borderId="0" xfId="0" applyFont="1" applyFill="1" applyAlignment="1">
      <alignment horizontal="left" vertical="top" wrapText="1"/>
    </xf>
    <xf numFmtId="0" fontId="27" fillId="0" borderId="17" xfId="0" applyFont="1" applyBorder="1" applyAlignment="1">
      <alignment horizontal="center" vertical="center" wrapText="1"/>
    </xf>
    <xf numFmtId="0" fontId="0" fillId="9" borderId="0" xfId="0" applyFill="1" applyAlignment="1">
      <alignment horizontal="left" vertical="top" wrapText="1"/>
    </xf>
    <xf numFmtId="0" fontId="2" fillId="0" borderId="0" xfId="0" applyFont="1" applyAlignment="1">
      <alignment horizontal="left" vertical="center" wrapText="1"/>
    </xf>
    <xf numFmtId="0" fontId="0" fillId="13" borderId="17" xfId="0" applyFill="1" applyBorder="1" applyAlignment="1">
      <alignment horizontal="right"/>
    </xf>
    <xf numFmtId="0" fontId="0" fillId="13" borderId="17" xfId="0" applyFill="1" applyBorder="1"/>
    <xf numFmtId="44" fontId="1" fillId="13" borderId="17" xfId="1" applyFont="1" applyFill="1" applyBorder="1" applyAlignment="1" applyProtection="1">
      <alignment horizontal="center" wrapText="1"/>
    </xf>
    <xf numFmtId="44" fontId="63" fillId="14" borderId="17" xfId="1" applyFont="1" applyFill="1" applyBorder="1" applyAlignment="1" applyProtection="1">
      <alignment horizontal="left"/>
    </xf>
    <xf numFmtId="44" fontId="1" fillId="15" borderId="17" xfId="1" applyFont="1" applyFill="1" applyBorder="1" applyAlignment="1" applyProtection="1">
      <alignment horizontal="center" wrapText="1"/>
    </xf>
    <xf numFmtId="0" fontId="64" fillId="0" borderId="0" xfId="0" applyFont="1" applyAlignment="1">
      <alignment horizontal="left" vertical="center" wrapText="1"/>
    </xf>
    <xf numFmtId="44" fontId="1" fillId="15" borderId="17" xfId="1" applyFont="1" applyFill="1" applyBorder="1" applyAlignment="1" applyProtection="1">
      <alignment horizontal="center"/>
      <protection locked="0"/>
    </xf>
    <xf numFmtId="10" fontId="33" fillId="10" borderId="17" xfId="4" applyNumberFormat="1" applyFont="1" applyFill="1" applyBorder="1" applyAlignment="1" applyProtection="1">
      <alignment horizontal="left" vertical="center"/>
      <protection locked="0"/>
    </xf>
    <xf numFmtId="0" fontId="55" fillId="13" borderId="11" xfId="6" applyFill="1" applyBorder="1" applyAlignment="1" applyProtection="1">
      <alignment vertical="center" wrapText="1"/>
    </xf>
    <xf numFmtId="0" fontId="25" fillId="10" borderId="17" xfId="0" applyFont="1" applyFill="1" applyBorder="1" applyProtection="1">
      <protection locked="0"/>
    </xf>
    <xf numFmtId="44" fontId="25" fillId="10" borderId="17" xfId="0" applyNumberFormat="1" applyFont="1" applyFill="1" applyBorder="1" applyProtection="1">
      <protection locked="0"/>
    </xf>
    <xf numFmtId="0" fontId="25" fillId="10" borderId="17" xfId="0" applyFont="1" applyFill="1" applyBorder="1" applyAlignment="1" applyProtection="1">
      <alignment horizontal="center"/>
      <protection locked="0"/>
    </xf>
    <xf numFmtId="9" fontId="25" fillId="10" borderId="17" xfId="4" applyFont="1" applyFill="1" applyBorder="1" applyAlignment="1" applyProtection="1">
      <alignment horizontal="center"/>
      <protection locked="0"/>
    </xf>
    <xf numFmtId="44" fontId="26" fillId="0" borderId="17" xfId="1" applyFont="1" applyBorder="1" applyProtection="1">
      <protection locked="0"/>
    </xf>
    <xf numFmtId="44" fontId="23" fillId="0" borderId="17" xfId="1" applyFont="1" applyBorder="1" applyProtection="1">
      <protection locked="0"/>
    </xf>
    <xf numFmtId="0" fontId="25" fillId="10" borderId="17" xfId="0" applyFont="1" applyFill="1" applyBorder="1" applyAlignment="1" applyProtection="1">
      <alignment horizontal="left" wrapText="1"/>
      <protection locked="0"/>
    </xf>
    <xf numFmtId="10" fontId="22" fillId="10" borderId="17" xfId="0" applyNumberFormat="1" applyFont="1" applyFill="1" applyBorder="1" applyProtection="1">
      <protection locked="0"/>
    </xf>
    <xf numFmtId="0" fontId="25" fillId="10" borderId="17" xfId="0" applyFont="1" applyFill="1" applyBorder="1" applyAlignment="1" applyProtection="1">
      <alignment horizontal="left" vertical="top" wrapText="1"/>
      <protection locked="0"/>
    </xf>
    <xf numFmtId="0" fontId="22" fillId="10" borderId="17" xfId="0" applyFont="1" applyFill="1" applyBorder="1" applyAlignment="1" applyProtection="1">
      <alignment horizontal="center"/>
      <protection locked="0"/>
    </xf>
    <xf numFmtId="0" fontId="22" fillId="10" borderId="17" xfId="0" applyFont="1" applyFill="1" applyBorder="1" applyAlignment="1" applyProtection="1">
      <alignment horizontal="left" wrapText="1"/>
      <protection locked="0"/>
    </xf>
    <xf numFmtId="44" fontId="23" fillId="13" borderId="17" xfId="1" applyFont="1" applyFill="1" applyBorder="1" applyProtection="1">
      <protection locked="0"/>
    </xf>
    <xf numFmtId="0" fontId="25" fillId="10" borderId="17" xfId="0" applyFont="1" applyFill="1" applyBorder="1" applyAlignment="1" applyProtection="1">
      <alignment horizontal="center" vertical="top" wrapText="1"/>
      <protection locked="0"/>
    </xf>
    <xf numFmtId="0" fontId="22" fillId="10" borderId="17" xfId="0" applyFont="1" applyFill="1" applyBorder="1" applyAlignment="1" applyProtection="1">
      <alignment horizontal="left" vertical="top" wrapText="1"/>
      <protection locked="0"/>
    </xf>
    <xf numFmtId="0" fontId="2" fillId="10" borderId="17" xfId="0" applyFont="1" applyFill="1" applyBorder="1" applyProtection="1">
      <protection locked="0"/>
    </xf>
    <xf numFmtId="44" fontId="22" fillId="10" borderId="17" xfId="0" applyNumberFormat="1" applyFont="1" applyFill="1" applyBorder="1" applyProtection="1">
      <protection locked="0"/>
    </xf>
    <xf numFmtId="0" fontId="22" fillId="10" borderId="17" xfId="0" applyFont="1" applyFill="1" applyBorder="1" applyProtection="1">
      <protection locked="0"/>
    </xf>
    <xf numFmtId="0" fontId="25" fillId="10" borderId="17" xfId="0" applyFont="1" applyFill="1" applyBorder="1" applyAlignment="1" applyProtection="1">
      <alignment vertical="top"/>
      <protection locked="0"/>
    </xf>
    <xf numFmtId="44" fontId="25" fillId="10" borderId="17" xfId="1" applyFont="1" applyFill="1" applyBorder="1" applyProtection="1">
      <protection locked="0"/>
    </xf>
    <xf numFmtId="9" fontId="25" fillId="10" borderId="17" xfId="0" applyNumberFormat="1" applyFont="1" applyFill="1" applyBorder="1" applyAlignment="1" applyProtection="1">
      <alignment horizontal="center"/>
      <protection locked="0"/>
    </xf>
    <xf numFmtId="0" fontId="25" fillId="10" borderId="9" xfId="0" applyFont="1" applyFill="1" applyBorder="1" applyAlignment="1" applyProtection="1">
      <alignment horizontal="left" vertical="top" wrapText="1"/>
      <protection locked="0"/>
    </xf>
    <xf numFmtId="0" fontId="0" fillId="13" borderId="0" xfId="0" applyFill="1"/>
    <xf numFmtId="0" fontId="13" fillId="10" borderId="17" xfId="0" applyFont="1" applyFill="1" applyBorder="1" applyAlignment="1" applyProtection="1">
      <alignment horizontal="left" vertical="center" wrapText="1"/>
      <protection locked="0"/>
    </xf>
    <xf numFmtId="49" fontId="13" fillId="10" borderId="19" xfId="0" applyNumberFormat="1" applyFont="1" applyFill="1" applyBorder="1" applyAlignment="1" applyProtection="1">
      <alignment horizontal="left" vertical="center" wrapText="1"/>
      <protection locked="0"/>
    </xf>
    <xf numFmtId="0" fontId="6" fillId="3" borderId="8" xfId="2" applyFont="1" applyBorder="1" applyAlignment="1">
      <alignment horizontal="right" vertical="center" wrapText="1"/>
    </xf>
    <xf numFmtId="10" fontId="6" fillId="7" borderId="16" xfId="4" applyNumberFormat="1" applyFont="1" applyFill="1" applyBorder="1" applyAlignment="1" applyProtection="1">
      <alignment horizontal="center" vertical="center" wrapText="1"/>
      <protection locked="0"/>
    </xf>
    <xf numFmtId="0" fontId="69" fillId="0" borderId="0" xfId="0" applyFont="1"/>
    <xf numFmtId="0" fontId="6" fillId="3" borderId="13" xfId="2" applyFont="1" applyBorder="1" applyAlignment="1">
      <alignment horizontal="right" vertical="center" wrapText="1"/>
    </xf>
    <xf numFmtId="164" fontId="6" fillId="7" borderId="16" xfId="1" applyNumberFormat="1" applyFont="1" applyFill="1" applyBorder="1" applyAlignment="1" applyProtection="1">
      <alignment horizontal="center" vertical="center" wrapText="1"/>
      <protection locked="0"/>
    </xf>
    <xf numFmtId="10" fontId="1" fillId="15" borderId="17" xfId="1" applyNumberFormat="1" applyFont="1" applyFill="1" applyBorder="1" applyAlignment="1" applyProtection="1">
      <alignment horizontal="right"/>
    </xf>
    <xf numFmtId="0" fontId="26" fillId="13" borderId="0" xfId="0" applyFont="1" applyFill="1"/>
    <xf numFmtId="0" fontId="25" fillId="13" borderId="0" xfId="0" applyFont="1" applyFill="1"/>
    <xf numFmtId="44" fontId="38" fillId="13" borderId="0" xfId="1" applyFont="1" applyFill="1" applyBorder="1" applyAlignment="1">
      <alignment horizontal="left"/>
    </xf>
    <xf numFmtId="44" fontId="17" fillId="13" borderId="0" xfId="1" applyFont="1" applyFill="1" applyBorder="1"/>
    <xf numFmtId="6" fontId="2" fillId="13" borderId="0" xfId="0" applyNumberFormat="1" applyFont="1" applyFill="1" applyAlignment="1">
      <alignment horizontal="left"/>
    </xf>
    <xf numFmtId="0" fontId="2" fillId="13" borderId="0" xfId="0" applyFont="1" applyFill="1"/>
    <xf numFmtId="0" fontId="12" fillId="0" borderId="17" xfId="2" applyFont="1" applyFill="1" applyBorder="1" applyAlignment="1" applyProtection="1">
      <alignment horizontal="justify" vertical="center" wrapText="1"/>
    </xf>
    <xf numFmtId="0" fontId="37" fillId="0" borderId="17" xfId="0" applyFont="1" applyBorder="1" applyAlignment="1">
      <alignment horizontal="center" vertical="center" wrapText="1"/>
    </xf>
    <xf numFmtId="44" fontId="37" fillId="0" borderId="17" xfId="0" applyNumberFormat="1" applyFont="1" applyBorder="1" applyAlignment="1">
      <alignment horizontal="center"/>
    </xf>
    <xf numFmtId="165" fontId="68" fillId="0" borderId="8" xfId="0" applyNumberFormat="1" applyFont="1" applyBorder="1" applyAlignment="1">
      <alignment horizontal="center" wrapText="1"/>
    </xf>
    <xf numFmtId="165" fontId="68" fillId="0" borderId="10" xfId="0" applyNumberFormat="1" applyFont="1" applyBorder="1" applyAlignment="1">
      <alignment horizontal="center" wrapText="1"/>
    </xf>
    <xf numFmtId="165" fontId="68" fillId="0" borderId="13" xfId="0" applyNumberFormat="1" applyFont="1" applyBorder="1" applyAlignment="1">
      <alignment horizontal="center" wrapText="1"/>
    </xf>
    <xf numFmtId="165" fontId="68" fillId="0" borderId="15" xfId="0" applyNumberFormat="1" applyFont="1" applyBorder="1" applyAlignment="1">
      <alignment horizontal="center" wrapText="1"/>
    </xf>
    <xf numFmtId="165" fontId="68" fillId="0" borderId="8" xfId="0" applyNumberFormat="1" applyFont="1" applyBorder="1" applyAlignment="1">
      <alignment horizontal="center"/>
    </xf>
    <xf numFmtId="165" fontId="68" fillId="0" borderId="10" xfId="0" applyNumberFormat="1" applyFont="1" applyBorder="1" applyAlignment="1">
      <alignment horizontal="center"/>
    </xf>
    <xf numFmtId="165" fontId="68" fillId="0" borderId="13" xfId="0" applyNumberFormat="1" applyFont="1" applyBorder="1" applyAlignment="1">
      <alignment horizontal="center"/>
    </xf>
    <xf numFmtId="165" fontId="68" fillId="0" borderId="15" xfId="0" applyNumberFormat="1" applyFont="1" applyBorder="1" applyAlignment="1">
      <alignment horizontal="center"/>
    </xf>
    <xf numFmtId="0" fontId="12" fillId="0" borderId="17" xfId="0" applyFont="1" applyBorder="1" applyAlignment="1">
      <alignment horizontal="justify" wrapText="1"/>
    </xf>
    <xf numFmtId="0" fontId="13" fillId="2" borderId="17" xfId="0" applyFont="1" applyFill="1" applyBorder="1" applyAlignment="1">
      <alignment horizontal="left" vertical="center" wrapText="1"/>
    </xf>
    <xf numFmtId="165" fontId="37" fillId="0" borderId="17" xfId="0" applyNumberFormat="1" applyFont="1" applyBorder="1" applyAlignment="1">
      <alignment horizontal="center" wrapText="1"/>
    </xf>
    <xf numFmtId="0" fontId="37" fillId="0" borderId="17" xfId="0" applyFont="1" applyBorder="1" applyAlignment="1">
      <alignment horizontal="center" wrapText="1"/>
    </xf>
    <xf numFmtId="0" fontId="37" fillId="13" borderId="17" xfId="0" applyFont="1" applyFill="1" applyBorder="1" applyAlignment="1">
      <alignment horizontal="center" wrapText="1"/>
    </xf>
    <xf numFmtId="0" fontId="13" fillId="0" borderId="19" xfId="0" applyFont="1" applyBorder="1" applyAlignment="1">
      <alignment horizontal="center" vertical="center"/>
    </xf>
    <xf numFmtId="0" fontId="13" fillId="0" borderId="16" xfId="0" applyFont="1" applyBorder="1" applyAlignment="1">
      <alignment horizontal="center" vertical="center"/>
    </xf>
    <xf numFmtId="0" fontId="13" fillId="2" borderId="27" xfId="0" applyFont="1" applyFill="1" applyBorder="1" applyAlignment="1">
      <alignment horizontal="center" vertical="center" wrapText="1"/>
    </xf>
    <xf numFmtId="0" fontId="13" fillId="2" borderId="28" xfId="0" applyFont="1" applyFill="1" applyBorder="1" applyAlignment="1">
      <alignment horizontal="center" vertical="center" wrapText="1"/>
    </xf>
    <xf numFmtId="0" fontId="39" fillId="0" borderId="17" xfId="0" applyFont="1" applyBorder="1" applyAlignment="1">
      <alignment horizontal="center" vertical="center"/>
    </xf>
    <xf numFmtId="0" fontId="12" fillId="13" borderId="17" xfId="0" applyFont="1" applyFill="1" applyBorder="1" applyAlignment="1">
      <alignment horizontal="justify" wrapText="1"/>
    </xf>
    <xf numFmtId="0" fontId="13" fillId="0" borderId="22"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4" xfId="0" applyFont="1" applyBorder="1" applyAlignment="1">
      <alignment horizontal="center" vertical="center" wrapText="1"/>
    </xf>
    <xf numFmtId="44" fontId="37" fillId="13" borderId="17" xfId="0" applyNumberFormat="1" applyFont="1" applyFill="1" applyBorder="1" applyAlignment="1">
      <alignment horizontal="center"/>
    </xf>
    <xf numFmtId="0" fontId="13" fillId="2" borderId="19" xfId="0" applyFont="1" applyFill="1" applyBorder="1" applyAlignment="1">
      <alignment horizontal="left" vertical="center" wrapText="1"/>
    </xf>
    <xf numFmtId="0" fontId="13" fillId="2" borderId="20" xfId="0" applyFont="1" applyFill="1" applyBorder="1" applyAlignment="1">
      <alignment horizontal="left" vertical="center" wrapText="1"/>
    </xf>
    <xf numFmtId="0" fontId="13" fillId="2" borderId="16" xfId="0" applyFont="1" applyFill="1" applyBorder="1" applyAlignment="1">
      <alignment horizontal="left" vertical="center" wrapText="1"/>
    </xf>
    <xf numFmtId="0" fontId="12" fillId="2" borderId="29" xfId="0" applyFont="1" applyFill="1" applyBorder="1" applyAlignment="1">
      <alignment horizontal="left" wrapText="1"/>
    </xf>
    <xf numFmtId="0" fontId="12" fillId="2" borderId="30" xfId="0" applyFont="1" applyFill="1" applyBorder="1" applyAlignment="1">
      <alignment horizontal="left" wrapText="1"/>
    </xf>
    <xf numFmtId="0" fontId="12" fillId="2" borderId="31" xfId="0" applyFont="1" applyFill="1" applyBorder="1" applyAlignment="1">
      <alignment horizontal="left" wrapText="1"/>
    </xf>
    <xf numFmtId="44" fontId="56" fillId="16" borderId="29" xfId="5" applyNumberFormat="1" applyFont="1" applyFill="1" applyBorder="1" applyAlignment="1" applyProtection="1">
      <alignment horizontal="center"/>
    </xf>
    <xf numFmtId="44" fontId="56" fillId="16" borderId="31" xfId="5" applyNumberFormat="1" applyFont="1" applyFill="1" applyBorder="1" applyAlignment="1" applyProtection="1">
      <alignment horizontal="center"/>
    </xf>
    <xf numFmtId="0" fontId="13" fillId="0" borderId="27" xfId="0" applyFont="1" applyBorder="1" applyAlignment="1">
      <alignment horizontal="center" vertical="center"/>
    </xf>
    <xf numFmtId="0" fontId="13" fillId="0" borderId="28" xfId="0" applyFont="1" applyBorder="1" applyAlignment="1">
      <alignment horizontal="center" vertical="center"/>
    </xf>
    <xf numFmtId="44" fontId="37" fillId="5" borderId="19" xfId="0" applyNumberFormat="1" applyFont="1" applyFill="1" applyBorder="1" applyAlignment="1">
      <alignment horizontal="center"/>
    </xf>
    <xf numFmtId="44" fontId="37" fillId="5" borderId="16" xfId="0" applyNumberFormat="1" applyFont="1" applyFill="1" applyBorder="1" applyAlignment="1">
      <alignment horizontal="center"/>
    </xf>
    <xf numFmtId="0" fontId="13" fillId="2" borderId="19"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6" fillId="0" borderId="0" xfId="0" applyFont="1" applyAlignment="1">
      <alignment horizontal="left" vertical="center" wrapText="1"/>
    </xf>
    <xf numFmtId="0" fontId="29" fillId="0" borderId="0" xfId="0" applyFont="1" applyAlignment="1">
      <alignment horizontal="center" vertical="center"/>
    </xf>
    <xf numFmtId="0" fontId="46" fillId="0" borderId="0" xfId="0" applyFont="1" applyAlignment="1">
      <alignment horizontal="center" vertical="center" wrapText="1"/>
    </xf>
    <xf numFmtId="0" fontId="41" fillId="0" borderId="0" xfId="0" applyFont="1" applyAlignment="1">
      <alignment horizontal="center" vertical="center" wrapText="1"/>
    </xf>
    <xf numFmtId="0" fontId="15" fillId="0" borderId="0" xfId="0" applyFont="1" applyAlignment="1">
      <alignment horizontal="left" vertical="center" wrapText="1"/>
    </xf>
    <xf numFmtId="0" fontId="41" fillId="0" borderId="0" xfId="0" applyFont="1" applyAlignment="1">
      <alignment horizontal="left" vertical="center" wrapText="1"/>
    </xf>
    <xf numFmtId="0" fontId="6" fillId="0" borderId="0" xfId="0" applyFont="1" applyAlignment="1">
      <alignment horizontal="center" vertical="center" wrapText="1"/>
    </xf>
    <xf numFmtId="0" fontId="41" fillId="0" borderId="0" xfId="0" applyFont="1" applyAlignment="1">
      <alignment horizontal="left" vertical="center" wrapText="1" indent="2"/>
    </xf>
    <xf numFmtId="0" fontId="46" fillId="0" borderId="0" xfId="0" applyFont="1" applyAlignment="1">
      <alignment horizontal="center" vertical="top" wrapText="1"/>
    </xf>
    <xf numFmtId="0" fontId="16" fillId="0" borderId="0" xfId="0" applyFont="1" applyAlignment="1">
      <alignment horizontal="left" vertical="center" wrapText="1"/>
    </xf>
    <xf numFmtId="0" fontId="22" fillId="0" borderId="17" xfId="0" applyFont="1" applyBorder="1" applyAlignment="1" applyProtection="1">
      <alignment horizontal="left" vertical="top" wrapText="1"/>
      <protection locked="0"/>
    </xf>
    <xf numFmtId="0" fontId="59" fillId="0" borderId="0" xfId="0" applyFont="1" applyAlignment="1">
      <alignment horizontal="center"/>
    </xf>
    <xf numFmtId="0" fontId="0" fillId="0" borderId="14" xfId="0" applyBorder="1" applyAlignment="1">
      <alignment horizontal="left"/>
    </xf>
    <xf numFmtId="0" fontId="0" fillId="0" borderId="15" xfId="0" applyBorder="1" applyAlignment="1">
      <alignment horizontal="left"/>
    </xf>
    <xf numFmtId="0" fontId="0" fillId="0" borderId="17" xfId="0" applyBorder="1" applyAlignment="1">
      <alignment horizontal="center" vertical="center"/>
    </xf>
    <xf numFmtId="0" fontId="0" fillId="12" borderId="19" xfId="0" applyFill="1" applyBorder="1" applyAlignment="1">
      <alignment horizontal="left" vertical="center"/>
    </xf>
    <xf numFmtId="0" fontId="0" fillId="12" borderId="20" xfId="0" applyFill="1" applyBorder="1" applyAlignment="1">
      <alignment horizontal="left" vertical="center"/>
    </xf>
    <xf numFmtId="0" fontId="0" fillId="12" borderId="16" xfId="0" applyFill="1" applyBorder="1" applyAlignment="1">
      <alignment horizontal="left" vertical="center"/>
    </xf>
    <xf numFmtId="0" fontId="0" fillId="7" borderId="17" xfId="0" applyFill="1" applyBorder="1" applyAlignment="1" applyProtection="1">
      <alignment horizontal="left" vertical="top" wrapText="1"/>
      <protection locked="0"/>
    </xf>
    <xf numFmtId="0" fontId="61" fillId="0" borderId="0" xfId="0" applyFont="1" applyAlignment="1">
      <alignment horizontal="left" wrapText="1"/>
    </xf>
    <xf numFmtId="0" fontId="0" fillId="0" borderId="19" xfId="0" applyBorder="1" applyAlignment="1">
      <alignment horizontal="left" vertical="center"/>
    </xf>
    <xf numFmtId="0" fontId="0" fillId="0" borderId="20" xfId="0" applyBorder="1" applyAlignment="1">
      <alignment horizontal="left" vertical="center"/>
    </xf>
    <xf numFmtId="0" fontId="0" fillId="0" borderId="16" xfId="0" applyBorder="1" applyAlignment="1">
      <alignment horizontal="left" vertical="center"/>
    </xf>
    <xf numFmtId="0" fontId="0" fillId="0" borderId="0" xfId="0" applyAlignment="1">
      <alignment horizontal="left" wrapText="1"/>
    </xf>
    <xf numFmtId="0" fontId="0" fillId="0" borderId="0" xfId="0" applyAlignment="1">
      <alignment horizontal="center" wrapText="1"/>
    </xf>
    <xf numFmtId="0" fontId="6" fillId="7" borderId="14" xfId="0" applyFont="1" applyFill="1" applyBorder="1" applyAlignment="1">
      <alignment horizontal="left" vertical="center" wrapText="1"/>
    </xf>
    <xf numFmtId="0" fontId="2" fillId="7" borderId="14" xfId="0" applyFont="1" applyFill="1" applyBorder="1" applyAlignment="1">
      <alignment horizontal="left"/>
    </xf>
    <xf numFmtId="0" fontId="6" fillId="0" borderId="0" xfId="0" applyFont="1" applyAlignment="1">
      <alignmen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17" fillId="0" borderId="0" xfId="0" applyFont="1" applyAlignment="1">
      <alignment horizontal="left" vertical="top" wrapText="1" indent="3"/>
    </xf>
    <xf numFmtId="0" fontId="17" fillId="0" borderId="12" xfId="0" applyFont="1" applyBorder="1" applyAlignment="1">
      <alignment horizontal="left" vertical="top" wrapText="1" indent="3"/>
    </xf>
    <xf numFmtId="0" fontId="39" fillId="0" borderId="0" xfId="0" applyFont="1" applyAlignment="1">
      <alignment horizontal="left"/>
    </xf>
    <xf numFmtId="0" fontId="6" fillId="0" borderId="0" xfId="0" applyFont="1" applyAlignment="1">
      <alignment horizontal="left" wrapText="1"/>
    </xf>
    <xf numFmtId="0" fontId="17" fillId="0" borderId="14" xfId="0" applyFont="1" applyBorder="1" applyAlignment="1">
      <alignment horizontal="left" vertical="top" wrapText="1" indent="3"/>
    </xf>
    <xf numFmtId="0" fontId="17" fillId="0" borderId="15" xfId="0" applyFont="1" applyBorder="1" applyAlignment="1">
      <alignment horizontal="left" vertical="top" wrapText="1" indent="3"/>
    </xf>
    <xf numFmtId="0" fontId="55" fillId="8" borderId="0" xfId="6" applyAlignment="1">
      <alignment horizontal="left" wrapText="1"/>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9"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0" xfId="0" applyFont="1" applyAlignment="1">
      <alignment horizontal="left"/>
    </xf>
    <xf numFmtId="0" fontId="6" fillId="0" borderId="12" xfId="0" applyFont="1" applyBorder="1" applyAlignment="1">
      <alignment horizontal="left"/>
    </xf>
    <xf numFmtId="0" fontId="6" fillId="0" borderId="0" xfId="0" applyFont="1" applyAlignment="1">
      <alignment horizontal="left" vertical="center"/>
    </xf>
    <xf numFmtId="0" fontId="6" fillId="0" borderId="12" xfId="0" applyFont="1" applyBorder="1" applyAlignment="1">
      <alignment horizontal="left" vertical="center"/>
    </xf>
    <xf numFmtId="0" fontId="17" fillId="0" borderId="0" xfId="0" applyFont="1" applyAlignment="1">
      <alignment horizontal="left" vertical="center" wrapText="1"/>
    </xf>
    <xf numFmtId="0" fontId="6" fillId="0" borderId="12" xfId="0" applyFont="1" applyBorder="1" applyAlignment="1">
      <alignment horizontal="left" vertical="center" wrapText="1"/>
    </xf>
    <xf numFmtId="0" fontId="45" fillId="0" borderId="14" xfId="0" applyFont="1" applyBorder="1" applyAlignment="1">
      <alignment horizontal="left" vertical="top" wrapText="1" indent="3"/>
    </xf>
    <xf numFmtId="0" fontId="45" fillId="0" borderId="15" xfId="0" applyFont="1" applyBorder="1" applyAlignment="1">
      <alignment horizontal="left" vertical="top" wrapText="1" indent="3"/>
    </xf>
    <xf numFmtId="0" fontId="2" fillId="0" borderId="0" xfId="0" applyFont="1" applyAlignment="1">
      <alignment horizontal="left" vertical="center" wrapText="1"/>
    </xf>
    <xf numFmtId="0" fontId="6" fillId="0" borderId="20" xfId="0" applyFont="1" applyBorder="1" applyAlignment="1">
      <alignment horizontal="left" vertical="center"/>
    </xf>
    <xf numFmtId="0" fontId="6" fillId="0" borderId="16" xfId="0" applyFont="1" applyBorder="1" applyAlignment="1">
      <alignment horizontal="left" vertical="center"/>
    </xf>
    <xf numFmtId="0" fontId="16" fillId="0" borderId="0" xfId="0" applyFont="1" applyAlignment="1">
      <alignment horizontal="center" vertical="center" wrapText="1"/>
    </xf>
    <xf numFmtId="0" fontId="6" fillId="0" borderId="4" xfId="0" applyFont="1" applyBorder="1" applyAlignment="1">
      <alignment horizontal="left" vertical="center" wrapText="1"/>
    </xf>
    <xf numFmtId="0" fontId="6" fillId="7" borderId="14" xfId="0" applyFont="1" applyFill="1" applyBorder="1" applyAlignment="1" applyProtection="1">
      <alignment horizontal="left" vertical="center" wrapText="1"/>
      <protection locked="0"/>
    </xf>
    <xf numFmtId="0" fontId="2" fillId="7" borderId="14" xfId="0" applyFont="1" applyFill="1" applyBorder="1" applyAlignment="1" applyProtection="1">
      <alignment horizontal="left"/>
      <protection locked="0"/>
    </xf>
    <xf numFmtId="0" fontId="6" fillId="7" borderId="20" xfId="0" applyFont="1" applyFill="1" applyBorder="1" applyAlignment="1" applyProtection="1">
      <alignment horizontal="left" vertical="center" wrapText="1"/>
      <protection locked="0"/>
    </xf>
    <xf numFmtId="0" fontId="12" fillId="9" borderId="19" xfId="2" applyFont="1" applyFill="1" applyBorder="1" applyAlignment="1" applyProtection="1">
      <alignment horizontal="left" vertical="center" wrapText="1"/>
    </xf>
    <xf numFmtId="0" fontId="12" fillId="9" borderId="16" xfId="2" applyFont="1" applyFill="1" applyBorder="1" applyAlignment="1" applyProtection="1">
      <alignment horizontal="left" vertical="center" wrapText="1"/>
    </xf>
    <xf numFmtId="0" fontId="39" fillId="9" borderId="19" xfId="0" applyFont="1" applyFill="1" applyBorder="1" applyAlignment="1">
      <alignment horizontal="center" vertical="center"/>
    </xf>
    <xf numFmtId="0" fontId="39" fillId="9" borderId="16" xfId="0" applyFont="1" applyFill="1" applyBorder="1" applyAlignment="1">
      <alignment horizontal="center" vertical="center"/>
    </xf>
    <xf numFmtId="0" fontId="13" fillId="9" borderId="22" xfId="0" applyFont="1" applyFill="1" applyBorder="1" applyAlignment="1">
      <alignment horizontal="center" vertical="center" wrapText="1"/>
    </xf>
    <xf numFmtId="0" fontId="13" fillId="9" borderId="23" xfId="0" applyFont="1" applyFill="1" applyBorder="1" applyAlignment="1">
      <alignment horizontal="center" vertical="center" wrapText="1"/>
    </xf>
    <xf numFmtId="0" fontId="13" fillId="9" borderId="24" xfId="0" applyFont="1" applyFill="1" applyBorder="1" applyAlignment="1">
      <alignment horizontal="center" vertical="center" wrapText="1"/>
    </xf>
    <xf numFmtId="0" fontId="12" fillId="9" borderId="19" xfId="0" applyFont="1" applyFill="1" applyBorder="1" applyAlignment="1">
      <alignment horizontal="left" wrapText="1" indent="1"/>
    </xf>
    <xf numFmtId="0" fontId="12" fillId="9" borderId="16" xfId="0" applyFont="1" applyFill="1" applyBorder="1" applyAlignment="1">
      <alignment horizontal="left" wrapText="1" indent="1"/>
    </xf>
    <xf numFmtId="43" fontId="28" fillId="9" borderId="29" xfId="0" applyNumberFormat="1" applyFont="1" applyFill="1" applyBorder="1" applyAlignment="1">
      <alignment horizontal="left" vertical="center" wrapText="1"/>
    </xf>
    <xf numFmtId="43" fontId="28" fillId="9" borderId="31" xfId="0" applyNumberFormat="1" applyFont="1" applyFill="1" applyBorder="1" applyAlignment="1">
      <alignment horizontal="left" vertical="center" wrapText="1"/>
    </xf>
    <xf numFmtId="43" fontId="12" fillId="9" borderId="19" xfId="0" applyNumberFormat="1" applyFont="1" applyFill="1" applyBorder="1" applyAlignment="1">
      <alignment horizontal="left" wrapText="1" indent="2"/>
    </xf>
    <xf numFmtId="43" fontId="12" fillId="9" borderId="16" xfId="0" applyNumberFormat="1" applyFont="1" applyFill="1" applyBorder="1" applyAlignment="1">
      <alignment horizontal="left" wrapText="1" indent="2"/>
    </xf>
    <xf numFmtId="43" fontId="12" fillId="9" borderId="19" xfId="0" applyNumberFormat="1" applyFont="1" applyFill="1" applyBorder="1" applyAlignment="1">
      <alignment horizontal="left" wrapText="1" indent="1"/>
    </xf>
    <xf numFmtId="43" fontId="12" fillId="9" borderId="16" xfId="0" applyNumberFormat="1" applyFont="1" applyFill="1" applyBorder="1" applyAlignment="1">
      <alignment horizontal="left" wrapText="1" indent="1"/>
    </xf>
    <xf numFmtId="0" fontId="3"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7" fillId="7" borderId="14" xfId="0" applyFont="1" applyFill="1" applyBorder="1" applyAlignment="1" applyProtection="1">
      <alignment horizontal="left" vertical="top" wrapText="1"/>
      <protection locked="0"/>
    </xf>
    <xf numFmtId="0" fontId="7" fillId="7" borderId="14" xfId="0" applyFont="1" applyFill="1" applyBorder="1" applyAlignment="1">
      <alignment horizontal="center" vertical="center"/>
    </xf>
    <xf numFmtId="0" fontId="20" fillId="0" borderId="0" xfId="0" applyFont="1" applyAlignment="1">
      <alignment horizontal="left" vertical="center" wrapText="1"/>
    </xf>
    <xf numFmtId="0" fontId="9" fillId="0" borderId="0" xfId="0" applyFont="1" applyAlignment="1">
      <alignment horizontal="center" vertical="center" wrapText="1"/>
    </xf>
    <xf numFmtId="0" fontId="25" fillId="10" borderId="13" xfId="0" applyFont="1" applyFill="1" applyBorder="1" applyAlignment="1" applyProtection="1">
      <alignment horizontal="left" vertical="top" wrapText="1"/>
      <protection locked="0"/>
    </xf>
    <xf numFmtId="0" fontId="25" fillId="10" borderId="14" xfId="0" applyFont="1" applyFill="1" applyBorder="1" applyAlignment="1" applyProtection="1">
      <alignment horizontal="left" vertical="top" wrapText="1"/>
      <protection locked="0"/>
    </xf>
    <xf numFmtId="0" fontId="25" fillId="10" borderId="15" xfId="0" applyFont="1" applyFill="1" applyBorder="1" applyAlignment="1" applyProtection="1">
      <alignment horizontal="left" vertical="top" wrapText="1"/>
      <protection locked="0"/>
    </xf>
    <xf numFmtId="0" fontId="25" fillId="9" borderId="13" xfId="0" applyFont="1" applyFill="1" applyBorder="1" applyAlignment="1">
      <alignment horizontal="left" vertical="top" wrapText="1"/>
    </xf>
    <xf numFmtId="0" fontId="25" fillId="9" borderId="14" xfId="0" applyFont="1" applyFill="1" applyBorder="1" applyAlignment="1">
      <alignment horizontal="left" vertical="top" wrapText="1"/>
    </xf>
    <xf numFmtId="0" fontId="25" fillId="9" borderId="15" xfId="0" applyFont="1" applyFill="1" applyBorder="1" applyAlignment="1">
      <alignment horizontal="left" vertical="top" wrapText="1"/>
    </xf>
    <xf numFmtId="0" fontId="48" fillId="0" borderId="0" xfId="0" applyFont="1" applyAlignment="1">
      <alignment horizontal="center" vertical="center" wrapText="1"/>
    </xf>
    <xf numFmtId="0" fontId="2" fillId="0" borderId="0" xfId="0" applyFont="1" applyAlignment="1">
      <alignment horizontal="justify" vertical="center" wrapText="1"/>
    </xf>
    <xf numFmtId="6" fontId="25" fillId="0" borderId="0" xfId="0" applyNumberFormat="1" applyFont="1" applyAlignment="1">
      <alignment horizontal="left" vertical="center" wrapText="1"/>
    </xf>
    <xf numFmtId="6" fontId="25" fillId="9" borderId="0" xfId="0" applyNumberFormat="1" applyFont="1" applyFill="1" applyAlignment="1">
      <alignment horizontal="left" vertical="center" wrapText="1"/>
    </xf>
    <xf numFmtId="0" fontId="24" fillId="0" borderId="0" xfId="0" applyFont="1" applyAlignment="1">
      <alignment horizontal="justify" vertical="center" wrapText="1"/>
    </xf>
    <xf numFmtId="0" fontId="22" fillId="9" borderId="13" xfId="0" applyFont="1" applyFill="1" applyBorder="1" applyAlignment="1">
      <alignment horizontal="left" vertical="top" wrapText="1"/>
    </xf>
    <xf numFmtId="0" fontId="22" fillId="9" borderId="14" xfId="0" applyFont="1" applyFill="1" applyBorder="1" applyAlignment="1">
      <alignment horizontal="left" vertical="top" wrapText="1"/>
    </xf>
    <xf numFmtId="0" fontId="22" fillId="9" borderId="15" xfId="0" applyFont="1" applyFill="1" applyBorder="1" applyAlignment="1">
      <alignment horizontal="left" vertical="top" wrapText="1"/>
    </xf>
    <xf numFmtId="0" fontId="24" fillId="0" borderId="0" xfId="0" applyFont="1" applyAlignment="1">
      <alignment horizontal="left" vertical="center" wrapText="1"/>
    </xf>
    <xf numFmtId="0" fontId="26" fillId="0" borderId="0" xfId="0" applyFont="1" applyProtection="1">
      <protection locked="0"/>
    </xf>
    <xf numFmtId="0" fontId="25" fillId="0" borderId="0" xfId="0" applyFont="1" applyAlignment="1">
      <alignment horizontal="left"/>
    </xf>
    <xf numFmtId="0" fontId="25" fillId="0" borderId="0" xfId="0" applyFont="1"/>
    <xf numFmtId="6" fontId="25" fillId="0" borderId="0" xfId="0" applyNumberFormat="1" applyFont="1" applyAlignment="1">
      <alignment horizontal="left"/>
    </xf>
    <xf numFmtId="6" fontId="25" fillId="0" borderId="0" xfId="0" applyNumberFormat="1" applyFont="1" applyAlignment="1">
      <alignment horizontal="left" wrapText="1"/>
    </xf>
    <xf numFmtId="0" fontId="22" fillId="10" borderId="13" xfId="0" applyFont="1" applyFill="1" applyBorder="1" applyAlignment="1" applyProtection="1">
      <alignment horizontal="left" vertical="top" wrapText="1"/>
      <protection locked="0"/>
    </xf>
    <xf numFmtId="0" fontId="22" fillId="10" borderId="14" xfId="0" applyFont="1" applyFill="1" applyBorder="1" applyAlignment="1" applyProtection="1">
      <alignment horizontal="left" vertical="top" wrapText="1"/>
      <protection locked="0"/>
    </xf>
    <xf numFmtId="0" fontId="22" fillId="10" borderId="15" xfId="0" applyFont="1" applyFill="1" applyBorder="1" applyAlignment="1" applyProtection="1">
      <alignment horizontal="left" vertical="top" wrapText="1"/>
      <protection locked="0"/>
    </xf>
    <xf numFmtId="0" fontId="31" fillId="0" borderId="0" xfId="0" applyFont="1" applyAlignment="1">
      <alignment horizontal="right"/>
    </xf>
    <xf numFmtId="0" fontId="25" fillId="0" borderId="0" xfId="0" applyFont="1" applyProtection="1">
      <protection locked="0"/>
    </xf>
    <xf numFmtId="6" fontId="25" fillId="0" borderId="0" xfId="0" applyNumberFormat="1" applyFont="1" applyAlignment="1" applyProtection="1">
      <alignment horizontal="left"/>
      <protection locked="0"/>
    </xf>
    <xf numFmtId="0" fontId="25" fillId="0" borderId="0" xfId="0" applyFont="1" applyAlignment="1" applyProtection="1">
      <alignment horizontal="left"/>
      <protection locked="0"/>
    </xf>
    <xf numFmtId="0" fontId="24" fillId="0" borderId="14" xfId="0" applyFont="1" applyBorder="1" applyAlignment="1">
      <alignment horizontal="left" vertical="center" wrapText="1"/>
    </xf>
    <xf numFmtId="0" fontId="22" fillId="9" borderId="0" xfId="0" applyFont="1" applyFill="1" applyAlignment="1">
      <alignment horizontal="left" vertical="top"/>
    </xf>
    <xf numFmtId="0" fontId="22" fillId="10" borderId="17" xfId="0" applyFont="1" applyFill="1" applyBorder="1" applyAlignment="1" applyProtection="1">
      <alignment vertical="top"/>
      <protection locked="0"/>
    </xf>
    <xf numFmtId="0" fontId="22" fillId="0" borderId="0" xfId="0" applyFont="1" applyAlignment="1" applyProtection="1">
      <alignment horizontal="left" vertical="top"/>
      <protection locked="0"/>
    </xf>
    <xf numFmtId="0" fontId="22" fillId="10" borderId="19" xfId="0" applyFont="1" applyFill="1" applyBorder="1" applyAlignment="1" applyProtection="1">
      <alignment vertical="top"/>
      <protection locked="0"/>
    </xf>
    <xf numFmtId="0" fontId="22" fillId="10" borderId="16" xfId="0" applyFont="1" applyFill="1" applyBorder="1" applyAlignment="1" applyProtection="1">
      <alignment vertical="top"/>
      <protection locked="0"/>
    </xf>
    <xf numFmtId="0" fontId="27" fillId="0" borderId="0" xfId="0" applyFont="1" applyAlignment="1">
      <alignment horizontal="left" vertical="center" wrapText="1"/>
    </xf>
    <xf numFmtId="0" fontId="24" fillId="0" borderId="1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15" xfId="0" applyFont="1" applyBorder="1" applyAlignment="1">
      <alignment horizontal="center" vertical="center" wrapText="1"/>
    </xf>
    <xf numFmtId="0" fontId="26" fillId="0" borderId="0" xfId="0" applyFont="1" applyAlignment="1">
      <alignment horizontal="center" vertical="center" wrapText="1"/>
    </xf>
    <xf numFmtId="0" fontId="24" fillId="0" borderId="0" xfId="0" applyFont="1" applyAlignment="1">
      <alignment horizontal="center" vertical="center" wrapText="1"/>
    </xf>
    <xf numFmtId="0" fontId="27" fillId="0" borderId="14" xfId="0" applyFont="1" applyBorder="1" applyAlignment="1">
      <alignment horizontal="left" vertical="top" wrapText="1"/>
    </xf>
    <xf numFmtId="0" fontId="22" fillId="10" borderId="17" xfId="0" applyFont="1" applyFill="1" applyBorder="1" applyAlignment="1" applyProtection="1">
      <alignment horizontal="left" vertical="top"/>
      <protection locked="0"/>
    </xf>
    <xf numFmtId="0" fontId="22" fillId="10" borderId="17" xfId="0" applyFont="1" applyFill="1" applyBorder="1" applyAlignment="1" applyProtection="1">
      <alignment horizontal="center" vertical="top"/>
      <protection locked="0"/>
    </xf>
    <xf numFmtId="0" fontId="22" fillId="10" borderId="19" xfId="0" applyFont="1" applyFill="1" applyBorder="1" applyAlignment="1" applyProtection="1">
      <alignment vertical="top" wrapText="1"/>
      <protection locked="0"/>
    </xf>
    <xf numFmtId="0" fontId="22" fillId="10" borderId="16" xfId="0" applyFont="1" applyFill="1" applyBorder="1" applyAlignment="1" applyProtection="1">
      <alignment vertical="top" wrapText="1"/>
      <protection locked="0"/>
    </xf>
    <xf numFmtId="0" fontId="27" fillId="0" borderId="14" xfId="0" applyFont="1" applyBorder="1" applyAlignment="1">
      <alignment horizontal="left" vertical="center" wrapText="1"/>
    </xf>
    <xf numFmtId="0" fontId="22" fillId="0" borderId="0" xfId="0" applyFont="1" applyAlignment="1" applyProtection="1">
      <alignment horizontal="left" vertical="top" wrapText="1"/>
      <protection locked="0"/>
    </xf>
    <xf numFmtId="0" fontId="22" fillId="9" borderId="0" xfId="0" applyFont="1" applyFill="1" applyAlignment="1">
      <alignment horizontal="left" vertical="top" wrapText="1"/>
    </xf>
    <xf numFmtId="0" fontId="27" fillId="0" borderId="17" xfId="0" applyFont="1" applyBorder="1" applyAlignment="1">
      <alignment horizontal="center" vertical="center" wrapText="1"/>
    </xf>
    <xf numFmtId="0" fontId="22" fillId="10" borderId="17" xfId="0" applyFont="1" applyFill="1" applyBorder="1" applyAlignment="1" applyProtection="1">
      <alignment vertical="top" wrapText="1"/>
      <protection locked="0"/>
    </xf>
    <xf numFmtId="0" fontId="22" fillId="0" borderId="13" xfId="0" applyFont="1" applyBorder="1" applyAlignment="1" applyProtection="1">
      <alignment horizontal="left" vertical="top" wrapText="1"/>
      <protection locked="0"/>
    </xf>
    <xf numFmtId="0" fontId="22" fillId="0" borderId="14" xfId="0" applyFont="1" applyBorder="1" applyAlignment="1" applyProtection="1">
      <alignment horizontal="left" vertical="top" wrapText="1"/>
      <protection locked="0"/>
    </xf>
    <xf numFmtId="0" fontId="22" fillId="0" borderId="15" xfId="0" applyFont="1" applyBorder="1" applyAlignment="1" applyProtection="1">
      <alignment horizontal="left" vertical="top" wrapText="1"/>
      <protection locked="0"/>
    </xf>
    <xf numFmtId="0" fontId="0" fillId="9" borderId="0" xfId="0" applyFill="1" applyAlignment="1">
      <alignment horizontal="left" vertical="top" wrapText="1"/>
    </xf>
    <xf numFmtId="0" fontId="48" fillId="9" borderId="0" xfId="0" applyFont="1" applyFill="1" applyAlignment="1">
      <alignment horizontal="center" vertical="center" wrapText="1"/>
    </xf>
    <xf numFmtId="0" fontId="27" fillId="9" borderId="14" xfId="0" applyFont="1" applyFill="1" applyBorder="1" applyAlignment="1">
      <alignment horizontal="left" vertical="center" wrapText="1"/>
    </xf>
    <xf numFmtId="0" fontId="22" fillId="10" borderId="19" xfId="0" applyFont="1" applyFill="1" applyBorder="1" applyAlignment="1" applyProtection="1">
      <alignment horizontal="center" vertical="top" wrapText="1"/>
      <protection locked="0"/>
    </xf>
    <xf numFmtId="0" fontId="22" fillId="10" borderId="16" xfId="0" applyFont="1" applyFill="1" applyBorder="1" applyAlignment="1" applyProtection="1">
      <alignment horizontal="center" vertical="top" wrapText="1"/>
      <protection locked="0"/>
    </xf>
    <xf numFmtId="0" fontId="22" fillId="10" borderId="17" xfId="0" applyFont="1" applyFill="1" applyBorder="1" applyAlignment="1" applyProtection="1">
      <alignment horizontal="left" vertical="top" wrapText="1"/>
      <protection locked="0"/>
    </xf>
    <xf numFmtId="0" fontId="64" fillId="0" borderId="0" xfId="0" applyFont="1" applyAlignment="1">
      <alignment horizontal="left" vertical="center" wrapText="1"/>
    </xf>
    <xf numFmtId="44" fontId="12" fillId="0" borderId="0" xfId="0" applyNumberFormat="1" applyFont="1" applyAlignment="1">
      <alignment horizontal="center"/>
    </xf>
    <xf numFmtId="0" fontId="12" fillId="0" borderId="0" xfId="0" applyFont="1" applyAlignment="1">
      <alignment horizontal="center"/>
    </xf>
    <xf numFmtId="0" fontId="44" fillId="0" borderId="0" xfId="0" applyFont="1" applyAlignment="1">
      <alignment horizontal="center" vertical="center" wrapText="1"/>
    </xf>
    <xf numFmtId="0" fontId="44" fillId="0" borderId="0" xfId="0" applyFont="1" applyAlignment="1">
      <alignment horizontal="left" vertical="center"/>
    </xf>
    <xf numFmtId="0" fontId="14" fillId="2" borderId="5" xfId="0" applyFont="1" applyFill="1" applyBorder="1" applyAlignment="1">
      <alignment horizontal="center" vertical="center" wrapText="1"/>
    </xf>
  </cellXfs>
  <cellStyles count="7">
    <cellStyle name="20% - Accent2" xfId="2" builtinId="34"/>
    <cellStyle name="Accent1" xfId="3" builtinId="29"/>
    <cellStyle name="Currency" xfId="1" builtinId="4"/>
    <cellStyle name="Good" xfId="6" builtinId="26"/>
    <cellStyle name="Neutral" xfId="5" builtinId="28"/>
    <cellStyle name="Normal" xfId="0" builtinId="0"/>
    <cellStyle name="Percent" xfId="4" builtinId="5"/>
  </cellStyles>
  <dxfs count="0"/>
  <tableStyles count="0" defaultTableStyle="TableStyleMedium2" defaultPivotStyle="PivotStyleLight16"/>
  <colors>
    <mruColors>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252336</xdr:rowOff>
    </xdr:from>
    <xdr:to>
      <xdr:col>2</xdr:col>
      <xdr:colOff>218097</xdr:colOff>
      <xdr:row>14</xdr:row>
      <xdr:rowOff>435216</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3574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174038</xdr:rowOff>
    </xdr:from>
    <xdr:to>
      <xdr:col>2</xdr:col>
      <xdr:colOff>214885</xdr:colOff>
      <xdr:row>17</xdr:row>
      <xdr:rowOff>356918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193588"/>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120472</xdr:rowOff>
    </xdr:from>
    <xdr:to>
      <xdr:col>2</xdr:col>
      <xdr:colOff>215122</xdr:colOff>
      <xdr:row>22</xdr:row>
      <xdr:rowOff>113685</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89442" y="519729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22717</xdr:colOff>
      <xdr:row>25</xdr:row>
      <xdr:rowOff>91897</xdr:rowOff>
    </xdr:from>
    <xdr:to>
      <xdr:col>2</xdr:col>
      <xdr:colOff>205597</xdr:colOff>
      <xdr:row>25</xdr:row>
      <xdr:rowOff>275610</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479917" y="58640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1"/>
  <sheetViews>
    <sheetView topLeftCell="A61" zoomScaleNormal="100" zoomScaleSheetLayoutView="100" workbookViewId="0"/>
  </sheetViews>
  <sheetFormatPr defaultColWidth="9.140625" defaultRowHeight="15" x14ac:dyDescent="0.25"/>
  <cols>
    <col min="1" max="1" width="1.42578125" customWidth="1"/>
    <col min="2" max="13" width="9.42578125" customWidth="1"/>
    <col min="14" max="14" width="14.28515625" customWidth="1"/>
    <col min="15" max="15" width="2.7109375" customWidth="1"/>
    <col min="16" max="16" width="2.140625" customWidth="1"/>
  </cols>
  <sheetData>
    <row r="1" spans="2:16" ht="34.5" customHeight="1" x14ac:dyDescent="0.25">
      <c r="B1" s="388" t="s">
        <v>0</v>
      </c>
      <c r="C1" s="388"/>
      <c r="D1" s="388"/>
      <c r="E1" s="388"/>
      <c r="F1" s="388"/>
      <c r="G1" s="388"/>
      <c r="H1" s="388"/>
      <c r="I1" s="388"/>
      <c r="J1" s="388"/>
      <c r="K1" s="388"/>
      <c r="L1" s="388"/>
      <c r="M1" s="388"/>
      <c r="N1" s="388"/>
      <c r="O1" s="388"/>
      <c r="P1" s="388"/>
    </row>
    <row r="2" spans="2:16" ht="12.75" customHeight="1" x14ac:dyDescent="0.25">
      <c r="B2" s="37"/>
      <c r="C2" s="29"/>
      <c r="D2" s="29"/>
      <c r="E2" s="29"/>
      <c r="F2" s="29"/>
      <c r="G2" s="29"/>
      <c r="H2" s="29"/>
      <c r="I2" s="29"/>
      <c r="J2" s="29"/>
      <c r="K2" s="29"/>
      <c r="L2" s="29"/>
      <c r="M2" s="29"/>
      <c r="N2" s="29"/>
      <c r="O2" s="29"/>
      <c r="P2" s="29"/>
    </row>
    <row r="3" spans="2:16" ht="49.5" customHeight="1" x14ac:dyDescent="0.25">
      <c r="B3" s="387" t="s">
        <v>1</v>
      </c>
      <c r="C3" s="387"/>
      <c r="D3" s="387"/>
      <c r="E3" s="387"/>
      <c r="F3" s="387"/>
      <c r="G3" s="387"/>
      <c r="H3" s="387"/>
      <c r="I3" s="387"/>
      <c r="J3" s="387"/>
      <c r="K3" s="387"/>
      <c r="L3" s="387"/>
      <c r="M3" s="387"/>
      <c r="N3" s="387"/>
      <c r="O3" s="387"/>
      <c r="P3" s="387"/>
    </row>
    <row r="4" spans="2:16" ht="9" customHeight="1" x14ac:dyDescent="0.25">
      <c r="B4" s="38"/>
      <c r="C4" s="29"/>
      <c r="D4" s="29"/>
      <c r="E4" s="29"/>
      <c r="F4" s="29"/>
      <c r="G4" s="29"/>
      <c r="H4" s="29"/>
      <c r="I4" s="29"/>
      <c r="J4" s="29"/>
      <c r="K4" s="29"/>
      <c r="L4" s="29"/>
      <c r="M4" s="29"/>
      <c r="N4" s="29"/>
      <c r="O4" s="29"/>
      <c r="P4" s="29"/>
    </row>
    <row r="5" spans="2:16" ht="24.75" customHeight="1" x14ac:dyDescent="0.25">
      <c r="B5" s="396" t="s">
        <v>2</v>
      </c>
      <c r="C5" s="396"/>
      <c r="D5" s="396"/>
      <c r="E5" s="396"/>
      <c r="F5" s="396"/>
      <c r="G5" s="396"/>
      <c r="H5" s="396"/>
      <c r="I5" s="396"/>
      <c r="J5" s="396"/>
      <c r="K5" s="396"/>
      <c r="L5" s="396"/>
      <c r="M5" s="396"/>
      <c r="N5" s="396"/>
      <c r="O5" s="396"/>
      <c r="P5" s="396"/>
    </row>
    <row r="6" spans="2:16" ht="22.5" customHeight="1" x14ac:dyDescent="0.25">
      <c r="B6" s="389" t="s">
        <v>3</v>
      </c>
      <c r="C6" s="389"/>
      <c r="D6" s="389"/>
      <c r="E6" s="389"/>
      <c r="F6" s="389"/>
      <c r="G6" s="389"/>
      <c r="H6" s="389"/>
      <c r="I6" s="389"/>
      <c r="J6" s="389"/>
      <c r="K6" s="389"/>
      <c r="L6" s="389"/>
      <c r="M6" s="389"/>
      <c r="N6" s="389"/>
      <c r="O6" s="389"/>
      <c r="P6" s="389"/>
    </row>
    <row r="7" spans="2:16" x14ac:dyDescent="0.25">
      <c r="B7" s="390" t="s">
        <v>4</v>
      </c>
      <c r="C7" s="390"/>
      <c r="D7" s="390"/>
      <c r="E7" s="390"/>
      <c r="F7" s="390"/>
      <c r="G7" s="390"/>
      <c r="H7" s="390"/>
      <c r="I7" s="390"/>
      <c r="J7" s="390"/>
      <c r="K7" s="390"/>
      <c r="L7" s="390"/>
      <c r="M7" s="390"/>
      <c r="N7" s="390"/>
      <c r="O7" s="390"/>
      <c r="P7" s="390"/>
    </row>
    <row r="8" spans="2:16" ht="24.75" customHeight="1" x14ac:dyDescent="0.25">
      <c r="B8" s="387" t="s">
        <v>5</v>
      </c>
      <c r="C8" s="387"/>
      <c r="D8" s="387"/>
      <c r="E8" s="387"/>
      <c r="F8" s="387"/>
      <c r="G8" s="387"/>
      <c r="H8" s="387"/>
      <c r="I8" s="387"/>
      <c r="J8" s="387"/>
      <c r="K8" s="387"/>
      <c r="L8" s="387"/>
      <c r="M8" s="387"/>
      <c r="N8" s="387"/>
      <c r="O8" s="387"/>
      <c r="P8" s="387"/>
    </row>
    <row r="9" spans="2:16" x14ac:dyDescent="0.25">
      <c r="B9" s="393" t="s">
        <v>6</v>
      </c>
      <c r="C9" s="393"/>
      <c r="D9" s="393"/>
      <c r="E9" s="393"/>
      <c r="F9" s="393"/>
      <c r="G9" s="393"/>
      <c r="H9" s="393"/>
      <c r="I9" s="393"/>
      <c r="J9" s="393"/>
      <c r="K9" s="393"/>
      <c r="L9" s="393"/>
      <c r="M9" s="393"/>
      <c r="N9" s="393"/>
      <c r="O9" s="393"/>
      <c r="P9" s="393"/>
    </row>
    <row r="10" spans="2:16" ht="21.75" customHeight="1" x14ac:dyDescent="0.25">
      <c r="B10" s="387" t="s">
        <v>7</v>
      </c>
      <c r="C10" s="387"/>
      <c r="D10" s="387"/>
      <c r="E10" s="387"/>
      <c r="F10" s="387"/>
      <c r="G10" s="387"/>
      <c r="H10" s="387"/>
      <c r="I10" s="387"/>
      <c r="J10" s="387"/>
      <c r="K10" s="387"/>
      <c r="L10" s="387"/>
      <c r="M10" s="387"/>
      <c r="N10" s="387"/>
      <c r="O10" s="387"/>
      <c r="P10" s="387"/>
    </row>
    <row r="11" spans="2:16" x14ac:dyDescent="0.25">
      <c r="B11" s="393" t="s">
        <v>8</v>
      </c>
      <c r="C11" s="393"/>
      <c r="D11" s="393"/>
      <c r="E11" s="393"/>
      <c r="F11" s="393"/>
      <c r="G11" s="393"/>
      <c r="H11" s="393"/>
      <c r="I11" s="393"/>
      <c r="J11" s="393"/>
      <c r="K11" s="393"/>
      <c r="L11" s="393"/>
      <c r="M11" s="393"/>
      <c r="N11" s="393"/>
      <c r="O11" s="393"/>
      <c r="P11" s="393"/>
    </row>
    <row r="12" spans="2:16" x14ac:dyDescent="0.25">
      <c r="B12" s="285" t="s">
        <v>9</v>
      </c>
      <c r="C12" s="29"/>
      <c r="D12" s="29"/>
      <c r="E12" s="29"/>
      <c r="F12" s="29"/>
      <c r="G12" s="29"/>
      <c r="H12" s="29"/>
      <c r="I12" s="29"/>
      <c r="J12" s="29"/>
      <c r="K12" s="29"/>
      <c r="L12" s="29"/>
      <c r="M12" s="29"/>
      <c r="N12" s="29"/>
      <c r="O12" s="29"/>
      <c r="P12" s="29"/>
    </row>
    <row r="13" spans="2:16" ht="10.5" customHeight="1" x14ac:dyDescent="0.25">
      <c r="B13" s="285"/>
      <c r="C13" s="29"/>
      <c r="D13" s="29"/>
      <c r="E13" s="29"/>
      <c r="F13" s="29"/>
      <c r="G13" s="29"/>
      <c r="H13" s="29"/>
      <c r="I13" s="29"/>
      <c r="J13" s="29"/>
      <c r="K13" s="29"/>
      <c r="L13" s="29"/>
      <c r="M13" s="29"/>
      <c r="N13" s="29"/>
      <c r="O13" s="29"/>
      <c r="P13" s="29"/>
    </row>
    <row r="14" spans="2:16" x14ac:dyDescent="0.25">
      <c r="B14" s="285" t="s">
        <v>10</v>
      </c>
      <c r="C14" s="29"/>
      <c r="D14" s="29"/>
      <c r="E14" s="29"/>
      <c r="F14" s="29"/>
      <c r="G14" s="29"/>
      <c r="H14" s="29"/>
      <c r="I14" s="29"/>
      <c r="J14" s="29"/>
      <c r="K14" s="29"/>
      <c r="L14" s="29"/>
      <c r="M14" s="29"/>
      <c r="N14" s="29"/>
      <c r="O14" s="29"/>
      <c r="P14" s="29"/>
    </row>
    <row r="15" spans="2:16" ht="10.5" customHeight="1" x14ac:dyDescent="0.25">
      <c r="B15" s="285"/>
      <c r="C15" s="29"/>
      <c r="D15" s="29"/>
      <c r="E15" s="29"/>
      <c r="F15" s="29"/>
      <c r="G15" s="29"/>
      <c r="H15" s="29"/>
      <c r="I15" s="29"/>
      <c r="J15" s="29"/>
      <c r="K15" s="29"/>
      <c r="L15" s="29"/>
      <c r="M15" s="29"/>
      <c r="N15" s="29"/>
      <c r="O15" s="29"/>
      <c r="P15" s="29"/>
    </row>
    <row r="16" spans="2:16" x14ac:dyDescent="0.25">
      <c r="B16" s="47" t="s">
        <v>11</v>
      </c>
      <c r="C16" s="48"/>
      <c r="D16" s="48"/>
      <c r="E16" s="48"/>
      <c r="F16" s="48"/>
      <c r="G16" s="48"/>
      <c r="H16" s="48"/>
      <c r="I16" s="48"/>
      <c r="J16" s="48"/>
      <c r="K16" s="29"/>
      <c r="L16" s="29"/>
      <c r="M16" s="29"/>
      <c r="N16" s="29"/>
      <c r="O16" s="29"/>
      <c r="P16" s="29"/>
    </row>
    <row r="17" spans="2:16" ht="12.75" customHeight="1" x14ac:dyDescent="0.25">
      <c r="B17" s="285"/>
      <c r="C17" s="29"/>
      <c r="D17" s="29"/>
      <c r="E17" s="29"/>
      <c r="F17" s="29"/>
      <c r="G17" s="29"/>
      <c r="H17" s="29"/>
      <c r="I17" s="29"/>
      <c r="J17" s="29"/>
      <c r="K17" s="29"/>
      <c r="L17" s="29"/>
      <c r="M17" s="29"/>
      <c r="N17" s="29"/>
      <c r="O17" s="29"/>
      <c r="P17" s="29"/>
    </row>
    <row r="18" spans="2:16" ht="27" customHeight="1" x14ac:dyDescent="0.25">
      <c r="B18" s="396" t="s">
        <v>12</v>
      </c>
      <c r="C18" s="396"/>
      <c r="D18" s="396"/>
      <c r="E18" s="396"/>
      <c r="F18" s="396"/>
      <c r="G18" s="396"/>
      <c r="H18" s="396"/>
      <c r="I18" s="396"/>
      <c r="J18" s="396"/>
      <c r="K18" s="396"/>
      <c r="L18" s="396"/>
      <c r="M18" s="396"/>
      <c r="N18" s="396"/>
      <c r="O18" s="396"/>
      <c r="P18" s="396"/>
    </row>
    <row r="19" spans="2:16" ht="11.25" customHeight="1" x14ac:dyDescent="0.25">
      <c r="B19" s="285"/>
      <c r="C19" s="29"/>
      <c r="D19" s="29"/>
      <c r="E19" s="29"/>
      <c r="F19" s="29"/>
      <c r="G19" s="29"/>
      <c r="H19" s="29"/>
      <c r="I19" s="29"/>
      <c r="J19" s="29"/>
      <c r="K19" s="29"/>
      <c r="L19" s="29"/>
      <c r="M19" s="29"/>
      <c r="N19" s="29"/>
      <c r="O19" s="29"/>
      <c r="P19" s="29"/>
    </row>
    <row r="20" spans="2:16" ht="41.25" customHeight="1" x14ac:dyDescent="0.25">
      <c r="B20" s="394" t="s">
        <v>13</v>
      </c>
      <c r="C20" s="394"/>
      <c r="D20" s="394"/>
      <c r="E20" s="394"/>
      <c r="F20" s="394"/>
      <c r="G20" s="394"/>
      <c r="H20" s="394"/>
      <c r="I20" s="394"/>
      <c r="J20" s="394"/>
      <c r="K20" s="394"/>
      <c r="L20" s="394"/>
      <c r="M20" s="394"/>
      <c r="N20" s="394"/>
      <c r="O20" s="394"/>
      <c r="P20" s="394"/>
    </row>
    <row r="21" spans="2:16" x14ac:dyDescent="0.25">
      <c r="B21" s="285" t="s">
        <v>14</v>
      </c>
      <c r="C21" s="29"/>
      <c r="D21" s="29"/>
      <c r="E21" s="29"/>
      <c r="F21" s="29"/>
      <c r="G21" s="29"/>
      <c r="H21" s="29"/>
      <c r="I21" s="29"/>
      <c r="J21" s="29"/>
      <c r="K21" s="29"/>
      <c r="L21" s="29"/>
      <c r="M21" s="29"/>
      <c r="N21" s="29"/>
      <c r="O21" s="29"/>
      <c r="P21" s="29"/>
    </row>
    <row r="22" spans="2:16" ht="22.5" customHeight="1" x14ac:dyDescent="0.25">
      <c r="B22" s="396" t="s">
        <v>15</v>
      </c>
      <c r="C22" s="396"/>
      <c r="D22" s="396"/>
      <c r="E22" s="396"/>
      <c r="F22" s="396"/>
      <c r="G22" s="396"/>
      <c r="H22" s="396"/>
      <c r="I22" s="396"/>
      <c r="J22" s="396"/>
      <c r="K22" s="396"/>
      <c r="L22" s="396"/>
      <c r="M22" s="396"/>
      <c r="N22" s="396"/>
      <c r="O22" s="396"/>
      <c r="P22" s="28"/>
    </row>
    <row r="23" spans="2:16" ht="13.5" customHeight="1" x14ac:dyDescent="0.25">
      <c r="B23" s="35"/>
      <c r="C23" s="32"/>
      <c r="D23" s="32"/>
      <c r="E23" s="32"/>
      <c r="F23" s="32"/>
      <c r="G23" s="32"/>
      <c r="H23" s="32"/>
      <c r="I23" s="32"/>
      <c r="J23" s="32"/>
      <c r="K23" s="32"/>
      <c r="L23" s="32"/>
      <c r="M23" s="32"/>
      <c r="N23" s="32"/>
      <c r="O23" s="32"/>
      <c r="P23" s="32"/>
    </row>
    <row r="24" spans="2:16" x14ac:dyDescent="0.25">
      <c r="B24" s="36" t="s">
        <v>16</v>
      </c>
      <c r="C24" s="32"/>
      <c r="D24" s="32"/>
      <c r="E24" s="32"/>
      <c r="F24" s="32"/>
      <c r="G24" s="32"/>
      <c r="H24" s="32"/>
      <c r="I24" s="32"/>
      <c r="J24" s="32"/>
      <c r="K24" s="32"/>
      <c r="L24" s="32"/>
      <c r="M24" s="32"/>
      <c r="N24" s="32"/>
      <c r="O24" s="32"/>
      <c r="P24" s="32"/>
    </row>
    <row r="25" spans="2:16" ht="6" customHeight="1" x14ac:dyDescent="0.25">
      <c r="B25" s="35"/>
      <c r="C25" s="32"/>
      <c r="D25" s="32"/>
      <c r="E25" s="32"/>
      <c r="F25" s="32"/>
      <c r="G25" s="32"/>
      <c r="H25" s="32"/>
      <c r="I25" s="32"/>
      <c r="J25" s="32"/>
      <c r="K25" s="32"/>
      <c r="L25" s="32"/>
      <c r="M25" s="32"/>
      <c r="N25" s="32"/>
      <c r="O25" s="32"/>
      <c r="P25" s="32"/>
    </row>
    <row r="26" spans="2:16" x14ac:dyDescent="0.25">
      <c r="B26" s="36" t="s">
        <v>17</v>
      </c>
      <c r="C26" s="32"/>
      <c r="D26" s="32"/>
      <c r="E26" s="32"/>
      <c r="F26" s="32"/>
      <c r="G26" s="32"/>
      <c r="H26" s="32"/>
      <c r="I26" s="32"/>
      <c r="J26" s="32"/>
      <c r="K26" s="32"/>
      <c r="L26" s="32"/>
      <c r="M26" s="32"/>
      <c r="N26" s="32"/>
      <c r="O26" s="32"/>
      <c r="P26" s="32"/>
    </row>
    <row r="27" spans="2:16" ht="9.75" customHeight="1" x14ac:dyDescent="0.25">
      <c r="B27" s="35"/>
      <c r="C27" s="32"/>
      <c r="D27" s="32"/>
      <c r="E27" s="32"/>
      <c r="F27" s="32"/>
      <c r="G27" s="32"/>
      <c r="H27" s="32"/>
      <c r="I27" s="32"/>
      <c r="J27" s="32"/>
      <c r="K27" s="32"/>
      <c r="L27" s="32"/>
      <c r="M27" s="32"/>
      <c r="N27" s="32"/>
      <c r="O27" s="32"/>
      <c r="P27" s="32"/>
    </row>
    <row r="28" spans="2:16" x14ac:dyDescent="0.25">
      <c r="B28" s="36" t="s">
        <v>18</v>
      </c>
      <c r="C28" s="32"/>
      <c r="D28" s="32"/>
      <c r="E28" s="32"/>
      <c r="F28" s="32"/>
      <c r="G28" s="32"/>
      <c r="H28" s="32"/>
      <c r="I28" s="32"/>
      <c r="J28" s="32"/>
      <c r="K28" s="32"/>
      <c r="L28" s="32"/>
      <c r="M28" s="32"/>
      <c r="N28" s="32"/>
      <c r="O28" s="32"/>
      <c r="P28" s="32"/>
    </row>
    <row r="29" spans="2:16" x14ac:dyDescent="0.25">
      <c r="B29" s="31"/>
      <c r="C29" s="29"/>
      <c r="D29" s="29"/>
      <c r="E29" s="29"/>
      <c r="F29" s="29"/>
      <c r="G29" s="29"/>
      <c r="H29" s="29"/>
      <c r="I29" s="29"/>
      <c r="J29" s="29"/>
      <c r="K29" s="29"/>
      <c r="L29" s="29"/>
      <c r="M29" s="29"/>
      <c r="N29" s="29"/>
      <c r="O29" s="29"/>
      <c r="P29" s="29"/>
    </row>
    <row r="30" spans="2:16" ht="50.25" customHeight="1" x14ac:dyDescent="0.25">
      <c r="B30" s="394" t="s">
        <v>19</v>
      </c>
      <c r="C30" s="394"/>
      <c r="D30" s="394"/>
      <c r="E30" s="394"/>
      <c r="F30" s="394"/>
      <c r="G30" s="394"/>
      <c r="H30" s="394"/>
      <c r="I30" s="394"/>
      <c r="J30" s="394"/>
      <c r="K30" s="394"/>
      <c r="L30" s="394"/>
      <c r="M30" s="394"/>
      <c r="N30" s="394"/>
      <c r="O30" s="394"/>
      <c r="P30" s="394"/>
    </row>
    <row r="31" spans="2:16" x14ac:dyDescent="0.25">
      <c r="B31" s="393" t="s">
        <v>20</v>
      </c>
      <c r="C31" s="393"/>
      <c r="D31" s="393"/>
      <c r="E31" s="393"/>
      <c r="F31" s="393"/>
      <c r="G31" s="393"/>
      <c r="H31" s="393"/>
      <c r="I31" s="393"/>
      <c r="J31" s="393"/>
      <c r="K31" s="393"/>
      <c r="L31" s="393"/>
      <c r="M31" s="393"/>
      <c r="N31" s="393"/>
      <c r="O31" s="393"/>
      <c r="P31" s="393"/>
    </row>
    <row r="32" spans="2:16" ht="53.25" customHeight="1" x14ac:dyDescent="0.25">
      <c r="B32" s="394" t="s">
        <v>21</v>
      </c>
      <c r="C32" s="394"/>
      <c r="D32" s="394"/>
      <c r="E32" s="394"/>
      <c r="F32" s="394"/>
      <c r="G32" s="394"/>
      <c r="H32" s="394"/>
      <c r="I32" s="394"/>
      <c r="J32" s="394"/>
      <c r="K32" s="394"/>
      <c r="L32" s="394"/>
      <c r="M32" s="394"/>
      <c r="N32" s="394"/>
      <c r="O32" s="394"/>
      <c r="P32" s="394"/>
    </row>
    <row r="33" spans="2:16" x14ac:dyDescent="0.25">
      <c r="B33" s="39"/>
      <c r="C33" s="29"/>
      <c r="D33" s="29"/>
      <c r="E33" s="29"/>
      <c r="F33" s="29"/>
      <c r="G33" s="29"/>
      <c r="H33" s="29"/>
      <c r="I33" s="29"/>
      <c r="J33" s="29"/>
      <c r="K33" s="29"/>
      <c r="L33" s="29"/>
      <c r="M33" s="29"/>
      <c r="N33" s="29"/>
      <c r="O33" s="29"/>
      <c r="P33" s="29"/>
    </row>
    <row r="34" spans="2:16" ht="53.25" customHeight="1" x14ac:dyDescent="0.25">
      <c r="B34" s="394" t="s">
        <v>22</v>
      </c>
      <c r="C34" s="394"/>
      <c r="D34" s="394"/>
      <c r="E34" s="394"/>
      <c r="F34" s="394"/>
      <c r="G34" s="394"/>
      <c r="H34" s="394"/>
      <c r="I34" s="394"/>
      <c r="J34" s="394"/>
      <c r="K34" s="394"/>
      <c r="L34" s="394"/>
      <c r="M34" s="394"/>
      <c r="N34" s="394"/>
      <c r="O34" s="394"/>
      <c r="P34" s="394"/>
    </row>
    <row r="35" spans="2:16" x14ac:dyDescent="0.25">
      <c r="B35" s="285"/>
      <c r="C35" s="29"/>
      <c r="D35" s="29"/>
      <c r="E35" s="29"/>
      <c r="F35" s="29"/>
      <c r="G35" s="29"/>
      <c r="H35" s="29"/>
      <c r="I35" s="29"/>
      <c r="J35" s="29"/>
      <c r="K35" s="29"/>
      <c r="L35" s="29"/>
      <c r="M35" s="29"/>
      <c r="N35" s="29"/>
      <c r="O35" s="29"/>
      <c r="P35" s="29"/>
    </row>
    <row r="36" spans="2:16" ht="41.25" customHeight="1" x14ac:dyDescent="0.25">
      <c r="B36" s="394" t="s">
        <v>23</v>
      </c>
      <c r="C36" s="394"/>
      <c r="D36" s="394"/>
      <c r="E36" s="394"/>
      <c r="F36" s="394"/>
      <c r="G36" s="394"/>
      <c r="H36" s="394"/>
      <c r="I36" s="394"/>
      <c r="J36" s="394"/>
      <c r="K36" s="394"/>
      <c r="L36" s="394"/>
      <c r="M36" s="394"/>
      <c r="N36" s="394"/>
      <c r="O36" s="394"/>
      <c r="P36" s="394"/>
    </row>
    <row r="37" spans="2:16" ht="6" customHeight="1" x14ac:dyDescent="0.25">
      <c r="B37" s="285"/>
      <c r="C37" s="29"/>
      <c r="D37" s="29"/>
      <c r="E37" s="29"/>
      <c r="F37" s="29"/>
      <c r="G37" s="29"/>
      <c r="H37" s="29"/>
      <c r="I37" s="29"/>
      <c r="J37" s="29"/>
      <c r="K37" s="29"/>
      <c r="L37" s="29"/>
      <c r="M37" s="29"/>
      <c r="N37" s="29"/>
      <c r="O37" s="29"/>
      <c r="P37" s="29"/>
    </row>
    <row r="38" spans="2:16" ht="24.75" customHeight="1" x14ac:dyDescent="0.25">
      <c r="B38" s="395" t="s">
        <v>24</v>
      </c>
      <c r="C38" s="395"/>
      <c r="D38" s="395"/>
      <c r="E38" s="395"/>
      <c r="F38" s="395"/>
      <c r="G38" s="395"/>
      <c r="H38" s="395"/>
      <c r="I38" s="395"/>
      <c r="J38" s="395"/>
      <c r="K38" s="395"/>
      <c r="L38" s="395"/>
      <c r="M38" s="395"/>
      <c r="N38" s="395"/>
      <c r="O38" s="395"/>
      <c r="P38" s="395"/>
    </row>
    <row r="39" spans="2:16" x14ac:dyDescent="0.25">
      <c r="B39" s="390" t="s">
        <v>25</v>
      </c>
      <c r="C39" s="390"/>
      <c r="D39" s="390"/>
      <c r="E39" s="390"/>
      <c r="F39" s="390"/>
      <c r="G39" s="390"/>
      <c r="H39" s="390"/>
      <c r="I39" s="390"/>
      <c r="J39" s="390"/>
      <c r="K39" s="390"/>
      <c r="L39" s="390"/>
      <c r="M39" s="390"/>
      <c r="N39" s="390"/>
      <c r="O39" s="390"/>
      <c r="P39" s="390"/>
    </row>
    <row r="40" spans="2:16" ht="10.5" customHeight="1" x14ac:dyDescent="0.25">
      <c r="B40" s="285"/>
      <c r="C40" s="29"/>
      <c r="D40" s="29"/>
      <c r="E40" s="29"/>
      <c r="F40" s="29"/>
      <c r="G40" s="29"/>
      <c r="H40" s="29"/>
      <c r="I40" s="29"/>
      <c r="J40" s="29"/>
      <c r="K40" s="29"/>
      <c r="L40" s="29"/>
      <c r="M40" s="29"/>
      <c r="N40" s="29"/>
      <c r="O40" s="29"/>
      <c r="P40" s="29"/>
    </row>
    <row r="41" spans="2:16" ht="38.25" customHeight="1" x14ac:dyDescent="0.25">
      <c r="B41" s="392" t="s">
        <v>26</v>
      </c>
      <c r="C41" s="392"/>
      <c r="D41" s="392"/>
      <c r="E41" s="392"/>
      <c r="F41" s="392"/>
      <c r="G41" s="392"/>
      <c r="H41" s="392"/>
      <c r="I41" s="392"/>
      <c r="J41" s="392"/>
      <c r="K41" s="392"/>
      <c r="L41" s="392"/>
      <c r="M41" s="392"/>
      <c r="N41" s="392"/>
      <c r="O41" s="392"/>
      <c r="P41" s="392"/>
    </row>
    <row r="42" spans="2:16" x14ac:dyDescent="0.25">
      <c r="B42" s="285"/>
      <c r="C42" s="29"/>
      <c r="D42" s="29"/>
      <c r="E42" s="29"/>
      <c r="F42" s="29"/>
      <c r="G42" s="29"/>
      <c r="H42" s="29"/>
      <c r="I42" s="29"/>
      <c r="J42" s="29"/>
      <c r="K42" s="29"/>
      <c r="L42" s="29"/>
      <c r="M42" s="29"/>
      <c r="N42" s="29"/>
      <c r="O42" s="29"/>
      <c r="P42" s="29"/>
    </row>
    <row r="43" spans="2:16" ht="15" customHeight="1" x14ac:dyDescent="0.25">
      <c r="B43" s="393" t="s">
        <v>27</v>
      </c>
      <c r="C43" s="393"/>
      <c r="D43" s="393"/>
      <c r="E43" s="393"/>
      <c r="F43" s="393"/>
      <c r="G43" s="393"/>
      <c r="H43" s="393"/>
      <c r="I43" s="393"/>
      <c r="J43" s="393"/>
      <c r="K43" s="393"/>
      <c r="L43" s="393"/>
      <c r="M43" s="393"/>
      <c r="N43" s="393"/>
      <c r="O43" s="393"/>
      <c r="P43" s="393"/>
    </row>
    <row r="44" spans="2:16" ht="26.25" customHeight="1" x14ac:dyDescent="0.25">
      <c r="B44" s="387" t="s">
        <v>28</v>
      </c>
      <c r="C44" s="387"/>
      <c r="D44" s="387"/>
      <c r="E44" s="387"/>
      <c r="F44" s="387"/>
      <c r="G44" s="387"/>
      <c r="H44" s="387"/>
      <c r="I44" s="387"/>
      <c r="J44" s="387"/>
      <c r="K44" s="387"/>
      <c r="L44" s="387"/>
      <c r="M44" s="387"/>
      <c r="N44" s="387"/>
      <c r="O44" s="387"/>
      <c r="P44" s="387"/>
    </row>
    <row r="45" spans="2:16" x14ac:dyDescent="0.25">
      <c r="B45" s="285"/>
      <c r="C45" s="29"/>
      <c r="D45" s="29"/>
      <c r="E45" s="29"/>
      <c r="F45" s="29"/>
      <c r="G45" s="29"/>
      <c r="H45" s="29"/>
      <c r="I45" s="29"/>
      <c r="J45" s="29"/>
      <c r="K45" s="29"/>
      <c r="L45" s="29"/>
      <c r="M45" s="29"/>
      <c r="N45" s="29"/>
      <c r="O45" s="29"/>
      <c r="P45" s="29"/>
    </row>
    <row r="46" spans="2:16" ht="24.75" customHeight="1" x14ac:dyDescent="0.25">
      <c r="B46" s="387" t="s">
        <v>29</v>
      </c>
      <c r="C46" s="387"/>
      <c r="D46" s="387"/>
      <c r="E46" s="387"/>
      <c r="F46" s="387"/>
      <c r="G46" s="387"/>
      <c r="H46" s="387"/>
      <c r="I46" s="387"/>
      <c r="J46" s="387"/>
      <c r="K46" s="387"/>
      <c r="L46" s="387"/>
      <c r="M46" s="387"/>
      <c r="N46" s="387"/>
      <c r="O46" s="387"/>
      <c r="P46" s="387"/>
    </row>
    <row r="47" spans="2:16" x14ac:dyDescent="0.25">
      <c r="B47" s="285" t="s">
        <v>30</v>
      </c>
      <c r="C47" s="29"/>
      <c r="D47" s="29"/>
      <c r="E47" s="29"/>
      <c r="F47" s="29"/>
      <c r="G47" s="29"/>
      <c r="H47" s="29"/>
      <c r="I47" s="29"/>
      <c r="J47" s="29"/>
      <c r="K47" s="29"/>
      <c r="L47" s="29"/>
      <c r="M47" s="29"/>
      <c r="N47" s="29"/>
      <c r="O47" s="29"/>
      <c r="P47" s="29"/>
    </row>
    <row r="48" spans="2:16" x14ac:dyDescent="0.25">
      <c r="B48" s="285"/>
      <c r="C48" s="29"/>
      <c r="D48" s="29"/>
      <c r="E48" s="29"/>
      <c r="F48" s="29"/>
      <c r="G48" s="29"/>
      <c r="H48" s="29"/>
      <c r="I48" s="29"/>
      <c r="J48" s="29"/>
      <c r="K48" s="29"/>
      <c r="L48" s="29"/>
      <c r="M48" s="29"/>
      <c r="N48" s="29"/>
      <c r="O48" s="29"/>
      <c r="P48" s="29"/>
    </row>
    <row r="49" spans="2:16" x14ac:dyDescent="0.25">
      <c r="B49" s="47" t="s">
        <v>31</v>
      </c>
      <c r="C49" s="29"/>
      <c r="D49" s="29"/>
      <c r="E49" s="29"/>
      <c r="F49" s="29"/>
      <c r="G49" s="29"/>
      <c r="H49" s="29"/>
      <c r="I49" s="29"/>
      <c r="J49" s="29"/>
      <c r="K49" s="29"/>
      <c r="L49" s="29"/>
      <c r="M49" s="29"/>
      <c r="N49" s="29"/>
      <c r="O49" s="29"/>
      <c r="P49" s="29"/>
    </row>
    <row r="50" spans="2:16" x14ac:dyDescent="0.25">
      <c r="B50" s="47"/>
      <c r="C50" s="29"/>
      <c r="D50" s="29"/>
      <c r="E50" s="29"/>
      <c r="F50" s="29"/>
      <c r="G50" s="29"/>
      <c r="H50" s="29"/>
      <c r="I50" s="29"/>
      <c r="J50" s="29"/>
      <c r="K50" s="29"/>
      <c r="L50" s="29"/>
      <c r="M50" s="29"/>
      <c r="N50" s="29"/>
      <c r="O50" s="29"/>
      <c r="P50" s="29"/>
    </row>
    <row r="51" spans="2:16" x14ac:dyDescent="0.25">
      <c r="B51" s="47"/>
      <c r="C51" s="29"/>
      <c r="D51" s="29"/>
      <c r="E51" s="29"/>
      <c r="F51" s="29"/>
      <c r="G51" s="29"/>
      <c r="H51" s="29"/>
      <c r="I51" s="29"/>
      <c r="J51" s="29"/>
      <c r="K51" s="29"/>
      <c r="L51" s="29"/>
      <c r="M51" s="29"/>
      <c r="N51" s="29"/>
      <c r="O51" s="29"/>
      <c r="P51" s="29"/>
    </row>
    <row r="52" spans="2:16" ht="35.25" customHeight="1" x14ac:dyDescent="0.25">
      <c r="B52" s="389" t="s">
        <v>32</v>
      </c>
      <c r="C52" s="389"/>
      <c r="D52" s="389"/>
      <c r="E52" s="389"/>
      <c r="F52" s="389"/>
      <c r="G52" s="389"/>
      <c r="H52" s="389"/>
      <c r="I52" s="389"/>
      <c r="J52" s="389"/>
      <c r="K52" s="389"/>
      <c r="L52" s="389"/>
      <c r="M52" s="389"/>
      <c r="N52" s="389"/>
      <c r="O52" s="389"/>
      <c r="P52" s="389"/>
    </row>
    <row r="53" spans="2:16" x14ac:dyDescent="0.25">
      <c r="B53" s="390" t="s">
        <v>33</v>
      </c>
      <c r="C53" s="390"/>
      <c r="D53" s="390"/>
      <c r="E53" s="390"/>
      <c r="F53" s="390"/>
      <c r="G53" s="390"/>
      <c r="H53" s="390"/>
      <c r="I53" s="390"/>
      <c r="J53" s="390"/>
      <c r="K53" s="390"/>
      <c r="L53" s="390"/>
      <c r="M53" s="390"/>
      <c r="N53" s="390"/>
      <c r="O53" s="390"/>
      <c r="P53" s="390"/>
    </row>
    <row r="54" spans="2:16" x14ac:dyDescent="0.25">
      <c r="B54" s="390" t="s">
        <v>34</v>
      </c>
      <c r="C54" s="390"/>
      <c r="D54" s="390"/>
      <c r="E54" s="390"/>
      <c r="F54" s="390"/>
      <c r="G54" s="390"/>
      <c r="H54" s="390"/>
      <c r="I54" s="390"/>
      <c r="J54" s="390"/>
      <c r="K54" s="390"/>
      <c r="L54" s="390"/>
      <c r="M54" s="390"/>
      <c r="N54" s="390"/>
      <c r="O54" s="390"/>
      <c r="P54" s="390"/>
    </row>
    <row r="55" spans="2:16" x14ac:dyDescent="0.25">
      <c r="B55" s="30"/>
      <c r="C55" s="29"/>
      <c r="D55" s="29"/>
      <c r="E55" s="29"/>
      <c r="F55" s="29"/>
      <c r="G55" s="29"/>
      <c r="H55" s="29"/>
      <c r="I55" s="29"/>
      <c r="J55" s="29"/>
      <c r="K55" s="29"/>
      <c r="L55" s="29"/>
      <c r="M55" s="29"/>
      <c r="N55" s="29"/>
      <c r="O55" s="29"/>
      <c r="P55" s="29"/>
    </row>
    <row r="56" spans="2:16" x14ac:dyDescent="0.25">
      <c r="B56" s="285"/>
      <c r="C56" s="29"/>
      <c r="D56" s="29"/>
      <c r="E56" s="29"/>
      <c r="F56" s="29"/>
      <c r="G56" s="29"/>
      <c r="H56" s="29"/>
      <c r="I56" s="29"/>
      <c r="J56" s="29"/>
      <c r="K56" s="29"/>
      <c r="L56" s="29"/>
      <c r="M56" s="29"/>
      <c r="N56" s="29"/>
      <c r="O56" s="29"/>
      <c r="P56" s="29"/>
    </row>
    <row r="57" spans="2:16" ht="39.75" customHeight="1" x14ac:dyDescent="0.25">
      <c r="B57" s="387" t="s">
        <v>35</v>
      </c>
      <c r="C57" s="387"/>
      <c r="D57" s="387"/>
      <c r="E57" s="387"/>
      <c r="F57" s="387"/>
      <c r="G57" s="387"/>
      <c r="H57" s="387"/>
      <c r="I57" s="387"/>
      <c r="J57" s="387"/>
      <c r="K57" s="387"/>
      <c r="L57" s="387"/>
      <c r="M57" s="387"/>
      <c r="N57" s="387"/>
      <c r="O57" s="387"/>
      <c r="P57" s="387"/>
    </row>
    <row r="58" spans="2:16" x14ac:dyDescent="0.25">
      <c r="B58" s="285"/>
      <c r="C58" s="29"/>
      <c r="D58" s="29"/>
      <c r="E58" s="29"/>
      <c r="F58" s="29"/>
      <c r="G58" s="29"/>
      <c r="H58" s="29"/>
      <c r="I58" s="29"/>
      <c r="J58" s="29"/>
      <c r="K58" s="29"/>
      <c r="L58" s="29"/>
      <c r="M58" s="29"/>
      <c r="N58" s="29"/>
      <c r="O58" s="29"/>
      <c r="P58" s="29"/>
    </row>
    <row r="59" spans="2:16" x14ac:dyDescent="0.25">
      <c r="B59" s="38" t="s">
        <v>36</v>
      </c>
      <c r="C59" s="29"/>
      <c r="D59" s="29"/>
      <c r="E59" s="29"/>
      <c r="F59" s="29"/>
      <c r="G59" s="29"/>
      <c r="H59" s="29"/>
      <c r="I59" s="29"/>
      <c r="J59" s="29"/>
      <c r="K59" s="29"/>
      <c r="L59" s="29"/>
      <c r="M59" s="29"/>
      <c r="N59" s="29"/>
      <c r="O59" s="29"/>
      <c r="P59" s="29"/>
    </row>
    <row r="60" spans="2:16" x14ac:dyDescent="0.25">
      <c r="B60" s="38"/>
      <c r="C60" s="29"/>
      <c r="D60" s="29"/>
      <c r="E60" s="29"/>
      <c r="F60" s="29"/>
      <c r="G60" s="29"/>
      <c r="H60" s="29"/>
      <c r="I60" s="29"/>
      <c r="J60" s="29"/>
      <c r="K60" s="29"/>
      <c r="L60" s="29"/>
      <c r="M60" s="29"/>
      <c r="N60" s="29"/>
      <c r="O60" s="29"/>
      <c r="P60" s="29"/>
    </row>
    <row r="61" spans="2:16" ht="24" customHeight="1" x14ac:dyDescent="0.25">
      <c r="B61" s="391" t="s">
        <v>37</v>
      </c>
      <c r="C61" s="391"/>
      <c r="D61" s="391"/>
      <c r="E61" s="391"/>
      <c r="F61" s="391"/>
      <c r="G61" s="391"/>
      <c r="H61" s="391"/>
      <c r="I61" s="391"/>
      <c r="J61" s="391"/>
      <c r="K61" s="391"/>
      <c r="L61" s="391"/>
      <c r="M61" s="391"/>
      <c r="N61" s="391"/>
      <c r="O61" s="391"/>
      <c r="P61" s="391"/>
    </row>
    <row r="62" spans="2:16" ht="10.5" customHeight="1" x14ac:dyDescent="0.25">
      <c r="B62" s="38"/>
      <c r="C62" s="29"/>
      <c r="D62" s="29"/>
      <c r="E62" s="29"/>
      <c r="F62" s="29"/>
      <c r="G62" s="29"/>
      <c r="H62" s="29"/>
      <c r="I62" s="29"/>
      <c r="J62" s="29"/>
      <c r="K62" s="29"/>
      <c r="L62" s="29"/>
      <c r="M62" s="29"/>
      <c r="N62" s="29"/>
      <c r="O62" s="29"/>
      <c r="P62" s="29"/>
    </row>
    <row r="63" spans="2:16" x14ac:dyDescent="0.25">
      <c r="B63" s="40" t="s">
        <v>38</v>
      </c>
      <c r="C63" s="29"/>
      <c r="D63" s="29"/>
      <c r="E63" s="29"/>
      <c r="F63" s="29"/>
      <c r="G63" s="29"/>
      <c r="H63" s="29"/>
      <c r="I63" s="29"/>
      <c r="J63" s="29"/>
      <c r="K63" s="29"/>
      <c r="L63" s="29"/>
      <c r="M63" s="29"/>
      <c r="N63" s="29"/>
      <c r="O63" s="29"/>
      <c r="P63" s="29"/>
    </row>
    <row r="64" spans="2:16" x14ac:dyDescent="0.25">
      <c r="B64" s="40" t="s">
        <v>39</v>
      </c>
      <c r="C64" s="29"/>
      <c r="D64" s="29"/>
      <c r="E64" s="29"/>
      <c r="F64" s="29"/>
      <c r="G64" s="29"/>
      <c r="H64" s="29"/>
      <c r="I64" s="29"/>
      <c r="J64" s="29"/>
      <c r="K64" s="29"/>
      <c r="L64" s="29"/>
      <c r="M64" s="29"/>
      <c r="N64" s="29"/>
      <c r="O64" s="29"/>
      <c r="P64" s="29"/>
    </row>
    <row r="65" spans="2:16" x14ac:dyDescent="0.25">
      <c r="B65" s="40" t="s">
        <v>40</v>
      </c>
      <c r="C65" s="29"/>
      <c r="D65" s="29"/>
      <c r="E65" s="29"/>
      <c r="F65" s="29"/>
      <c r="G65" s="29"/>
      <c r="H65" s="29"/>
      <c r="I65" s="29"/>
      <c r="J65" s="29"/>
      <c r="K65" s="29"/>
      <c r="L65" s="29"/>
      <c r="M65" s="29"/>
      <c r="N65" s="29"/>
      <c r="O65" s="29"/>
      <c r="P65" s="29"/>
    </row>
    <row r="66" spans="2:16" x14ac:dyDescent="0.25">
      <c r="B66" s="38"/>
      <c r="C66" s="29"/>
      <c r="D66" s="29"/>
      <c r="E66" s="29"/>
      <c r="F66" s="29"/>
      <c r="G66" s="29"/>
      <c r="H66" s="29"/>
      <c r="I66" s="29"/>
      <c r="J66" s="29"/>
      <c r="K66" s="29"/>
      <c r="L66" s="29"/>
      <c r="M66" s="29"/>
      <c r="N66" s="29"/>
      <c r="O66" s="29"/>
      <c r="P66" s="29"/>
    </row>
    <row r="67" spans="2:16" x14ac:dyDescent="0.25">
      <c r="B67" s="38" t="s">
        <v>41</v>
      </c>
      <c r="C67" s="29"/>
      <c r="D67" s="29"/>
      <c r="E67" s="29"/>
      <c r="F67" s="29"/>
      <c r="G67" s="29"/>
      <c r="H67" s="29"/>
      <c r="I67" s="29"/>
      <c r="J67" s="29"/>
      <c r="K67" s="29"/>
      <c r="L67" s="29"/>
      <c r="M67" s="29"/>
      <c r="N67" s="29"/>
      <c r="O67" s="29"/>
      <c r="P67" s="29"/>
    </row>
    <row r="68" spans="2:16" x14ac:dyDescent="0.25">
      <c r="B68" s="41"/>
      <c r="C68" s="29"/>
      <c r="D68" s="29"/>
      <c r="E68" s="29"/>
      <c r="F68" s="29"/>
      <c r="G68" s="29"/>
      <c r="H68" s="29"/>
      <c r="I68" s="29"/>
      <c r="J68" s="29"/>
      <c r="K68" s="29"/>
      <c r="L68" s="29"/>
      <c r="M68" s="29"/>
      <c r="N68" s="29"/>
      <c r="O68" s="29"/>
      <c r="P68" s="29"/>
    </row>
    <row r="69" spans="2:16" x14ac:dyDescent="0.25">
      <c r="B69" s="285" t="s">
        <v>42</v>
      </c>
      <c r="C69" s="29"/>
      <c r="D69" s="29"/>
      <c r="E69" s="29"/>
      <c r="F69" s="29"/>
      <c r="G69" s="29"/>
      <c r="H69" s="29"/>
      <c r="I69" s="29"/>
      <c r="J69" s="29"/>
      <c r="K69" s="29"/>
      <c r="L69" s="29"/>
      <c r="M69" s="29"/>
      <c r="N69" s="29"/>
      <c r="O69" s="29"/>
      <c r="P69" s="29"/>
    </row>
    <row r="70" spans="2:16" x14ac:dyDescent="0.25">
      <c r="B70" s="285"/>
      <c r="C70" s="29"/>
      <c r="D70" s="29"/>
      <c r="E70" s="29"/>
      <c r="F70" s="29"/>
      <c r="G70" s="29"/>
      <c r="H70" s="29"/>
      <c r="I70" s="29"/>
      <c r="J70" s="29"/>
      <c r="K70" s="29"/>
      <c r="L70" s="29"/>
      <c r="M70" s="29"/>
      <c r="N70" s="29"/>
      <c r="O70" s="29"/>
      <c r="P70" s="29"/>
    </row>
    <row r="71" spans="2:16" ht="53.25" customHeight="1" x14ac:dyDescent="0.25">
      <c r="B71" s="387" t="s">
        <v>43</v>
      </c>
      <c r="C71" s="387"/>
      <c r="D71" s="387"/>
      <c r="E71" s="387"/>
      <c r="F71" s="387"/>
      <c r="G71" s="387"/>
      <c r="H71" s="387"/>
      <c r="I71" s="387"/>
      <c r="J71" s="387"/>
      <c r="K71" s="387"/>
      <c r="L71" s="387"/>
      <c r="M71" s="387"/>
      <c r="N71" s="387"/>
      <c r="O71" s="387"/>
      <c r="P71" s="387"/>
    </row>
    <row r="72" spans="2:16" x14ac:dyDescent="0.25">
      <c r="B72" s="285"/>
      <c r="C72" s="29"/>
      <c r="D72" s="29"/>
      <c r="E72" s="29"/>
      <c r="F72" s="29"/>
      <c r="G72" s="29"/>
      <c r="H72" s="29"/>
      <c r="I72" s="29"/>
      <c r="J72" s="29"/>
      <c r="K72" s="29"/>
      <c r="L72" s="29"/>
      <c r="M72" s="29"/>
      <c r="N72" s="29"/>
      <c r="O72" s="29"/>
      <c r="P72" s="29"/>
    </row>
    <row r="73" spans="2:16" x14ac:dyDescent="0.25">
      <c r="B73" s="285" t="s">
        <v>44</v>
      </c>
      <c r="C73" s="29"/>
      <c r="D73" s="29"/>
      <c r="E73" s="29"/>
      <c r="F73" s="29"/>
      <c r="G73" s="29"/>
      <c r="H73" s="29"/>
      <c r="I73" s="29"/>
      <c r="J73" s="29"/>
      <c r="K73" s="29"/>
      <c r="L73" s="29"/>
      <c r="M73" s="29"/>
      <c r="N73" s="29"/>
      <c r="O73" s="29"/>
      <c r="P73" s="29"/>
    </row>
    <row r="74" spans="2:16" ht="15.75" customHeight="1" x14ac:dyDescent="0.25">
      <c r="B74" s="285"/>
      <c r="C74" s="29"/>
      <c r="D74" s="29"/>
      <c r="E74" s="29"/>
      <c r="F74" s="29"/>
      <c r="G74" s="29"/>
      <c r="H74" s="29"/>
      <c r="I74" s="29"/>
      <c r="J74" s="29"/>
      <c r="K74" s="29"/>
      <c r="L74" s="29"/>
      <c r="M74" s="29"/>
      <c r="N74" s="29"/>
      <c r="O74" s="29"/>
      <c r="P74" s="29"/>
    </row>
    <row r="75" spans="2:16" ht="23.25" customHeight="1" x14ac:dyDescent="0.25">
      <c r="B75" s="285" t="s">
        <v>45</v>
      </c>
      <c r="C75" s="29"/>
      <c r="D75" s="29"/>
      <c r="E75" s="29"/>
      <c r="F75" s="29"/>
      <c r="G75" s="29"/>
      <c r="H75" s="29"/>
      <c r="I75" s="29"/>
      <c r="J75" s="29"/>
      <c r="K75" s="29"/>
      <c r="L75" s="29"/>
      <c r="M75" s="29"/>
      <c r="N75" s="29"/>
      <c r="O75" s="29"/>
      <c r="P75" s="29"/>
    </row>
    <row r="76" spans="2:16" ht="41.25" customHeight="1" x14ac:dyDescent="0.25">
      <c r="B76" s="387" t="s">
        <v>46</v>
      </c>
      <c r="C76" s="387"/>
      <c r="D76" s="387"/>
      <c r="E76" s="387"/>
      <c r="F76" s="387"/>
      <c r="G76" s="387"/>
      <c r="H76" s="387"/>
      <c r="I76" s="387"/>
      <c r="J76" s="387"/>
      <c r="K76" s="387"/>
      <c r="L76" s="387"/>
      <c r="M76" s="387"/>
      <c r="N76" s="387"/>
      <c r="O76" s="387"/>
      <c r="P76" s="387"/>
    </row>
    <row r="77" spans="2:16" x14ac:dyDescent="0.25">
      <c r="B77" s="285" t="s">
        <v>47</v>
      </c>
      <c r="C77" s="29"/>
      <c r="D77" s="29"/>
      <c r="E77" s="29"/>
      <c r="F77" s="29"/>
      <c r="G77" s="29"/>
      <c r="H77" s="29"/>
      <c r="I77" s="29"/>
      <c r="J77" s="29"/>
      <c r="K77" s="29"/>
      <c r="L77" s="29"/>
      <c r="M77" s="29"/>
      <c r="N77" s="29"/>
      <c r="O77" s="29"/>
      <c r="P77" s="29"/>
    </row>
    <row r="78" spans="2:16" x14ac:dyDescent="0.25">
      <c r="B78" s="285" t="s">
        <v>48</v>
      </c>
      <c r="C78" s="29"/>
      <c r="D78" s="29"/>
      <c r="E78" s="29"/>
      <c r="F78" s="29"/>
      <c r="G78" s="29"/>
      <c r="H78" s="29"/>
      <c r="I78" s="29"/>
      <c r="J78" s="29"/>
      <c r="K78" s="29"/>
      <c r="L78" s="29"/>
      <c r="M78" s="29"/>
      <c r="N78" s="29"/>
      <c r="O78" s="29"/>
      <c r="P78" s="29"/>
    </row>
    <row r="79" spans="2:16" x14ac:dyDescent="0.25">
      <c r="B79" s="285" t="s">
        <v>49</v>
      </c>
      <c r="C79" s="29"/>
      <c r="D79" s="29"/>
      <c r="E79" s="29"/>
      <c r="F79" s="29"/>
      <c r="G79" s="29"/>
      <c r="H79" s="29"/>
      <c r="I79" s="29"/>
      <c r="J79" s="29"/>
      <c r="K79" s="29"/>
      <c r="L79" s="29"/>
      <c r="M79" s="29"/>
      <c r="N79" s="29"/>
      <c r="O79" s="29"/>
      <c r="P79" s="29"/>
    </row>
    <row r="80" spans="2:16" x14ac:dyDescent="0.25">
      <c r="B80" s="285" t="s">
        <v>50</v>
      </c>
      <c r="C80" s="29"/>
      <c r="D80" s="29"/>
      <c r="E80" s="29"/>
      <c r="F80" s="29"/>
      <c r="G80" s="29"/>
      <c r="H80" s="29"/>
      <c r="I80" s="29"/>
      <c r="J80" s="29"/>
      <c r="K80" s="29"/>
      <c r="L80" s="29"/>
      <c r="M80" s="29"/>
      <c r="N80" s="29"/>
      <c r="O80" s="29"/>
      <c r="P80" s="29"/>
    </row>
    <row r="81" spans="2:16" x14ac:dyDescent="0.25">
      <c r="B81" s="285" t="s">
        <v>51</v>
      </c>
      <c r="C81" s="29"/>
      <c r="D81" s="29"/>
      <c r="E81" s="29"/>
      <c r="F81" s="29"/>
      <c r="G81" s="29"/>
      <c r="H81" s="29"/>
      <c r="I81" s="29"/>
      <c r="J81" s="29"/>
      <c r="K81" s="29"/>
      <c r="L81" s="29"/>
      <c r="M81" s="29"/>
      <c r="N81" s="29"/>
      <c r="O81" s="29"/>
      <c r="P81" s="29"/>
    </row>
    <row r="82" spans="2:16" x14ac:dyDescent="0.25">
      <c r="B82" s="285" t="s">
        <v>52</v>
      </c>
      <c r="C82" s="29"/>
      <c r="D82" s="29"/>
      <c r="E82" s="29"/>
      <c r="F82" s="29"/>
      <c r="G82" s="29"/>
      <c r="H82" s="29"/>
      <c r="I82" s="29"/>
      <c r="J82" s="29"/>
      <c r="K82" s="29"/>
      <c r="L82" s="29"/>
      <c r="M82" s="29"/>
      <c r="N82" s="29"/>
      <c r="O82" s="29"/>
      <c r="P82" s="29"/>
    </row>
    <row r="83" spans="2:16" x14ac:dyDescent="0.25">
      <c r="B83" s="285" t="s">
        <v>53</v>
      </c>
      <c r="C83" s="29"/>
      <c r="D83" s="29"/>
      <c r="E83" s="29"/>
      <c r="F83" s="29"/>
      <c r="G83" s="29"/>
      <c r="H83" s="29"/>
      <c r="I83" s="29"/>
      <c r="J83" s="29"/>
      <c r="K83" s="29"/>
      <c r="L83" s="29"/>
      <c r="M83" s="29"/>
      <c r="N83" s="29"/>
      <c r="O83" s="29"/>
      <c r="P83" s="29"/>
    </row>
    <row r="84" spans="2:16" x14ac:dyDescent="0.25">
      <c r="B84" s="285" t="s">
        <v>54</v>
      </c>
      <c r="C84" s="29"/>
      <c r="D84" s="29"/>
      <c r="E84" s="29"/>
      <c r="F84" s="29"/>
      <c r="G84" s="29"/>
      <c r="H84" s="29"/>
      <c r="I84" s="29"/>
      <c r="J84" s="29"/>
      <c r="K84" s="29"/>
      <c r="L84" s="29"/>
      <c r="M84" s="29"/>
      <c r="N84" s="29"/>
      <c r="O84" s="29"/>
      <c r="P84" s="29"/>
    </row>
    <row r="85" spans="2:16" x14ac:dyDescent="0.25">
      <c r="B85" s="285" t="s">
        <v>55</v>
      </c>
      <c r="C85" s="29"/>
      <c r="D85" s="29"/>
      <c r="E85" s="29"/>
      <c r="F85" s="29"/>
      <c r="G85" s="29"/>
      <c r="H85" s="29"/>
      <c r="I85" s="29"/>
      <c r="J85" s="29"/>
      <c r="K85" s="29"/>
      <c r="L85" s="29"/>
      <c r="M85" s="29"/>
      <c r="N85" s="29"/>
      <c r="O85" s="29"/>
      <c r="P85" s="29"/>
    </row>
    <row r="86" spans="2:16" x14ac:dyDescent="0.25">
      <c r="B86" s="285" t="s">
        <v>56</v>
      </c>
      <c r="C86" s="29"/>
      <c r="D86" s="29"/>
      <c r="E86" s="29"/>
      <c r="F86" s="29"/>
      <c r="G86" s="29"/>
      <c r="H86" s="29"/>
      <c r="I86" s="29"/>
      <c r="J86" s="29"/>
      <c r="K86" s="29"/>
      <c r="L86" s="29"/>
      <c r="M86" s="29"/>
      <c r="N86" s="29"/>
      <c r="O86" s="29"/>
      <c r="P86" s="29"/>
    </row>
    <row r="87" spans="2:16" ht="45.75" customHeight="1" x14ac:dyDescent="0.25">
      <c r="B87" s="387" t="s">
        <v>57</v>
      </c>
      <c r="C87" s="387"/>
      <c r="D87" s="387"/>
      <c r="E87" s="387"/>
      <c r="F87" s="387"/>
      <c r="G87" s="387"/>
      <c r="H87" s="387"/>
      <c r="I87" s="387"/>
      <c r="J87" s="387"/>
      <c r="K87" s="387"/>
      <c r="L87" s="387"/>
      <c r="M87" s="387"/>
      <c r="N87" s="387"/>
      <c r="O87" s="387"/>
      <c r="P87" s="387"/>
    </row>
    <row r="88" spans="2:16" x14ac:dyDescent="0.25">
      <c r="B88" s="30" t="s">
        <v>58</v>
      </c>
      <c r="C88" s="29"/>
      <c r="D88" s="29"/>
      <c r="E88" s="29"/>
      <c r="F88" s="29"/>
      <c r="G88" s="29"/>
      <c r="H88" s="29"/>
      <c r="I88" s="29"/>
      <c r="J88" s="29"/>
      <c r="K88" s="29"/>
      <c r="L88" s="29"/>
      <c r="M88" s="29"/>
      <c r="N88" s="29"/>
      <c r="O88" s="29"/>
      <c r="P88" s="29"/>
    </row>
    <row r="89" spans="2:16" x14ac:dyDescent="0.25">
      <c r="B89" s="285"/>
      <c r="C89" s="29"/>
      <c r="D89" s="29"/>
      <c r="E89" s="29"/>
      <c r="F89" s="29"/>
      <c r="G89" s="29"/>
      <c r="H89" s="29"/>
      <c r="I89" s="29"/>
      <c r="J89" s="29"/>
      <c r="K89" s="29"/>
      <c r="L89" s="29"/>
      <c r="M89" s="29"/>
      <c r="N89" s="29"/>
      <c r="O89" s="29"/>
      <c r="P89" s="29"/>
    </row>
    <row r="90" spans="2:16" ht="51.75" customHeight="1" x14ac:dyDescent="0.25">
      <c r="B90" s="387" t="s">
        <v>59</v>
      </c>
      <c r="C90" s="387"/>
      <c r="D90" s="387"/>
      <c r="E90" s="387"/>
      <c r="F90" s="387"/>
      <c r="G90" s="387"/>
      <c r="H90" s="387"/>
      <c r="I90" s="387"/>
      <c r="J90" s="387"/>
      <c r="K90" s="387"/>
      <c r="L90" s="387"/>
      <c r="M90" s="387"/>
      <c r="N90" s="387"/>
      <c r="O90" s="387"/>
      <c r="P90" s="387"/>
    </row>
    <row r="91" spans="2:16" x14ac:dyDescent="0.25">
      <c r="B91" s="29"/>
      <c r="C91" s="29"/>
      <c r="D91" s="29"/>
      <c r="E91" s="29"/>
      <c r="F91" s="29"/>
      <c r="G91" s="29"/>
      <c r="H91" s="29"/>
      <c r="I91" s="29"/>
      <c r="J91" s="29"/>
      <c r="K91" s="29"/>
      <c r="L91" s="29"/>
      <c r="M91" s="29"/>
      <c r="N91" s="29"/>
      <c r="O91" s="29"/>
      <c r="P91" s="29"/>
    </row>
  </sheetData>
  <mergeCells count="32">
    <mergeCell ref="B3:P3"/>
    <mergeCell ref="B5:P5"/>
    <mergeCell ref="B6:P6"/>
    <mergeCell ref="B7:P7"/>
    <mergeCell ref="B8:P8"/>
    <mergeCell ref="B87:P87"/>
    <mergeCell ref="B9:P9"/>
    <mergeCell ref="B22:O22"/>
    <mergeCell ref="B39:P39"/>
    <mergeCell ref="B10:P10"/>
    <mergeCell ref="B11:P11"/>
    <mergeCell ref="B18:P18"/>
    <mergeCell ref="B20:P20"/>
    <mergeCell ref="B30:P30"/>
    <mergeCell ref="B31:P31"/>
    <mergeCell ref="B32:P32"/>
    <mergeCell ref="B90:P90"/>
    <mergeCell ref="B1:P1"/>
    <mergeCell ref="B52:P52"/>
    <mergeCell ref="B53:P53"/>
    <mergeCell ref="B54:P54"/>
    <mergeCell ref="B57:P57"/>
    <mergeCell ref="B61:P61"/>
    <mergeCell ref="B71:P71"/>
    <mergeCell ref="B41:P41"/>
    <mergeCell ref="B43:P43"/>
    <mergeCell ref="B44:P44"/>
    <mergeCell ref="B46:P46"/>
    <mergeCell ref="B34:P34"/>
    <mergeCell ref="B36:P36"/>
    <mergeCell ref="B38:P38"/>
    <mergeCell ref="B76:P76"/>
  </mergeCells>
  <printOptions horizontalCentered="1"/>
  <pageMargins left="0.25" right="0.25" top="0.25" bottom="0.5" header="0.3" footer="0.3"/>
  <pageSetup fitToHeight="0" orientation="landscape" blackAndWhite="1" r:id="rId1"/>
  <headerFooter>
    <oddFooter>&amp;L&amp;F&amp;CPage &amp;P of &amp;N&amp;R&amp;A</oddFooter>
  </headerFooter>
  <rowBreaks count="1" manualBreakCount="1">
    <brk id="5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34"/>
  <sheetViews>
    <sheetView tabSelected="1" zoomScaleNormal="100" zoomScaleSheetLayoutView="100" workbookViewId="0">
      <selection activeCell="E9" sqref="E9:F9"/>
    </sheetView>
  </sheetViews>
  <sheetFormatPr defaultColWidth="9.140625" defaultRowHeight="15" x14ac:dyDescent="0.25"/>
  <cols>
    <col min="1" max="1" width="22.140625" style="6" customWidth="1"/>
    <col min="2" max="2" width="32.85546875" customWidth="1"/>
    <col min="3" max="3" width="18.85546875" customWidth="1"/>
    <col min="4" max="4" width="26.5703125" customWidth="1"/>
    <col min="5" max="5" width="15.42578125" customWidth="1"/>
    <col min="6" max="6" width="19.7109375" customWidth="1"/>
  </cols>
  <sheetData>
    <row r="1" spans="1:7" ht="21" customHeight="1" x14ac:dyDescent="0.25">
      <c r="A1" s="280" t="s">
        <v>60</v>
      </c>
      <c r="B1" s="384" t="s">
        <v>61</v>
      </c>
      <c r="C1" s="385"/>
      <c r="D1" s="386"/>
      <c r="E1" s="360" t="s">
        <v>62</v>
      </c>
      <c r="F1" s="361"/>
    </row>
    <row r="2" spans="1:7" ht="36" customHeight="1" x14ac:dyDescent="0.25">
      <c r="A2" s="280" t="s">
        <v>63</v>
      </c>
      <c r="B2" s="330"/>
      <c r="C2" s="150" t="s">
        <v>64</v>
      </c>
      <c r="D2" s="331"/>
      <c r="E2" s="150" t="s">
        <v>65</v>
      </c>
      <c r="F2" s="170" t="s">
        <v>428</v>
      </c>
      <c r="G2" s="172"/>
    </row>
    <row r="3" spans="1:7" ht="36" customHeight="1" x14ac:dyDescent="0.25">
      <c r="A3" s="149" t="s">
        <v>66</v>
      </c>
      <c r="B3" s="169" t="s">
        <v>431</v>
      </c>
      <c r="C3" s="149" t="s">
        <v>67</v>
      </c>
      <c r="D3" s="272" t="s">
        <v>430</v>
      </c>
      <c r="E3" s="280" t="s">
        <v>68</v>
      </c>
      <c r="F3" s="170">
        <v>2027</v>
      </c>
      <c r="G3" s="18"/>
    </row>
    <row r="4" spans="1:7" ht="20.25" customHeight="1" x14ac:dyDescent="0.25">
      <c r="A4" s="364" t="s">
        <v>69</v>
      </c>
      <c r="B4" s="364"/>
      <c r="C4" s="364"/>
      <c r="D4" s="364"/>
      <c r="E4" s="151" t="s">
        <v>70</v>
      </c>
      <c r="F4" s="170"/>
      <c r="G4" s="156"/>
    </row>
    <row r="5" spans="1:7" ht="17.25" customHeight="1" x14ac:dyDescent="0.25">
      <c r="A5" s="372" t="s">
        <v>71</v>
      </c>
      <c r="B5" s="373"/>
      <c r="C5" s="373"/>
      <c r="D5" s="374"/>
      <c r="E5" s="360" t="s">
        <v>72</v>
      </c>
      <c r="F5" s="361"/>
    </row>
    <row r="6" spans="1:7" ht="17.25" customHeight="1" thickBot="1" x14ac:dyDescent="0.3">
      <c r="A6" s="375" t="s">
        <v>73</v>
      </c>
      <c r="B6" s="376"/>
      <c r="C6" s="376"/>
      <c r="D6" s="377"/>
      <c r="E6" s="378">
        <f>+E34</f>
        <v>0</v>
      </c>
      <c r="F6" s="379"/>
    </row>
    <row r="7" spans="1:7" ht="24" customHeight="1" thickBot="1" x14ac:dyDescent="0.3">
      <c r="A7" s="366" t="s">
        <v>74</v>
      </c>
      <c r="B7" s="367"/>
      <c r="C7" s="368"/>
      <c r="D7" s="369"/>
      <c r="E7" s="369"/>
      <c r="F7" s="370"/>
    </row>
    <row r="8" spans="1:7" ht="38.25" customHeight="1" x14ac:dyDescent="0.25">
      <c r="A8" s="362" t="s">
        <v>75</v>
      </c>
      <c r="B8" s="363"/>
      <c r="C8" s="362" t="s">
        <v>76</v>
      </c>
      <c r="D8" s="363"/>
      <c r="E8" s="380" t="s">
        <v>77</v>
      </c>
      <c r="F8" s="381"/>
    </row>
    <row r="9" spans="1:7" ht="21" customHeight="1" x14ac:dyDescent="0.25">
      <c r="A9" s="355" t="s">
        <v>433</v>
      </c>
      <c r="B9" s="355"/>
      <c r="C9" s="357">
        <v>200.43</v>
      </c>
      <c r="D9" s="357"/>
      <c r="E9" s="346">
        <f>+'1A'!G22</f>
        <v>0</v>
      </c>
      <c r="F9" s="346"/>
    </row>
    <row r="10" spans="1:7" ht="18.95" customHeight="1" x14ac:dyDescent="0.25">
      <c r="A10" s="355" t="s">
        <v>426</v>
      </c>
      <c r="B10" s="355"/>
      <c r="C10" s="357">
        <v>200.43</v>
      </c>
      <c r="D10" s="357"/>
      <c r="E10" s="346">
        <f>+'1B'!G22</f>
        <v>0</v>
      </c>
      <c r="F10" s="346"/>
    </row>
    <row r="11" spans="1:7" ht="18.95" customHeight="1" x14ac:dyDescent="0.25">
      <c r="A11" s="355" t="s">
        <v>432</v>
      </c>
      <c r="B11" s="355"/>
      <c r="C11" s="358">
        <v>200.43100000000001</v>
      </c>
      <c r="D11" s="358"/>
      <c r="E11" s="346">
        <f>+'2A'!E21</f>
        <v>0</v>
      </c>
      <c r="F11" s="346"/>
    </row>
    <row r="12" spans="1:7" ht="18.95" customHeight="1" x14ac:dyDescent="0.25">
      <c r="A12" s="355" t="s">
        <v>421</v>
      </c>
      <c r="B12" s="355"/>
      <c r="C12" s="358">
        <v>200.43100000000001</v>
      </c>
      <c r="D12" s="358"/>
      <c r="E12" s="346">
        <f>+'2B'!E21</f>
        <v>0</v>
      </c>
      <c r="F12" s="346"/>
    </row>
    <row r="13" spans="1:7" ht="18.95" customHeight="1" x14ac:dyDescent="0.25">
      <c r="A13" s="355" t="s">
        <v>78</v>
      </c>
      <c r="B13" s="355"/>
      <c r="C13" s="358">
        <v>200.47399999999999</v>
      </c>
      <c r="D13" s="358"/>
      <c r="E13" s="346">
        <f>+Travel!G11</f>
        <v>0</v>
      </c>
      <c r="F13" s="346"/>
    </row>
    <row r="14" spans="1:7" ht="18.95" customHeight="1" x14ac:dyDescent="0.25">
      <c r="A14" s="355" t="s">
        <v>79</v>
      </c>
      <c r="B14" s="355"/>
      <c r="C14" s="358">
        <v>200.43899999999999</v>
      </c>
      <c r="D14" s="358"/>
      <c r="E14" s="346">
        <f>+'Equipment '!D10</f>
        <v>0</v>
      </c>
      <c r="F14" s="346"/>
    </row>
    <row r="15" spans="1:7" ht="18.95" customHeight="1" x14ac:dyDescent="0.25">
      <c r="A15" s="355" t="s">
        <v>80</v>
      </c>
      <c r="B15" s="355"/>
      <c r="C15" s="358">
        <v>200.94</v>
      </c>
      <c r="D15" s="358"/>
      <c r="E15" s="346">
        <f>+Supplies!D16</f>
        <v>0</v>
      </c>
      <c r="F15" s="346"/>
    </row>
    <row r="16" spans="1:7" ht="18" customHeight="1" x14ac:dyDescent="0.25">
      <c r="A16" s="355" t="s">
        <v>434</v>
      </c>
      <c r="B16" s="355"/>
      <c r="C16" s="358" t="s">
        <v>81</v>
      </c>
      <c r="D16" s="358"/>
      <c r="E16" s="346">
        <f>+'6A'!C16</f>
        <v>0</v>
      </c>
      <c r="F16" s="346"/>
    </row>
    <row r="17" spans="1:6" ht="18" customHeight="1" x14ac:dyDescent="0.25">
      <c r="A17" s="355" t="s">
        <v>425</v>
      </c>
      <c r="B17" s="355"/>
      <c r="C17" s="358" t="s">
        <v>81</v>
      </c>
      <c r="D17" s="358"/>
      <c r="E17" s="346">
        <f>+'6B'!C16</f>
        <v>0</v>
      </c>
      <c r="F17" s="346"/>
    </row>
    <row r="18" spans="1:6" ht="18.95" customHeight="1" x14ac:dyDescent="0.25">
      <c r="A18" s="355" t="s">
        <v>435</v>
      </c>
      <c r="B18" s="355"/>
      <c r="C18" s="358">
        <v>200.459</v>
      </c>
      <c r="D18" s="358"/>
      <c r="E18" s="346">
        <f>'7A'!G8</f>
        <v>0</v>
      </c>
      <c r="F18" s="346"/>
    </row>
    <row r="19" spans="1:6" s="329" customFormat="1" ht="18.95" customHeight="1" x14ac:dyDescent="0.25">
      <c r="A19" s="365" t="s">
        <v>424</v>
      </c>
      <c r="B19" s="365"/>
      <c r="C19" s="359">
        <v>200.459</v>
      </c>
      <c r="D19" s="359"/>
      <c r="E19" s="371">
        <f>'7B'!G8</f>
        <v>0</v>
      </c>
      <c r="F19" s="371"/>
    </row>
    <row r="20" spans="1:6" ht="18.95" customHeight="1" x14ac:dyDescent="0.25">
      <c r="A20" s="355" t="s">
        <v>84</v>
      </c>
      <c r="B20" s="355"/>
      <c r="C20" s="358">
        <v>200.465</v>
      </c>
      <c r="D20" s="358"/>
      <c r="E20" s="346">
        <f>+'Occupancy '!F8</f>
        <v>0</v>
      </c>
      <c r="F20" s="346"/>
    </row>
    <row r="21" spans="1:6" ht="18.95" customHeight="1" x14ac:dyDescent="0.25">
      <c r="A21" s="355" t="s">
        <v>86</v>
      </c>
      <c r="B21" s="355"/>
      <c r="C21" s="358"/>
      <c r="D21" s="358"/>
      <c r="E21" s="346">
        <f>+'Telecommunications '!F8</f>
        <v>0</v>
      </c>
      <c r="F21" s="346"/>
    </row>
    <row r="22" spans="1:6" ht="18.95" customHeight="1" x14ac:dyDescent="0.25">
      <c r="A22" s="355" t="s">
        <v>87</v>
      </c>
      <c r="B22" s="355"/>
      <c r="C22" s="358">
        <v>200.47200000000001</v>
      </c>
      <c r="D22" s="358"/>
      <c r="E22" s="346">
        <f>+'Training &amp; Education'!F8</f>
        <v>0</v>
      </c>
      <c r="F22" s="346"/>
    </row>
    <row r="23" spans="1:6" ht="18.95" customHeight="1" x14ac:dyDescent="0.25">
      <c r="A23" s="355" t="s">
        <v>88</v>
      </c>
      <c r="B23" s="355"/>
      <c r="C23" s="358" t="s">
        <v>89</v>
      </c>
      <c r="D23" s="358"/>
      <c r="E23" s="346">
        <f>+'Direct Administrative '!G13</f>
        <v>0</v>
      </c>
      <c r="F23" s="346"/>
    </row>
    <row r="24" spans="1:6" ht="18.95" customHeight="1" x14ac:dyDescent="0.25">
      <c r="A24" s="355" t="s">
        <v>90</v>
      </c>
      <c r="B24" s="355"/>
      <c r="C24" s="358"/>
      <c r="D24" s="358"/>
      <c r="E24" s="346">
        <f>+'Miscellaneous (other) Costs '!F12</f>
        <v>0</v>
      </c>
      <c r="F24" s="346"/>
    </row>
    <row r="25" spans="1:6" ht="18.95" customHeight="1" x14ac:dyDescent="0.25">
      <c r="A25" s="355" t="s">
        <v>370</v>
      </c>
      <c r="B25" s="355"/>
      <c r="C25" s="358"/>
      <c r="D25" s="358"/>
      <c r="E25" s="346">
        <f>+'15A'!F15</f>
        <v>0</v>
      </c>
      <c r="F25" s="346"/>
    </row>
    <row r="26" spans="1:6" ht="18.95" customHeight="1" x14ac:dyDescent="0.25">
      <c r="A26" s="355" t="s">
        <v>429</v>
      </c>
      <c r="B26" s="355"/>
      <c r="C26" s="358"/>
      <c r="D26" s="358"/>
      <c r="E26" s="346">
        <f>+'15B'!F13</f>
        <v>0</v>
      </c>
      <c r="F26" s="346"/>
    </row>
    <row r="27" spans="1:6" ht="18.95" customHeight="1" x14ac:dyDescent="0.25">
      <c r="A27" s="355" t="s">
        <v>91</v>
      </c>
      <c r="B27" s="355"/>
      <c r="C27" s="345">
        <v>200.41300000000001</v>
      </c>
      <c r="D27" s="345"/>
      <c r="E27" s="346">
        <f>SUM(E9:F26)</f>
        <v>0</v>
      </c>
      <c r="F27" s="346"/>
    </row>
    <row r="28" spans="1:6" ht="18.75" customHeight="1" x14ac:dyDescent="0.25">
      <c r="A28" s="344" t="s">
        <v>436</v>
      </c>
      <c r="B28" s="344"/>
      <c r="C28" s="345">
        <v>200.41399999999999</v>
      </c>
      <c r="D28" s="345"/>
      <c r="E28" s="346">
        <f>'17A'!D6</f>
        <v>0</v>
      </c>
      <c r="F28" s="346"/>
    </row>
    <row r="29" spans="1:6" s="334" customFormat="1" ht="10.5" customHeight="1" x14ac:dyDescent="0.2">
      <c r="A29" s="332" t="s">
        <v>93</v>
      </c>
      <c r="B29" s="333">
        <f>'Indirect Cost Worksheet'!H33</f>
        <v>0.15</v>
      </c>
      <c r="C29" s="347" t="str">
        <f>IF(B29="","",IF(B29&lt;&gt;'17A'!C4,"Rate must match 17 in Section C",""))</f>
        <v/>
      </c>
      <c r="D29" s="348"/>
      <c r="E29" s="351" t="str">
        <f>IF(B30="","",IF(B30&lt;&gt;(+'17A'!B4+'17A'!B5),"Base must match 17 in Section C",""))</f>
        <v/>
      </c>
      <c r="F29" s="352"/>
    </row>
    <row r="30" spans="1:6" s="334" customFormat="1" ht="10.5" customHeight="1" x14ac:dyDescent="0.2">
      <c r="A30" s="335" t="s">
        <v>94</v>
      </c>
      <c r="B30" s="336">
        <f>'Indirect Cost Worksheet'!H31</f>
        <v>0</v>
      </c>
      <c r="C30" s="349"/>
      <c r="D30" s="350"/>
      <c r="E30" s="353"/>
      <c r="F30" s="354"/>
    </row>
    <row r="31" spans="1:6" ht="18.75" customHeight="1" x14ac:dyDescent="0.25">
      <c r="A31" s="344" t="s">
        <v>427</v>
      </c>
      <c r="B31" s="344"/>
      <c r="C31" s="345">
        <v>200.41399999999999</v>
      </c>
      <c r="D31" s="345"/>
      <c r="E31" s="346">
        <f>'17B'!D6</f>
        <v>0</v>
      </c>
      <c r="F31" s="346"/>
    </row>
    <row r="32" spans="1:6" s="334" customFormat="1" ht="11.25" customHeight="1" x14ac:dyDescent="0.2">
      <c r="A32" s="332" t="s">
        <v>93</v>
      </c>
      <c r="B32" s="333">
        <f>'Indirect Cost Worksheet'!H33</f>
        <v>0.15</v>
      </c>
      <c r="C32" s="347"/>
      <c r="D32" s="348"/>
      <c r="E32" s="351"/>
      <c r="F32" s="352"/>
    </row>
    <row r="33" spans="1:6" s="334" customFormat="1" ht="11.25" customHeight="1" x14ac:dyDescent="0.2">
      <c r="A33" s="335" t="s">
        <v>94</v>
      </c>
      <c r="B33" s="336">
        <f>'Indirect Cost Worksheet'!H32</f>
        <v>0</v>
      </c>
      <c r="C33" s="349"/>
      <c r="D33" s="350"/>
      <c r="E33" s="353"/>
      <c r="F33" s="354"/>
    </row>
    <row r="34" spans="1:6" ht="18.75" customHeight="1" x14ac:dyDescent="0.25">
      <c r="A34" s="356" t="s">
        <v>95</v>
      </c>
      <c r="B34" s="356"/>
      <c r="C34" s="356"/>
      <c r="D34" s="356"/>
      <c r="E34" s="382">
        <f>E27+E28+E31</f>
        <v>0</v>
      </c>
      <c r="F34" s="383"/>
    </row>
    <row r="35" spans="1:6" ht="17.25" customHeight="1" x14ac:dyDescent="0.25">
      <c r="A35"/>
    </row>
    <row r="36" spans="1:6" ht="24" customHeight="1" x14ac:dyDescent="0.25">
      <c r="A36" s="42"/>
      <c r="B36" s="42"/>
      <c r="C36" s="42"/>
      <c r="D36" s="42"/>
      <c r="E36" s="42"/>
    </row>
    <row r="37" spans="1:6" x14ac:dyDescent="0.25">
      <c r="A37"/>
    </row>
    <row r="38" spans="1:6" x14ac:dyDescent="0.25">
      <c r="A38"/>
    </row>
    <row r="39" spans="1:6" x14ac:dyDescent="0.25">
      <c r="A39"/>
    </row>
    <row r="40" spans="1:6" x14ac:dyDescent="0.25">
      <c r="A40"/>
    </row>
    <row r="41" spans="1:6" x14ac:dyDescent="0.25">
      <c r="A41"/>
    </row>
    <row r="42" spans="1:6" x14ac:dyDescent="0.25">
      <c r="A42"/>
    </row>
    <row r="43" spans="1:6" x14ac:dyDescent="0.25">
      <c r="A43"/>
    </row>
    <row r="44" spans="1:6" x14ac:dyDescent="0.25">
      <c r="A44"/>
    </row>
    <row r="45" spans="1:6" x14ac:dyDescent="0.25">
      <c r="A45"/>
    </row>
    <row r="46" spans="1:6" x14ac:dyDescent="0.25">
      <c r="A46"/>
    </row>
    <row r="47" spans="1:6" x14ac:dyDescent="0.25">
      <c r="A47"/>
    </row>
    <row r="48" spans="1:6" x14ac:dyDescent="0.25">
      <c r="A48"/>
    </row>
    <row r="49" spans="1:1" x14ac:dyDescent="0.25">
      <c r="A49"/>
    </row>
    <row r="50" spans="1:1" x14ac:dyDescent="0.25">
      <c r="A50"/>
    </row>
    <row r="51" spans="1:1" x14ac:dyDescent="0.25">
      <c r="A51"/>
    </row>
    <row r="52" spans="1:1" x14ac:dyDescent="0.25">
      <c r="A52"/>
    </row>
    <row r="53" spans="1:1" x14ac:dyDescent="0.25">
      <c r="A53"/>
    </row>
    <row r="54" spans="1:1" x14ac:dyDescent="0.25">
      <c r="A54"/>
    </row>
    <row r="55" spans="1:1" x14ac:dyDescent="0.25">
      <c r="A55"/>
    </row>
    <row r="56" spans="1:1" x14ac:dyDescent="0.25">
      <c r="A56"/>
    </row>
    <row r="57" spans="1:1" x14ac:dyDescent="0.25">
      <c r="A57"/>
    </row>
    <row r="58" spans="1:1" x14ac:dyDescent="0.25">
      <c r="A58"/>
    </row>
    <row r="59" spans="1:1" x14ac:dyDescent="0.25">
      <c r="A59"/>
    </row>
    <row r="60" spans="1:1" x14ac:dyDescent="0.25">
      <c r="A60"/>
    </row>
    <row r="61" spans="1:1" x14ac:dyDescent="0.25">
      <c r="A61"/>
    </row>
    <row r="62" spans="1:1" x14ac:dyDescent="0.25">
      <c r="A62"/>
    </row>
    <row r="63" spans="1:1" x14ac:dyDescent="0.25">
      <c r="A63"/>
    </row>
    <row r="64" spans="1:1" x14ac:dyDescent="0.25">
      <c r="A64"/>
    </row>
    <row r="65" spans="1:1" x14ac:dyDescent="0.25">
      <c r="A65"/>
    </row>
    <row r="66" spans="1:1" x14ac:dyDescent="0.25">
      <c r="A66"/>
    </row>
    <row r="67" spans="1:1" x14ac:dyDescent="0.25">
      <c r="A67"/>
    </row>
    <row r="68" spans="1:1" x14ac:dyDescent="0.25">
      <c r="A68"/>
    </row>
    <row r="69" spans="1:1" x14ac:dyDescent="0.25">
      <c r="A69"/>
    </row>
    <row r="70" spans="1:1" x14ac:dyDescent="0.25">
      <c r="A70"/>
    </row>
    <row r="71" spans="1:1" x14ac:dyDescent="0.25">
      <c r="A71"/>
    </row>
    <row r="72" spans="1:1" x14ac:dyDescent="0.25">
      <c r="A72"/>
    </row>
    <row r="73" spans="1:1" x14ac:dyDescent="0.25">
      <c r="A73"/>
    </row>
    <row r="74" spans="1:1" x14ac:dyDescent="0.25">
      <c r="A74"/>
    </row>
    <row r="75" spans="1:1" x14ac:dyDescent="0.25">
      <c r="A75"/>
    </row>
    <row r="76" spans="1:1" x14ac:dyDescent="0.25">
      <c r="A76"/>
    </row>
    <row r="77" spans="1:1" x14ac:dyDescent="0.25">
      <c r="A77"/>
    </row>
    <row r="78" spans="1:1" x14ac:dyDescent="0.25">
      <c r="A78"/>
    </row>
    <row r="79" spans="1:1" x14ac:dyDescent="0.25">
      <c r="A79"/>
    </row>
    <row r="80" spans="1:1" x14ac:dyDescent="0.25">
      <c r="A80"/>
    </row>
    <row r="81" spans="1:1" x14ac:dyDescent="0.25">
      <c r="A81"/>
    </row>
    <row r="82" spans="1:1" x14ac:dyDescent="0.25">
      <c r="A82"/>
    </row>
    <row r="83" spans="1:1" x14ac:dyDescent="0.25">
      <c r="A83"/>
    </row>
    <row r="84" spans="1:1" x14ac:dyDescent="0.25">
      <c r="A84"/>
    </row>
    <row r="85" spans="1:1" x14ac:dyDescent="0.25">
      <c r="A85"/>
    </row>
    <row r="86" spans="1:1" x14ac:dyDescent="0.25">
      <c r="A86"/>
    </row>
    <row r="87" spans="1:1" x14ac:dyDescent="0.25">
      <c r="A87"/>
    </row>
    <row r="88" spans="1:1" x14ac:dyDescent="0.25">
      <c r="A88"/>
    </row>
    <row r="89" spans="1:1" x14ac:dyDescent="0.25">
      <c r="A89"/>
    </row>
    <row r="90" spans="1:1" x14ac:dyDescent="0.25">
      <c r="A90"/>
    </row>
    <row r="91" spans="1:1" x14ac:dyDescent="0.25">
      <c r="A91"/>
    </row>
    <row r="92" spans="1:1" x14ac:dyDescent="0.25">
      <c r="A92"/>
    </row>
    <row r="93" spans="1:1" x14ac:dyDescent="0.25">
      <c r="A93"/>
    </row>
    <row r="94" spans="1:1" x14ac:dyDescent="0.25">
      <c r="A94"/>
    </row>
    <row r="95" spans="1:1" x14ac:dyDescent="0.25">
      <c r="A95"/>
    </row>
    <row r="96" spans="1:1" x14ac:dyDescent="0.25">
      <c r="A96"/>
    </row>
    <row r="97" spans="1:1" x14ac:dyDescent="0.25">
      <c r="A97"/>
    </row>
    <row r="98" spans="1:1" x14ac:dyDescent="0.25">
      <c r="A98"/>
    </row>
    <row r="99" spans="1:1" x14ac:dyDescent="0.25">
      <c r="A99"/>
    </row>
    <row r="100" spans="1:1" x14ac:dyDescent="0.25">
      <c r="A100"/>
    </row>
    <row r="101" spans="1:1" x14ac:dyDescent="0.25">
      <c r="A101"/>
    </row>
    <row r="102" spans="1:1" x14ac:dyDescent="0.25">
      <c r="A102"/>
    </row>
    <row r="103" spans="1:1" x14ac:dyDescent="0.25">
      <c r="A103"/>
    </row>
    <row r="104" spans="1:1" x14ac:dyDescent="0.25">
      <c r="A104"/>
    </row>
    <row r="105" spans="1:1" x14ac:dyDescent="0.25">
      <c r="A105"/>
    </row>
    <row r="106" spans="1:1" x14ac:dyDescent="0.25">
      <c r="A106"/>
    </row>
    <row r="107" spans="1:1" x14ac:dyDescent="0.25">
      <c r="A107"/>
    </row>
    <row r="108" spans="1:1" x14ac:dyDescent="0.25">
      <c r="A108"/>
    </row>
    <row r="109" spans="1:1" x14ac:dyDescent="0.25">
      <c r="A109"/>
    </row>
    <row r="110" spans="1:1" x14ac:dyDescent="0.25">
      <c r="A110"/>
    </row>
    <row r="111" spans="1:1" x14ac:dyDescent="0.25">
      <c r="A111"/>
    </row>
    <row r="112" spans="1:1" x14ac:dyDescent="0.25">
      <c r="A112"/>
    </row>
    <row r="113" spans="1:1" x14ac:dyDescent="0.25">
      <c r="A113"/>
    </row>
    <row r="114" spans="1:1" x14ac:dyDescent="0.25">
      <c r="A114"/>
    </row>
    <row r="115" spans="1:1" x14ac:dyDescent="0.25">
      <c r="A115"/>
    </row>
    <row r="116" spans="1:1" x14ac:dyDescent="0.25">
      <c r="A116"/>
    </row>
    <row r="117" spans="1:1" x14ac:dyDescent="0.25">
      <c r="A117"/>
    </row>
    <row r="118" spans="1:1" x14ac:dyDescent="0.25">
      <c r="A118"/>
    </row>
    <row r="119" spans="1:1" x14ac:dyDescent="0.25">
      <c r="A119"/>
    </row>
    <row r="120" spans="1:1" x14ac:dyDescent="0.25">
      <c r="A120"/>
    </row>
    <row r="121" spans="1:1" x14ac:dyDescent="0.25">
      <c r="A121"/>
    </row>
    <row r="122" spans="1:1" x14ac:dyDescent="0.25">
      <c r="A122"/>
    </row>
    <row r="123" spans="1:1" x14ac:dyDescent="0.25">
      <c r="A123"/>
    </row>
    <row r="124" spans="1:1" x14ac:dyDescent="0.25">
      <c r="A124"/>
    </row>
    <row r="125" spans="1:1" x14ac:dyDescent="0.25">
      <c r="A125"/>
    </row>
    <row r="126" spans="1:1" x14ac:dyDescent="0.25">
      <c r="A126"/>
    </row>
    <row r="127" spans="1:1" x14ac:dyDescent="0.25">
      <c r="A127"/>
    </row>
    <row r="128" spans="1:1" x14ac:dyDescent="0.25">
      <c r="A128"/>
    </row>
    <row r="129" spans="1:1" x14ac:dyDescent="0.25">
      <c r="A129"/>
    </row>
    <row r="130" spans="1:1" x14ac:dyDescent="0.25">
      <c r="A130"/>
    </row>
    <row r="131" spans="1:1" x14ac:dyDescent="0.25">
      <c r="A131"/>
    </row>
    <row r="132" spans="1:1" x14ac:dyDescent="0.25">
      <c r="A132"/>
    </row>
    <row r="133" spans="1:1" x14ac:dyDescent="0.25">
      <c r="A133"/>
    </row>
    <row r="134" spans="1:1" x14ac:dyDescent="0.25">
      <c r="A134"/>
    </row>
  </sheetData>
  <sheetProtection algorithmName="SHA-512" hashValue="qFtlDcgmFNba2llSJKnMfv+bvt6GWkjfKF5VJKHJDyzDLLshUTJ+0gyxqZKHR8BGM1hOdtRhw7xVd2UWSXe9NA==" saltValue="faKhgm7ZHyivSIkgOYwqmg==" spinCount="100000" sheet="1" objects="1" scenarios="1"/>
  <mergeCells count="80">
    <mergeCell ref="E12:F12"/>
    <mergeCell ref="A17:B17"/>
    <mergeCell ref="C17:D17"/>
    <mergeCell ref="E17:F17"/>
    <mergeCell ref="E16:F16"/>
    <mergeCell ref="E29:F30"/>
    <mergeCell ref="E34:F34"/>
    <mergeCell ref="B1:D1"/>
    <mergeCell ref="E24:F24"/>
    <mergeCell ref="E25:F25"/>
    <mergeCell ref="E26:F26"/>
    <mergeCell ref="E27:F27"/>
    <mergeCell ref="E28:F28"/>
    <mergeCell ref="E20:F20"/>
    <mergeCell ref="E21:F21"/>
    <mergeCell ref="E22:F22"/>
    <mergeCell ref="E23:F23"/>
    <mergeCell ref="E14:F14"/>
    <mergeCell ref="E15:F15"/>
    <mergeCell ref="A12:B12"/>
    <mergeCell ref="C12:D12"/>
    <mergeCell ref="E18:F18"/>
    <mergeCell ref="E19:F19"/>
    <mergeCell ref="E5:F5"/>
    <mergeCell ref="A5:D5"/>
    <mergeCell ref="A6:D6"/>
    <mergeCell ref="E6:F6"/>
    <mergeCell ref="A9:B9"/>
    <mergeCell ref="A11:B11"/>
    <mergeCell ref="A13:B13"/>
    <mergeCell ref="E8:F8"/>
    <mergeCell ref="E9:F9"/>
    <mergeCell ref="E11:F11"/>
    <mergeCell ref="E13:F13"/>
    <mergeCell ref="A10:B10"/>
    <mergeCell ref="C10:D10"/>
    <mergeCell ref="E10:F10"/>
    <mergeCell ref="E1:F1"/>
    <mergeCell ref="C8:D8"/>
    <mergeCell ref="A8:B8"/>
    <mergeCell ref="A4:D4"/>
    <mergeCell ref="C26:D26"/>
    <mergeCell ref="C24:D24"/>
    <mergeCell ref="C25:D25"/>
    <mergeCell ref="A24:B24"/>
    <mergeCell ref="A25:B25"/>
    <mergeCell ref="A26:B26"/>
    <mergeCell ref="A14:B14"/>
    <mergeCell ref="A15:B15"/>
    <mergeCell ref="A16:B16"/>
    <mergeCell ref="A18:B18"/>
    <mergeCell ref="A19:B19"/>
    <mergeCell ref="A7:F7"/>
    <mergeCell ref="C27:D27"/>
    <mergeCell ref="C28:D28"/>
    <mergeCell ref="A34:D34"/>
    <mergeCell ref="C9:D9"/>
    <mergeCell ref="C11:D11"/>
    <mergeCell ref="C13:D13"/>
    <mergeCell ref="C14:D14"/>
    <mergeCell ref="C15:D15"/>
    <mergeCell ref="C16:D16"/>
    <mergeCell ref="C18:D18"/>
    <mergeCell ref="C19:D19"/>
    <mergeCell ref="C20:D20"/>
    <mergeCell ref="C21:D21"/>
    <mergeCell ref="C22:D22"/>
    <mergeCell ref="C23:D23"/>
    <mergeCell ref="C29:D30"/>
    <mergeCell ref="A27:B27"/>
    <mergeCell ref="A28:B28"/>
    <mergeCell ref="A20:B20"/>
    <mergeCell ref="A21:B21"/>
    <mergeCell ref="A22:B22"/>
    <mergeCell ref="A23:B23"/>
    <mergeCell ref="A31:B31"/>
    <mergeCell ref="C31:D31"/>
    <mergeCell ref="E31:F31"/>
    <mergeCell ref="C32:D33"/>
    <mergeCell ref="E32:F33"/>
  </mergeCells>
  <printOptions horizontalCentered="1"/>
  <pageMargins left="0.25" right="0.25" top="0.25" bottom="0.5" header="0.3" footer="0.3"/>
  <pageSetup scale="98" fitToHeight="0" orientation="landscape" blackAndWhite="1" r:id="rId1"/>
  <headerFooter>
    <oddFooter>&amp;L&amp;F&amp;CPage &amp;P of &amp;N&amp;R&amp;A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AC512-1945-43BD-91C2-C1E87E0D19AD}">
  <dimension ref="A1:J44"/>
  <sheetViews>
    <sheetView topLeftCell="A5" workbookViewId="0">
      <selection activeCell="I32" sqref="I32"/>
    </sheetView>
  </sheetViews>
  <sheetFormatPr defaultRowHeight="15" x14ac:dyDescent="0.25"/>
  <cols>
    <col min="1" max="1" width="7.7109375" customWidth="1"/>
    <col min="2" max="2" width="10.42578125" customWidth="1"/>
    <col min="3" max="3" width="22.7109375" customWidth="1"/>
    <col min="4" max="4" width="15" customWidth="1"/>
    <col min="5" max="5" width="15.140625" customWidth="1"/>
    <col min="6" max="6" width="24" customWidth="1"/>
    <col min="7" max="7" width="29.5703125" customWidth="1"/>
    <col min="8" max="8" width="33.42578125" customWidth="1"/>
    <col min="9" max="9" width="49.42578125" customWidth="1"/>
    <col min="10" max="10" width="21.7109375" customWidth="1"/>
    <col min="257" max="257" width="7.7109375" customWidth="1"/>
    <col min="258" max="258" width="10.42578125" customWidth="1"/>
    <col min="259" max="259" width="22.7109375" customWidth="1"/>
    <col min="260" max="260" width="15" customWidth="1"/>
    <col min="261" max="261" width="15.140625" customWidth="1"/>
    <col min="262" max="262" width="24" customWidth="1"/>
    <col min="263" max="263" width="29.5703125" customWidth="1"/>
    <col min="264" max="264" width="33.42578125" customWidth="1"/>
    <col min="265" max="265" width="49.42578125" customWidth="1"/>
    <col min="266" max="266" width="21.7109375" customWidth="1"/>
    <col min="513" max="513" width="7.7109375" customWidth="1"/>
    <col min="514" max="514" width="10.42578125" customWidth="1"/>
    <col min="515" max="515" width="22.7109375" customWidth="1"/>
    <col min="516" max="516" width="15" customWidth="1"/>
    <col min="517" max="517" width="15.140625" customWidth="1"/>
    <col min="518" max="518" width="24" customWidth="1"/>
    <col min="519" max="519" width="29.5703125" customWidth="1"/>
    <col min="520" max="520" width="33.42578125" customWidth="1"/>
    <col min="521" max="521" width="49.42578125" customWidth="1"/>
    <col min="522" max="522" width="21.7109375" customWidth="1"/>
    <col min="769" max="769" width="7.7109375" customWidth="1"/>
    <col min="770" max="770" width="10.42578125" customWidth="1"/>
    <col min="771" max="771" width="22.7109375" customWidth="1"/>
    <col min="772" max="772" width="15" customWidth="1"/>
    <col min="773" max="773" width="15.140625" customWidth="1"/>
    <col min="774" max="774" width="24" customWidth="1"/>
    <col min="775" max="775" width="29.5703125" customWidth="1"/>
    <col min="776" max="776" width="33.42578125" customWidth="1"/>
    <col min="777" max="777" width="49.42578125" customWidth="1"/>
    <col min="778" max="778" width="21.7109375" customWidth="1"/>
    <col min="1025" max="1025" width="7.7109375" customWidth="1"/>
    <col min="1026" max="1026" width="10.42578125" customWidth="1"/>
    <col min="1027" max="1027" width="22.7109375" customWidth="1"/>
    <col min="1028" max="1028" width="15" customWidth="1"/>
    <col min="1029" max="1029" width="15.140625" customWidth="1"/>
    <col min="1030" max="1030" width="24" customWidth="1"/>
    <col min="1031" max="1031" width="29.5703125" customWidth="1"/>
    <col min="1032" max="1032" width="33.42578125" customWidth="1"/>
    <col min="1033" max="1033" width="49.42578125" customWidth="1"/>
    <col min="1034" max="1034" width="21.7109375" customWidth="1"/>
    <col min="1281" max="1281" width="7.7109375" customWidth="1"/>
    <col min="1282" max="1282" width="10.42578125" customWidth="1"/>
    <col min="1283" max="1283" width="22.7109375" customWidth="1"/>
    <col min="1284" max="1284" width="15" customWidth="1"/>
    <col min="1285" max="1285" width="15.140625" customWidth="1"/>
    <col min="1286" max="1286" width="24" customWidth="1"/>
    <col min="1287" max="1287" width="29.5703125" customWidth="1"/>
    <col min="1288" max="1288" width="33.42578125" customWidth="1"/>
    <col min="1289" max="1289" width="49.42578125" customWidth="1"/>
    <col min="1290" max="1290" width="21.7109375" customWidth="1"/>
    <col min="1537" max="1537" width="7.7109375" customWidth="1"/>
    <col min="1538" max="1538" width="10.42578125" customWidth="1"/>
    <col min="1539" max="1539" width="22.7109375" customWidth="1"/>
    <col min="1540" max="1540" width="15" customWidth="1"/>
    <col min="1541" max="1541" width="15.140625" customWidth="1"/>
    <col min="1542" max="1542" width="24" customWidth="1"/>
    <col min="1543" max="1543" width="29.5703125" customWidth="1"/>
    <col min="1544" max="1544" width="33.42578125" customWidth="1"/>
    <col min="1545" max="1545" width="49.42578125" customWidth="1"/>
    <col min="1546" max="1546" width="21.7109375" customWidth="1"/>
    <col min="1793" max="1793" width="7.7109375" customWidth="1"/>
    <col min="1794" max="1794" width="10.42578125" customWidth="1"/>
    <col min="1795" max="1795" width="22.7109375" customWidth="1"/>
    <col min="1796" max="1796" width="15" customWidth="1"/>
    <col min="1797" max="1797" width="15.140625" customWidth="1"/>
    <col min="1798" max="1798" width="24" customWidth="1"/>
    <col min="1799" max="1799" width="29.5703125" customWidth="1"/>
    <col min="1800" max="1800" width="33.42578125" customWidth="1"/>
    <col min="1801" max="1801" width="49.42578125" customWidth="1"/>
    <col min="1802" max="1802" width="21.7109375" customWidth="1"/>
    <col min="2049" max="2049" width="7.7109375" customWidth="1"/>
    <col min="2050" max="2050" width="10.42578125" customWidth="1"/>
    <col min="2051" max="2051" width="22.7109375" customWidth="1"/>
    <col min="2052" max="2052" width="15" customWidth="1"/>
    <col min="2053" max="2053" width="15.140625" customWidth="1"/>
    <col min="2054" max="2054" width="24" customWidth="1"/>
    <col min="2055" max="2055" width="29.5703125" customWidth="1"/>
    <col min="2056" max="2056" width="33.42578125" customWidth="1"/>
    <col min="2057" max="2057" width="49.42578125" customWidth="1"/>
    <col min="2058" max="2058" width="21.7109375" customWidth="1"/>
    <col min="2305" max="2305" width="7.7109375" customWidth="1"/>
    <col min="2306" max="2306" width="10.42578125" customWidth="1"/>
    <col min="2307" max="2307" width="22.7109375" customWidth="1"/>
    <col min="2308" max="2308" width="15" customWidth="1"/>
    <col min="2309" max="2309" width="15.140625" customWidth="1"/>
    <col min="2310" max="2310" width="24" customWidth="1"/>
    <col min="2311" max="2311" width="29.5703125" customWidth="1"/>
    <col min="2312" max="2312" width="33.42578125" customWidth="1"/>
    <col min="2313" max="2313" width="49.42578125" customWidth="1"/>
    <col min="2314" max="2314" width="21.7109375" customWidth="1"/>
    <col min="2561" max="2561" width="7.7109375" customWidth="1"/>
    <col min="2562" max="2562" width="10.42578125" customWidth="1"/>
    <col min="2563" max="2563" width="22.7109375" customWidth="1"/>
    <col min="2564" max="2564" width="15" customWidth="1"/>
    <col min="2565" max="2565" width="15.140625" customWidth="1"/>
    <col min="2566" max="2566" width="24" customWidth="1"/>
    <col min="2567" max="2567" width="29.5703125" customWidth="1"/>
    <col min="2568" max="2568" width="33.42578125" customWidth="1"/>
    <col min="2569" max="2569" width="49.42578125" customWidth="1"/>
    <col min="2570" max="2570" width="21.7109375" customWidth="1"/>
    <col min="2817" max="2817" width="7.7109375" customWidth="1"/>
    <col min="2818" max="2818" width="10.42578125" customWidth="1"/>
    <col min="2819" max="2819" width="22.7109375" customWidth="1"/>
    <col min="2820" max="2820" width="15" customWidth="1"/>
    <col min="2821" max="2821" width="15.140625" customWidth="1"/>
    <col min="2822" max="2822" width="24" customWidth="1"/>
    <col min="2823" max="2823" width="29.5703125" customWidth="1"/>
    <col min="2824" max="2824" width="33.42578125" customWidth="1"/>
    <col min="2825" max="2825" width="49.42578125" customWidth="1"/>
    <col min="2826" max="2826" width="21.7109375" customWidth="1"/>
    <col min="3073" max="3073" width="7.7109375" customWidth="1"/>
    <col min="3074" max="3074" width="10.42578125" customWidth="1"/>
    <col min="3075" max="3075" width="22.7109375" customWidth="1"/>
    <col min="3076" max="3076" width="15" customWidth="1"/>
    <col min="3077" max="3077" width="15.140625" customWidth="1"/>
    <col min="3078" max="3078" width="24" customWidth="1"/>
    <col min="3079" max="3079" width="29.5703125" customWidth="1"/>
    <col min="3080" max="3080" width="33.42578125" customWidth="1"/>
    <col min="3081" max="3081" width="49.42578125" customWidth="1"/>
    <col min="3082" max="3082" width="21.7109375" customWidth="1"/>
    <col min="3329" max="3329" width="7.7109375" customWidth="1"/>
    <col min="3330" max="3330" width="10.42578125" customWidth="1"/>
    <col min="3331" max="3331" width="22.7109375" customWidth="1"/>
    <col min="3332" max="3332" width="15" customWidth="1"/>
    <col min="3333" max="3333" width="15.140625" customWidth="1"/>
    <col min="3334" max="3334" width="24" customWidth="1"/>
    <col min="3335" max="3335" width="29.5703125" customWidth="1"/>
    <col min="3336" max="3336" width="33.42578125" customWidth="1"/>
    <col min="3337" max="3337" width="49.42578125" customWidth="1"/>
    <col min="3338" max="3338" width="21.7109375" customWidth="1"/>
    <col min="3585" max="3585" width="7.7109375" customWidth="1"/>
    <col min="3586" max="3586" width="10.42578125" customWidth="1"/>
    <col min="3587" max="3587" width="22.7109375" customWidth="1"/>
    <col min="3588" max="3588" width="15" customWidth="1"/>
    <col min="3589" max="3589" width="15.140625" customWidth="1"/>
    <col min="3590" max="3590" width="24" customWidth="1"/>
    <col min="3591" max="3591" width="29.5703125" customWidth="1"/>
    <col min="3592" max="3592" width="33.42578125" customWidth="1"/>
    <col min="3593" max="3593" width="49.42578125" customWidth="1"/>
    <col min="3594" max="3594" width="21.7109375" customWidth="1"/>
    <col min="3841" max="3841" width="7.7109375" customWidth="1"/>
    <col min="3842" max="3842" width="10.42578125" customWidth="1"/>
    <col min="3843" max="3843" width="22.7109375" customWidth="1"/>
    <col min="3844" max="3844" width="15" customWidth="1"/>
    <col min="3845" max="3845" width="15.140625" customWidth="1"/>
    <col min="3846" max="3846" width="24" customWidth="1"/>
    <col min="3847" max="3847" width="29.5703125" customWidth="1"/>
    <col min="3848" max="3848" width="33.42578125" customWidth="1"/>
    <col min="3849" max="3849" width="49.42578125" customWidth="1"/>
    <col min="3850" max="3850" width="21.7109375" customWidth="1"/>
    <col min="4097" max="4097" width="7.7109375" customWidth="1"/>
    <col min="4098" max="4098" width="10.42578125" customWidth="1"/>
    <col min="4099" max="4099" width="22.7109375" customWidth="1"/>
    <col min="4100" max="4100" width="15" customWidth="1"/>
    <col min="4101" max="4101" width="15.140625" customWidth="1"/>
    <col min="4102" max="4102" width="24" customWidth="1"/>
    <col min="4103" max="4103" width="29.5703125" customWidth="1"/>
    <col min="4104" max="4104" width="33.42578125" customWidth="1"/>
    <col min="4105" max="4105" width="49.42578125" customWidth="1"/>
    <col min="4106" max="4106" width="21.7109375" customWidth="1"/>
    <col min="4353" max="4353" width="7.7109375" customWidth="1"/>
    <col min="4354" max="4354" width="10.42578125" customWidth="1"/>
    <col min="4355" max="4355" width="22.7109375" customWidth="1"/>
    <col min="4356" max="4356" width="15" customWidth="1"/>
    <col min="4357" max="4357" width="15.140625" customWidth="1"/>
    <col min="4358" max="4358" width="24" customWidth="1"/>
    <col min="4359" max="4359" width="29.5703125" customWidth="1"/>
    <col min="4360" max="4360" width="33.42578125" customWidth="1"/>
    <col min="4361" max="4361" width="49.42578125" customWidth="1"/>
    <col min="4362" max="4362" width="21.7109375" customWidth="1"/>
    <col min="4609" max="4609" width="7.7109375" customWidth="1"/>
    <col min="4610" max="4610" width="10.42578125" customWidth="1"/>
    <col min="4611" max="4611" width="22.7109375" customWidth="1"/>
    <col min="4612" max="4612" width="15" customWidth="1"/>
    <col min="4613" max="4613" width="15.140625" customWidth="1"/>
    <col min="4614" max="4614" width="24" customWidth="1"/>
    <col min="4615" max="4615" width="29.5703125" customWidth="1"/>
    <col min="4616" max="4616" width="33.42578125" customWidth="1"/>
    <col min="4617" max="4617" width="49.42578125" customWidth="1"/>
    <col min="4618" max="4618" width="21.7109375" customWidth="1"/>
    <col min="4865" max="4865" width="7.7109375" customWidth="1"/>
    <col min="4866" max="4866" width="10.42578125" customWidth="1"/>
    <col min="4867" max="4867" width="22.7109375" customWidth="1"/>
    <col min="4868" max="4868" width="15" customWidth="1"/>
    <col min="4869" max="4869" width="15.140625" customWidth="1"/>
    <col min="4870" max="4870" width="24" customWidth="1"/>
    <col min="4871" max="4871" width="29.5703125" customWidth="1"/>
    <col min="4872" max="4872" width="33.42578125" customWidth="1"/>
    <col min="4873" max="4873" width="49.42578125" customWidth="1"/>
    <col min="4874" max="4874" width="21.7109375" customWidth="1"/>
    <col min="5121" max="5121" width="7.7109375" customWidth="1"/>
    <col min="5122" max="5122" width="10.42578125" customWidth="1"/>
    <col min="5123" max="5123" width="22.7109375" customWidth="1"/>
    <col min="5124" max="5124" width="15" customWidth="1"/>
    <col min="5125" max="5125" width="15.140625" customWidth="1"/>
    <col min="5126" max="5126" width="24" customWidth="1"/>
    <col min="5127" max="5127" width="29.5703125" customWidth="1"/>
    <col min="5128" max="5128" width="33.42578125" customWidth="1"/>
    <col min="5129" max="5129" width="49.42578125" customWidth="1"/>
    <col min="5130" max="5130" width="21.7109375" customWidth="1"/>
    <col min="5377" max="5377" width="7.7109375" customWidth="1"/>
    <col min="5378" max="5378" width="10.42578125" customWidth="1"/>
    <col min="5379" max="5379" width="22.7109375" customWidth="1"/>
    <col min="5380" max="5380" width="15" customWidth="1"/>
    <col min="5381" max="5381" width="15.140625" customWidth="1"/>
    <col min="5382" max="5382" width="24" customWidth="1"/>
    <col min="5383" max="5383" width="29.5703125" customWidth="1"/>
    <col min="5384" max="5384" width="33.42578125" customWidth="1"/>
    <col min="5385" max="5385" width="49.42578125" customWidth="1"/>
    <col min="5386" max="5386" width="21.7109375" customWidth="1"/>
    <col min="5633" max="5633" width="7.7109375" customWidth="1"/>
    <col min="5634" max="5634" width="10.42578125" customWidth="1"/>
    <col min="5635" max="5635" width="22.7109375" customWidth="1"/>
    <col min="5636" max="5636" width="15" customWidth="1"/>
    <col min="5637" max="5637" width="15.140625" customWidth="1"/>
    <col min="5638" max="5638" width="24" customWidth="1"/>
    <col min="5639" max="5639" width="29.5703125" customWidth="1"/>
    <col min="5640" max="5640" width="33.42578125" customWidth="1"/>
    <col min="5641" max="5641" width="49.42578125" customWidth="1"/>
    <col min="5642" max="5642" width="21.7109375" customWidth="1"/>
    <col min="5889" max="5889" width="7.7109375" customWidth="1"/>
    <col min="5890" max="5890" width="10.42578125" customWidth="1"/>
    <col min="5891" max="5891" width="22.7109375" customWidth="1"/>
    <col min="5892" max="5892" width="15" customWidth="1"/>
    <col min="5893" max="5893" width="15.140625" customWidth="1"/>
    <col min="5894" max="5894" width="24" customWidth="1"/>
    <col min="5895" max="5895" width="29.5703125" customWidth="1"/>
    <col min="5896" max="5896" width="33.42578125" customWidth="1"/>
    <col min="5897" max="5897" width="49.42578125" customWidth="1"/>
    <col min="5898" max="5898" width="21.7109375" customWidth="1"/>
    <col min="6145" max="6145" width="7.7109375" customWidth="1"/>
    <col min="6146" max="6146" width="10.42578125" customWidth="1"/>
    <col min="6147" max="6147" width="22.7109375" customWidth="1"/>
    <col min="6148" max="6148" width="15" customWidth="1"/>
    <col min="6149" max="6149" width="15.140625" customWidth="1"/>
    <col min="6150" max="6150" width="24" customWidth="1"/>
    <col min="6151" max="6151" width="29.5703125" customWidth="1"/>
    <col min="6152" max="6152" width="33.42578125" customWidth="1"/>
    <col min="6153" max="6153" width="49.42578125" customWidth="1"/>
    <col min="6154" max="6154" width="21.7109375" customWidth="1"/>
    <col min="6401" max="6401" width="7.7109375" customWidth="1"/>
    <col min="6402" max="6402" width="10.42578125" customWidth="1"/>
    <col min="6403" max="6403" width="22.7109375" customWidth="1"/>
    <col min="6404" max="6404" width="15" customWidth="1"/>
    <col min="6405" max="6405" width="15.140625" customWidth="1"/>
    <col min="6406" max="6406" width="24" customWidth="1"/>
    <col min="6407" max="6407" width="29.5703125" customWidth="1"/>
    <col min="6408" max="6408" width="33.42578125" customWidth="1"/>
    <col min="6409" max="6409" width="49.42578125" customWidth="1"/>
    <col min="6410" max="6410" width="21.7109375" customWidth="1"/>
    <col min="6657" max="6657" width="7.7109375" customWidth="1"/>
    <col min="6658" max="6658" width="10.42578125" customWidth="1"/>
    <col min="6659" max="6659" width="22.7109375" customWidth="1"/>
    <col min="6660" max="6660" width="15" customWidth="1"/>
    <col min="6661" max="6661" width="15.140625" customWidth="1"/>
    <col min="6662" max="6662" width="24" customWidth="1"/>
    <col min="6663" max="6663" width="29.5703125" customWidth="1"/>
    <col min="6664" max="6664" width="33.42578125" customWidth="1"/>
    <col min="6665" max="6665" width="49.42578125" customWidth="1"/>
    <col min="6666" max="6666" width="21.7109375" customWidth="1"/>
    <col min="6913" max="6913" width="7.7109375" customWidth="1"/>
    <col min="6914" max="6914" width="10.42578125" customWidth="1"/>
    <col min="6915" max="6915" width="22.7109375" customWidth="1"/>
    <col min="6916" max="6916" width="15" customWidth="1"/>
    <col min="6917" max="6917" width="15.140625" customWidth="1"/>
    <col min="6918" max="6918" width="24" customWidth="1"/>
    <col min="6919" max="6919" width="29.5703125" customWidth="1"/>
    <col min="6920" max="6920" width="33.42578125" customWidth="1"/>
    <col min="6921" max="6921" width="49.42578125" customWidth="1"/>
    <col min="6922" max="6922" width="21.7109375" customWidth="1"/>
    <col min="7169" max="7169" width="7.7109375" customWidth="1"/>
    <col min="7170" max="7170" width="10.42578125" customWidth="1"/>
    <col min="7171" max="7171" width="22.7109375" customWidth="1"/>
    <col min="7172" max="7172" width="15" customWidth="1"/>
    <col min="7173" max="7173" width="15.140625" customWidth="1"/>
    <col min="7174" max="7174" width="24" customWidth="1"/>
    <col min="7175" max="7175" width="29.5703125" customWidth="1"/>
    <col min="7176" max="7176" width="33.42578125" customWidth="1"/>
    <col min="7177" max="7177" width="49.42578125" customWidth="1"/>
    <col min="7178" max="7178" width="21.7109375" customWidth="1"/>
    <col min="7425" max="7425" width="7.7109375" customWidth="1"/>
    <col min="7426" max="7426" width="10.42578125" customWidth="1"/>
    <col min="7427" max="7427" width="22.7109375" customWidth="1"/>
    <col min="7428" max="7428" width="15" customWidth="1"/>
    <col min="7429" max="7429" width="15.140625" customWidth="1"/>
    <col min="7430" max="7430" width="24" customWidth="1"/>
    <col min="7431" max="7431" width="29.5703125" customWidth="1"/>
    <col min="7432" max="7432" width="33.42578125" customWidth="1"/>
    <col min="7433" max="7433" width="49.42578125" customWidth="1"/>
    <col min="7434" max="7434" width="21.7109375" customWidth="1"/>
    <col min="7681" max="7681" width="7.7109375" customWidth="1"/>
    <col min="7682" max="7682" width="10.42578125" customWidth="1"/>
    <col min="7683" max="7683" width="22.7109375" customWidth="1"/>
    <col min="7684" max="7684" width="15" customWidth="1"/>
    <col min="7685" max="7685" width="15.140625" customWidth="1"/>
    <col min="7686" max="7686" width="24" customWidth="1"/>
    <col min="7687" max="7687" width="29.5703125" customWidth="1"/>
    <col min="7688" max="7688" width="33.42578125" customWidth="1"/>
    <col min="7689" max="7689" width="49.42578125" customWidth="1"/>
    <col min="7690" max="7690" width="21.7109375" customWidth="1"/>
    <col min="7937" max="7937" width="7.7109375" customWidth="1"/>
    <col min="7938" max="7938" width="10.42578125" customWidth="1"/>
    <col min="7939" max="7939" width="22.7109375" customWidth="1"/>
    <col min="7940" max="7940" width="15" customWidth="1"/>
    <col min="7941" max="7941" width="15.140625" customWidth="1"/>
    <col min="7942" max="7942" width="24" customWidth="1"/>
    <col min="7943" max="7943" width="29.5703125" customWidth="1"/>
    <col min="7944" max="7944" width="33.42578125" customWidth="1"/>
    <col min="7945" max="7945" width="49.42578125" customWidth="1"/>
    <col min="7946" max="7946" width="21.7109375" customWidth="1"/>
    <col min="8193" max="8193" width="7.7109375" customWidth="1"/>
    <col min="8194" max="8194" width="10.42578125" customWidth="1"/>
    <col min="8195" max="8195" width="22.7109375" customWidth="1"/>
    <col min="8196" max="8196" width="15" customWidth="1"/>
    <col min="8197" max="8197" width="15.140625" customWidth="1"/>
    <col min="8198" max="8198" width="24" customWidth="1"/>
    <col min="8199" max="8199" width="29.5703125" customWidth="1"/>
    <col min="8200" max="8200" width="33.42578125" customWidth="1"/>
    <col min="8201" max="8201" width="49.42578125" customWidth="1"/>
    <col min="8202" max="8202" width="21.7109375" customWidth="1"/>
    <col min="8449" max="8449" width="7.7109375" customWidth="1"/>
    <col min="8450" max="8450" width="10.42578125" customWidth="1"/>
    <col min="8451" max="8451" width="22.7109375" customWidth="1"/>
    <col min="8452" max="8452" width="15" customWidth="1"/>
    <col min="8453" max="8453" width="15.140625" customWidth="1"/>
    <col min="8454" max="8454" width="24" customWidth="1"/>
    <col min="8455" max="8455" width="29.5703125" customWidth="1"/>
    <col min="8456" max="8456" width="33.42578125" customWidth="1"/>
    <col min="8457" max="8457" width="49.42578125" customWidth="1"/>
    <col min="8458" max="8458" width="21.7109375" customWidth="1"/>
    <col min="8705" max="8705" width="7.7109375" customWidth="1"/>
    <col min="8706" max="8706" width="10.42578125" customWidth="1"/>
    <col min="8707" max="8707" width="22.7109375" customWidth="1"/>
    <col min="8708" max="8708" width="15" customWidth="1"/>
    <col min="8709" max="8709" width="15.140625" customWidth="1"/>
    <col min="8710" max="8710" width="24" customWidth="1"/>
    <col min="8711" max="8711" width="29.5703125" customWidth="1"/>
    <col min="8712" max="8712" width="33.42578125" customWidth="1"/>
    <col min="8713" max="8713" width="49.42578125" customWidth="1"/>
    <col min="8714" max="8714" width="21.7109375" customWidth="1"/>
    <col min="8961" max="8961" width="7.7109375" customWidth="1"/>
    <col min="8962" max="8962" width="10.42578125" customWidth="1"/>
    <col min="8963" max="8963" width="22.7109375" customWidth="1"/>
    <col min="8964" max="8964" width="15" customWidth="1"/>
    <col min="8965" max="8965" width="15.140625" customWidth="1"/>
    <col min="8966" max="8966" width="24" customWidth="1"/>
    <col min="8967" max="8967" width="29.5703125" customWidth="1"/>
    <col min="8968" max="8968" width="33.42578125" customWidth="1"/>
    <col min="8969" max="8969" width="49.42578125" customWidth="1"/>
    <col min="8970" max="8970" width="21.7109375" customWidth="1"/>
    <col min="9217" max="9217" width="7.7109375" customWidth="1"/>
    <col min="9218" max="9218" width="10.42578125" customWidth="1"/>
    <col min="9219" max="9219" width="22.7109375" customWidth="1"/>
    <col min="9220" max="9220" width="15" customWidth="1"/>
    <col min="9221" max="9221" width="15.140625" customWidth="1"/>
    <col min="9222" max="9222" width="24" customWidth="1"/>
    <col min="9223" max="9223" width="29.5703125" customWidth="1"/>
    <col min="9224" max="9224" width="33.42578125" customWidth="1"/>
    <col min="9225" max="9225" width="49.42578125" customWidth="1"/>
    <col min="9226" max="9226" width="21.7109375" customWidth="1"/>
    <col min="9473" max="9473" width="7.7109375" customWidth="1"/>
    <col min="9474" max="9474" width="10.42578125" customWidth="1"/>
    <col min="9475" max="9475" width="22.7109375" customWidth="1"/>
    <col min="9476" max="9476" width="15" customWidth="1"/>
    <col min="9477" max="9477" width="15.140625" customWidth="1"/>
    <col min="9478" max="9478" width="24" customWidth="1"/>
    <col min="9479" max="9479" width="29.5703125" customWidth="1"/>
    <col min="9480" max="9480" width="33.42578125" customWidth="1"/>
    <col min="9481" max="9481" width="49.42578125" customWidth="1"/>
    <col min="9482" max="9482" width="21.7109375" customWidth="1"/>
    <col min="9729" max="9729" width="7.7109375" customWidth="1"/>
    <col min="9730" max="9730" width="10.42578125" customWidth="1"/>
    <col min="9731" max="9731" width="22.7109375" customWidth="1"/>
    <col min="9732" max="9732" width="15" customWidth="1"/>
    <col min="9733" max="9733" width="15.140625" customWidth="1"/>
    <col min="9734" max="9734" width="24" customWidth="1"/>
    <col min="9735" max="9735" width="29.5703125" customWidth="1"/>
    <col min="9736" max="9736" width="33.42578125" customWidth="1"/>
    <col min="9737" max="9737" width="49.42578125" customWidth="1"/>
    <col min="9738" max="9738" width="21.7109375" customWidth="1"/>
    <col min="9985" max="9985" width="7.7109375" customWidth="1"/>
    <col min="9986" max="9986" width="10.42578125" customWidth="1"/>
    <col min="9987" max="9987" width="22.7109375" customWidth="1"/>
    <col min="9988" max="9988" width="15" customWidth="1"/>
    <col min="9989" max="9989" width="15.140625" customWidth="1"/>
    <col min="9990" max="9990" width="24" customWidth="1"/>
    <col min="9991" max="9991" width="29.5703125" customWidth="1"/>
    <col min="9992" max="9992" width="33.42578125" customWidth="1"/>
    <col min="9993" max="9993" width="49.42578125" customWidth="1"/>
    <col min="9994" max="9994" width="21.7109375" customWidth="1"/>
    <col min="10241" max="10241" width="7.7109375" customWidth="1"/>
    <col min="10242" max="10242" width="10.42578125" customWidth="1"/>
    <col min="10243" max="10243" width="22.7109375" customWidth="1"/>
    <col min="10244" max="10244" width="15" customWidth="1"/>
    <col min="10245" max="10245" width="15.140625" customWidth="1"/>
    <col min="10246" max="10246" width="24" customWidth="1"/>
    <col min="10247" max="10247" width="29.5703125" customWidth="1"/>
    <col min="10248" max="10248" width="33.42578125" customWidth="1"/>
    <col min="10249" max="10249" width="49.42578125" customWidth="1"/>
    <col min="10250" max="10250" width="21.7109375" customWidth="1"/>
    <col min="10497" max="10497" width="7.7109375" customWidth="1"/>
    <col min="10498" max="10498" width="10.42578125" customWidth="1"/>
    <col min="10499" max="10499" width="22.7109375" customWidth="1"/>
    <col min="10500" max="10500" width="15" customWidth="1"/>
    <col min="10501" max="10501" width="15.140625" customWidth="1"/>
    <col min="10502" max="10502" width="24" customWidth="1"/>
    <col min="10503" max="10503" width="29.5703125" customWidth="1"/>
    <col min="10504" max="10504" width="33.42578125" customWidth="1"/>
    <col min="10505" max="10505" width="49.42578125" customWidth="1"/>
    <col min="10506" max="10506" width="21.7109375" customWidth="1"/>
    <col min="10753" max="10753" width="7.7109375" customWidth="1"/>
    <col min="10754" max="10754" width="10.42578125" customWidth="1"/>
    <col min="10755" max="10755" width="22.7109375" customWidth="1"/>
    <col min="10756" max="10756" width="15" customWidth="1"/>
    <col min="10757" max="10757" width="15.140625" customWidth="1"/>
    <col min="10758" max="10758" width="24" customWidth="1"/>
    <col min="10759" max="10759" width="29.5703125" customWidth="1"/>
    <col min="10760" max="10760" width="33.42578125" customWidth="1"/>
    <col min="10761" max="10761" width="49.42578125" customWidth="1"/>
    <col min="10762" max="10762" width="21.7109375" customWidth="1"/>
    <col min="11009" max="11009" width="7.7109375" customWidth="1"/>
    <col min="11010" max="11010" width="10.42578125" customWidth="1"/>
    <col min="11011" max="11011" width="22.7109375" customWidth="1"/>
    <col min="11012" max="11012" width="15" customWidth="1"/>
    <col min="11013" max="11013" width="15.140625" customWidth="1"/>
    <col min="11014" max="11014" width="24" customWidth="1"/>
    <col min="11015" max="11015" width="29.5703125" customWidth="1"/>
    <col min="11016" max="11016" width="33.42578125" customWidth="1"/>
    <col min="11017" max="11017" width="49.42578125" customWidth="1"/>
    <col min="11018" max="11018" width="21.7109375" customWidth="1"/>
    <col min="11265" max="11265" width="7.7109375" customWidth="1"/>
    <col min="11266" max="11266" width="10.42578125" customWidth="1"/>
    <col min="11267" max="11267" width="22.7109375" customWidth="1"/>
    <col min="11268" max="11268" width="15" customWidth="1"/>
    <col min="11269" max="11269" width="15.140625" customWidth="1"/>
    <col min="11270" max="11270" width="24" customWidth="1"/>
    <col min="11271" max="11271" width="29.5703125" customWidth="1"/>
    <col min="11272" max="11272" width="33.42578125" customWidth="1"/>
    <col min="11273" max="11273" width="49.42578125" customWidth="1"/>
    <col min="11274" max="11274" width="21.7109375" customWidth="1"/>
    <col min="11521" max="11521" width="7.7109375" customWidth="1"/>
    <col min="11522" max="11522" width="10.42578125" customWidth="1"/>
    <col min="11523" max="11523" width="22.7109375" customWidth="1"/>
    <col min="11524" max="11524" width="15" customWidth="1"/>
    <col min="11525" max="11525" width="15.140625" customWidth="1"/>
    <col min="11526" max="11526" width="24" customWidth="1"/>
    <col min="11527" max="11527" width="29.5703125" customWidth="1"/>
    <col min="11528" max="11528" width="33.42578125" customWidth="1"/>
    <col min="11529" max="11529" width="49.42578125" customWidth="1"/>
    <col min="11530" max="11530" width="21.7109375" customWidth="1"/>
    <col min="11777" max="11777" width="7.7109375" customWidth="1"/>
    <col min="11778" max="11778" width="10.42578125" customWidth="1"/>
    <col min="11779" max="11779" width="22.7109375" customWidth="1"/>
    <col min="11780" max="11780" width="15" customWidth="1"/>
    <col min="11781" max="11781" width="15.140625" customWidth="1"/>
    <col min="11782" max="11782" width="24" customWidth="1"/>
    <col min="11783" max="11783" width="29.5703125" customWidth="1"/>
    <col min="11784" max="11784" width="33.42578125" customWidth="1"/>
    <col min="11785" max="11785" width="49.42578125" customWidth="1"/>
    <col min="11786" max="11786" width="21.7109375" customWidth="1"/>
    <col min="12033" max="12033" width="7.7109375" customWidth="1"/>
    <col min="12034" max="12034" width="10.42578125" customWidth="1"/>
    <col min="12035" max="12035" width="22.7109375" customWidth="1"/>
    <col min="12036" max="12036" width="15" customWidth="1"/>
    <col min="12037" max="12037" width="15.140625" customWidth="1"/>
    <col min="12038" max="12038" width="24" customWidth="1"/>
    <col min="12039" max="12039" width="29.5703125" customWidth="1"/>
    <col min="12040" max="12040" width="33.42578125" customWidth="1"/>
    <col min="12041" max="12041" width="49.42578125" customWidth="1"/>
    <col min="12042" max="12042" width="21.7109375" customWidth="1"/>
    <col min="12289" max="12289" width="7.7109375" customWidth="1"/>
    <col min="12290" max="12290" width="10.42578125" customWidth="1"/>
    <col min="12291" max="12291" width="22.7109375" customWidth="1"/>
    <col min="12292" max="12292" width="15" customWidth="1"/>
    <col min="12293" max="12293" width="15.140625" customWidth="1"/>
    <col min="12294" max="12294" width="24" customWidth="1"/>
    <col min="12295" max="12295" width="29.5703125" customWidth="1"/>
    <col min="12296" max="12296" width="33.42578125" customWidth="1"/>
    <col min="12297" max="12297" width="49.42578125" customWidth="1"/>
    <col min="12298" max="12298" width="21.7109375" customWidth="1"/>
    <col min="12545" max="12545" width="7.7109375" customWidth="1"/>
    <col min="12546" max="12546" width="10.42578125" customWidth="1"/>
    <col min="12547" max="12547" width="22.7109375" customWidth="1"/>
    <col min="12548" max="12548" width="15" customWidth="1"/>
    <col min="12549" max="12549" width="15.140625" customWidth="1"/>
    <col min="12550" max="12550" width="24" customWidth="1"/>
    <col min="12551" max="12551" width="29.5703125" customWidth="1"/>
    <col min="12552" max="12552" width="33.42578125" customWidth="1"/>
    <col min="12553" max="12553" width="49.42578125" customWidth="1"/>
    <col min="12554" max="12554" width="21.7109375" customWidth="1"/>
    <col min="12801" max="12801" width="7.7109375" customWidth="1"/>
    <col min="12802" max="12802" width="10.42578125" customWidth="1"/>
    <col min="12803" max="12803" width="22.7109375" customWidth="1"/>
    <col min="12804" max="12804" width="15" customWidth="1"/>
    <col min="12805" max="12805" width="15.140625" customWidth="1"/>
    <col min="12806" max="12806" width="24" customWidth="1"/>
    <col min="12807" max="12807" width="29.5703125" customWidth="1"/>
    <col min="12808" max="12808" width="33.42578125" customWidth="1"/>
    <col min="12809" max="12809" width="49.42578125" customWidth="1"/>
    <col min="12810" max="12810" width="21.7109375" customWidth="1"/>
    <col min="13057" max="13057" width="7.7109375" customWidth="1"/>
    <col min="13058" max="13058" width="10.42578125" customWidth="1"/>
    <col min="13059" max="13059" width="22.7109375" customWidth="1"/>
    <col min="13060" max="13060" width="15" customWidth="1"/>
    <col min="13061" max="13061" width="15.140625" customWidth="1"/>
    <col min="13062" max="13062" width="24" customWidth="1"/>
    <col min="13063" max="13063" width="29.5703125" customWidth="1"/>
    <col min="13064" max="13064" width="33.42578125" customWidth="1"/>
    <col min="13065" max="13065" width="49.42578125" customWidth="1"/>
    <col min="13066" max="13066" width="21.7109375" customWidth="1"/>
    <col min="13313" max="13313" width="7.7109375" customWidth="1"/>
    <col min="13314" max="13314" width="10.42578125" customWidth="1"/>
    <col min="13315" max="13315" width="22.7109375" customWidth="1"/>
    <col min="13316" max="13316" width="15" customWidth="1"/>
    <col min="13317" max="13317" width="15.140625" customWidth="1"/>
    <col min="13318" max="13318" width="24" customWidth="1"/>
    <col min="13319" max="13319" width="29.5703125" customWidth="1"/>
    <col min="13320" max="13320" width="33.42578125" customWidth="1"/>
    <col min="13321" max="13321" width="49.42578125" customWidth="1"/>
    <col min="13322" max="13322" width="21.7109375" customWidth="1"/>
    <col min="13569" max="13569" width="7.7109375" customWidth="1"/>
    <col min="13570" max="13570" width="10.42578125" customWidth="1"/>
    <col min="13571" max="13571" width="22.7109375" customWidth="1"/>
    <col min="13572" max="13572" width="15" customWidth="1"/>
    <col min="13573" max="13573" width="15.140625" customWidth="1"/>
    <col min="13574" max="13574" width="24" customWidth="1"/>
    <col min="13575" max="13575" width="29.5703125" customWidth="1"/>
    <col min="13576" max="13576" width="33.42578125" customWidth="1"/>
    <col min="13577" max="13577" width="49.42578125" customWidth="1"/>
    <col min="13578" max="13578" width="21.7109375" customWidth="1"/>
    <col min="13825" max="13825" width="7.7109375" customWidth="1"/>
    <col min="13826" max="13826" width="10.42578125" customWidth="1"/>
    <col min="13827" max="13827" width="22.7109375" customWidth="1"/>
    <col min="13828" max="13828" width="15" customWidth="1"/>
    <col min="13829" max="13829" width="15.140625" customWidth="1"/>
    <col min="13830" max="13830" width="24" customWidth="1"/>
    <col min="13831" max="13831" width="29.5703125" customWidth="1"/>
    <col min="13832" max="13832" width="33.42578125" customWidth="1"/>
    <col min="13833" max="13833" width="49.42578125" customWidth="1"/>
    <col min="13834" max="13834" width="21.7109375" customWidth="1"/>
    <col min="14081" max="14081" width="7.7109375" customWidth="1"/>
    <col min="14082" max="14082" width="10.42578125" customWidth="1"/>
    <col min="14083" max="14083" width="22.7109375" customWidth="1"/>
    <col min="14084" max="14084" width="15" customWidth="1"/>
    <col min="14085" max="14085" width="15.140625" customWidth="1"/>
    <col min="14086" max="14086" width="24" customWidth="1"/>
    <col min="14087" max="14087" width="29.5703125" customWidth="1"/>
    <col min="14088" max="14088" width="33.42578125" customWidth="1"/>
    <col min="14089" max="14089" width="49.42578125" customWidth="1"/>
    <col min="14090" max="14090" width="21.7109375" customWidth="1"/>
    <col min="14337" max="14337" width="7.7109375" customWidth="1"/>
    <col min="14338" max="14338" width="10.42578125" customWidth="1"/>
    <col min="14339" max="14339" width="22.7109375" customWidth="1"/>
    <col min="14340" max="14340" width="15" customWidth="1"/>
    <col min="14341" max="14341" width="15.140625" customWidth="1"/>
    <col min="14342" max="14342" width="24" customWidth="1"/>
    <col min="14343" max="14343" width="29.5703125" customWidth="1"/>
    <col min="14344" max="14344" width="33.42578125" customWidth="1"/>
    <col min="14345" max="14345" width="49.42578125" customWidth="1"/>
    <col min="14346" max="14346" width="21.7109375" customWidth="1"/>
    <col min="14593" max="14593" width="7.7109375" customWidth="1"/>
    <col min="14594" max="14594" width="10.42578125" customWidth="1"/>
    <col min="14595" max="14595" width="22.7109375" customWidth="1"/>
    <col min="14596" max="14596" width="15" customWidth="1"/>
    <col min="14597" max="14597" width="15.140625" customWidth="1"/>
    <col min="14598" max="14598" width="24" customWidth="1"/>
    <col min="14599" max="14599" width="29.5703125" customWidth="1"/>
    <col min="14600" max="14600" width="33.42578125" customWidth="1"/>
    <col min="14601" max="14601" width="49.42578125" customWidth="1"/>
    <col min="14602" max="14602" width="21.7109375" customWidth="1"/>
    <col min="14849" max="14849" width="7.7109375" customWidth="1"/>
    <col min="14850" max="14850" width="10.42578125" customWidth="1"/>
    <col min="14851" max="14851" width="22.7109375" customWidth="1"/>
    <col min="14852" max="14852" width="15" customWidth="1"/>
    <col min="14853" max="14853" width="15.140625" customWidth="1"/>
    <col min="14854" max="14854" width="24" customWidth="1"/>
    <col min="14855" max="14855" width="29.5703125" customWidth="1"/>
    <col min="14856" max="14856" width="33.42578125" customWidth="1"/>
    <col min="14857" max="14857" width="49.42578125" customWidth="1"/>
    <col min="14858" max="14858" width="21.7109375" customWidth="1"/>
    <col min="15105" max="15105" width="7.7109375" customWidth="1"/>
    <col min="15106" max="15106" width="10.42578125" customWidth="1"/>
    <col min="15107" max="15107" width="22.7109375" customWidth="1"/>
    <col min="15108" max="15108" width="15" customWidth="1"/>
    <col min="15109" max="15109" width="15.140625" customWidth="1"/>
    <col min="15110" max="15110" width="24" customWidth="1"/>
    <col min="15111" max="15111" width="29.5703125" customWidth="1"/>
    <col min="15112" max="15112" width="33.42578125" customWidth="1"/>
    <col min="15113" max="15113" width="49.42578125" customWidth="1"/>
    <col min="15114" max="15114" width="21.7109375" customWidth="1"/>
    <col min="15361" max="15361" width="7.7109375" customWidth="1"/>
    <col min="15362" max="15362" width="10.42578125" customWidth="1"/>
    <col min="15363" max="15363" width="22.7109375" customWidth="1"/>
    <col min="15364" max="15364" width="15" customWidth="1"/>
    <col min="15365" max="15365" width="15.140625" customWidth="1"/>
    <col min="15366" max="15366" width="24" customWidth="1"/>
    <col min="15367" max="15367" width="29.5703125" customWidth="1"/>
    <col min="15368" max="15368" width="33.42578125" customWidth="1"/>
    <col min="15369" max="15369" width="49.42578125" customWidth="1"/>
    <col min="15370" max="15370" width="21.7109375" customWidth="1"/>
    <col min="15617" max="15617" width="7.7109375" customWidth="1"/>
    <col min="15618" max="15618" width="10.42578125" customWidth="1"/>
    <col min="15619" max="15619" width="22.7109375" customWidth="1"/>
    <col min="15620" max="15620" width="15" customWidth="1"/>
    <col min="15621" max="15621" width="15.140625" customWidth="1"/>
    <col min="15622" max="15622" width="24" customWidth="1"/>
    <col min="15623" max="15623" width="29.5703125" customWidth="1"/>
    <col min="15624" max="15624" width="33.42578125" customWidth="1"/>
    <col min="15625" max="15625" width="49.42578125" customWidth="1"/>
    <col min="15626" max="15626" width="21.7109375" customWidth="1"/>
    <col min="15873" max="15873" width="7.7109375" customWidth="1"/>
    <col min="15874" max="15874" width="10.42578125" customWidth="1"/>
    <col min="15875" max="15875" width="22.7109375" customWidth="1"/>
    <col min="15876" max="15876" width="15" customWidth="1"/>
    <col min="15877" max="15877" width="15.140625" customWidth="1"/>
    <col min="15878" max="15878" width="24" customWidth="1"/>
    <col min="15879" max="15879" width="29.5703125" customWidth="1"/>
    <col min="15880" max="15880" width="33.42578125" customWidth="1"/>
    <col min="15881" max="15881" width="49.42578125" customWidth="1"/>
    <col min="15882" max="15882" width="21.7109375" customWidth="1"/>
    <col min="16129" max="16129" width="7.7109375" customWidth="1"/>
    <col min="16130" max="16130" width="10.42578125" customWidth="1"/>
    <col min="16131" max="16131" width="22.7109375" customWidth="1"/>
    <col min="16132" max="16132" width="15" customWidth="1"/>
    <col min="16133" max="16133" width="15.140625" customWidth="1"/>
    <col min="16134" max="16134" width="24" customWidth="1"/>
    <col min="16135" max="16135" width="29.5703125" customWidth="1"/>
    <col min="16136" max="16136" width="33.42578125" customWidth="1"/>
    <col min="16137" max="16137" width="49.42578125" customWidth="1"/>
    <col min="16138" max="16138" width="21.7109375" customWidth="1"/>
  </cols>
  <sheetData>
    <row r="1" spans="1:10" ht="18.75" x14ac:dyDescent="0.3">
      <c r="B1" s="398"/>
      <c r="C1" s="398"/>
      <c r="D1" s="398"/>
      <c r="E1" s="398"/>
      <c r="F1" s="398"/>
      <c r="G1" s="398"/>
      <c r="H1" s="398"/>
      <c r="I1" s="398"/>
    </row>
    <row r="2" spans="1:10" x14ac:dyDescent="0.25">
      <c r="A2" s="399"/>
      <c r="B2" s="399"/>
      <c r="C2" s="399"/>
      <c r="D2" s="399"/>
      <c r="E2" s="399"/>
      <c r="F2" s="399"/>
      <c r="G2" s="400"/>
      <c r="H2" s="256" t="s">
        <v>96</v>
      </c>
      <c r="I2" s="306">
        <v>0.15</v>
      </c>
    </row>
    <row r="3" spans="1:10" ht="30" x14ac:dyDescent="0.25">
      <c r="A3" s="257" t="s">
        <v>97</v>
      </c>
      <c r="B3" s="257" t="s">
        <v>98</v>
      </c>
      <c r="C3" s="401" t="s">
        <v>99</v>
      </c>
      <c r="D3" s="401"/>
      <c r="E3" s="401"/>
      <c r="F3" s="278" t="s">
        <v>100</v>
      </c>
      <c r="G3" s="257" t="s">
        <v>101</v>
      </c>
      <c r="H3" s="257" t="s">
        <v>102</v>
      </c>
      <c r="I3" s="257" t="s">
        <v>103</v>
      </c>
      <c r="J3" s="307"/>
    </row>
    <row r="4" spans="1:10" x14ac:dyDescent="0.25">
      <c r="A4" s="269" t="s">
        <v>104</v>
      </c>
      <c r="B4" s="270">
        <v>1001</v>
      </c>
      <c r="C4" s="402" t="s">
        <v>105</v>
      </c>
      <c r="D4" s="403"/>
      <c r="E4" s="404"/>
      <c r="F4" s="258">
        <f>'1A'!G22</f>
        <v>0</v>
      </c>
      <c r="G4" s="258"/>
      <c r="H4" s="259">
        <f>F4-G4</f>
        <v>0</v>
      </c>
      <c r="I4" s="271" t="s">
        <v>106</v>
      </c>
      <c r="J4" s="260"/>
    </row>
    <row r="5" spans="1:10" x14ac:dyDescent="0.25">
      <c r="A5" s="269" t="s">
        <v>107</v>
      </c>
      <c r="B5" s="270">
        <v>2001</v>
      </c>
      <c r="C5" s="273" t="s">
        <v>108</v>
      </c>
      <c r="D5" s="274"/>
      <c r="E5" s="275"/>
      <c r="F5" s="258">
        <f>'1B'!G22</f>
        <v>0</v>
      </c>
      <c r="G5" s="258"/>
      <c r="H5" s="259">
        <f>F5-G5</f>
        <v>0</v>
      </c>
      <c r="I5" s="271" t="s">
        <v>106</v>
      </c>
      <c r="J5" s="260"/>
    </row>
    <row r="6" spans="1:10" x14ac:dyDescent="0.25">
      <c r="A6" s="269" t="s">
        <v>109</v>
      </c>
      <c r="B6" s="270">
        <v>1002</v>
      </c>
      <c r="C6" s="402" t="s">
        <v>385</v>
      </c>
      <c r="D6" s="403"/>
      <c r="E6" s="404"/>
      <c r="F6" s="258">
        <f>'2A'!E21</f>
        <v>0</v>
      </c>
      <c r="G6" s="258"/>
      <c r="H6" s="259">
        <f t="shared" ref="H6:H19" si="0">F6-G6</f>
        <v>0</v>
      </c>
      <c r="I6" s="271" t="s">
        <v>106</v>
      </c>
      <c r="J6" s="260"/>
    </row>
    <row r="7" spans="1:10" x14ac:dyDescent="0.25">
      <c r="A7" s="269" t="s">
        <v>110</v>
      </c>
      <c r="B7" s="270">
        <v>2002</v>
      </c>
      <c r="C7" s="273" t="s">
        <v>111</v>
      </c>
      <c r="D7" s="274"/>
      <c r="E7" s="275"/>
      <c r="F7" s="258">
        <f>'2B'!E21</f>
        <v>0</v>
      </c>
      <c r="G7" s="258"/>
      <c r="H7" s="259">
        <f>F7-G7</f>
        <v>0</v>
      </c>
      <c r="I7" s="271" t="s">
        <v>106</v>
      </c>
      <c r="J7" s="260"/>
    </row>
    <row r="8" spans="1:10" x14ac:dyDescent="0.25">
      <c r="A8" s="269">
        <v>3</v>
      </c>
      <c r="B8" s="270">
        <v>1003</v>
      </c>
      <c r="C8" s="402" t="s">
        <v>112</v>
      </c>
      <c r="D8" s="403"/>
      <c r="E8" s="404"/>
      <c r="F8" s="258">
        <f>Travel!G11</f>
        <v>0</v>
      </c>
      <c r="G8" s="258"/>
      <c r="H8" s="259">
        <f t="shared" si="0"/>
        <v>0</v>
      </c>
      <c r="I8" s="271" t="s">
        <v>106</v>
      </c>
      <c r="J8" s="260"/>
    </row>
    <row r="9" spans="1:10" x14ac:dyDescent="0.25">
      <c r="A9" s="269">
        <v>4</v>
      </c>
      <c r="B9" s="270">
        <v>1004</v>
      </c>
      <c r="C9" s="402" t="s">
        <v>113</v>
      </c>
      <c r="D9" s="403"/>
      <c r="E9" s="404"/>
      <c r="F9" s="258">
        <f>'Equipment '!D10</f>
        <v>0</v>
      </c>
      <c r="G9" s="258">
        <f>F9</f>
        <v>0</v>
      </c>
      <c r="H9" s="259">
        <f t="shared" si="0"/>
        <v>0</v>
      </c>
      <c r="I9" s="271" t="s">
        <v>114</v>
      </c>
      <c r="J9" s="260"/>
    </row>
    <row r="10" spans="1:10" x14ac:dyDescent="0.25">
      <c r="A10" s="269">
        <v>5</v>
      </c>
      <c r="B10" s="271">
        <v>1005</v>
      </c>
      <c r="C10" s="402" t="s">
        <v>115</v>
      </c>
      <c r="D10" s="403"/>
      <c r="E10" s="404"/>
      <c r="F10" s="258">
        <f>Supplies!D16</f>
        <v>0</v>
      </c>
      <c r="G10" s="258"/>
      <c r="H10" s="259">
        <f t="shared" si="0"/>
        <v>0</v>
      </c>
      <c r="I10" s="271" t="s">
        <v>106</v>
      </c>
      <c r="J10" s="260"/>
    </row>
    <row r="11" spans="1:10" x14ac:dyDescent="0.25">
      <c r="A11" s="269" t="s">
        <v>116</v>
      </c>
      <c r="B11" s="271">
        <v>1006</v>
      </c>
      <c r="C11" s="402" t="s">
        <v>117</v>
      </c>
      <c r="D11" s="403"/>
      <c r="E11" s="404"/>
      <c r="F11" s="258">
        <f>'6A'!C16</f>
        <v>0</v>
      </c>
      <c r="G11" s="258"/>
      <c r="H11" s="259">
        <f t="shared" si="0"/>
        <v>0</v>
      </c>
      <c r="I11" s="271" t="s">
        <v>118</v>
      </c>
      <c r="J11" s="260"/>
    </row>
    <row r="12" spans="1:10" x14ac:dyDescent="0.25">
      <c r="A12" s="269" t="s">
        <v>119</v>
      </c>
      <c r="B12" s="271">
        <v>2006</v>
      </c>
      <c r="C12" s="273" t="s">
        <v>120</v>
      </c>
      <c r="D12" s="274"/>
      <c r="E12" s="275"/>
      <c r="F12" s="258">
        <f>'6B'!C16</f>
        <v>0</v>
      </c>
      <c r="G12" s="258"/>
      <c r="H12" s="259">
        <f>F12-G12</f>
        <v>0</v>
      </c>
      <c r="I12" s="271" t="s">
        <v>118</v>
      </c>
      <c r="J12" s="260"/>
    </row>
    <row r="13" spans="1:10" x14ac:dyDescent="0.25">
      <c r="A13" s="269" t="s">
        <v>386</v>
      </c>
      <c r="B13" s="271">
        <v>1007</v>
      </c>
      <c r="C13" s="402" t="s">
        <v>121</v>
      </c>
      <c r="D13" s="403"/>
      <c r="E13" s="404"/>
      <c r="F13" s="258">
        <f>'7A'!G8</f>
        <v>0</v>
      </c>
      <c r="G13" s="258"/>
      <c r="H13" s="259">
        <f t="shared" si="0"/>
        <v>0</v>
      </c>
      <c r="I13" s="271" t="s">
        <v>106</v>
      </c>
      <c r="J13" s="260"/>
    </row>
    <row r="14" spans="1:10" x14ac:dyDescent="0.25">
      <c r="A14" s="269" t="s">
        <v>387</v>
      </c>
      <c r="B14" s="269" t="s">
        <v>409</v>
      </c>
      <c r="C14" s="273" t="s">
        <v>388</v>
      </c>
      <c r="D14" s="274"/>
      <c r="E14" s="275"/>
      <c r="F14" s="258">
        <f>'7B'!G8</f>
        <v>0</v>
      </c>
      <c r="G14" s="258"/>
      <c r="H14" s="259">
        <f t="shared" si="0"/>
        <v>0</v>
      </c>
      <c r="I14" s="271" t="s">
        <v>106</v>
      </c>
      <c r="J14" s="260"/>
    </row>
    <row r="15" spans="1:10" x14ac:dyDescent="0.25">
      <c r="A15" s="269" t="s">
        <v>122</v>
      </c>
      <c r="B15" s="270">
        <v>1009</v>
      </c>
      <c r="C15" s="402" t="s">
        <v>123</v>
      </c>
      <c r="D15" s="403"/>
      <c r="E15" s="404"/>
      <c r="F15" s="258">
        <f>'Occupancy '!F8</f>
        <v>0</v>
      </c>
      <c r="G15" s="258"/>
      <c r="H15" s="259">
        <f t="shared" si="0"/>
        <v>0</v>
      </c>
      <c r="I15" s="271" t="s">
        <v>124</v>
      </c>
      <c r="J15" s="260"/>
    </row>
    <row r="16" spans="1:10" x14ac:dyDescent="0.25">
      <c r="A16" s="269">
        <v>11</v>
      </c>
      <c r="B16" s="271">
        <v>1011</v>
      </c>
      <c r="C16" s="402" t="s">
        <v>125</v>
      </c>
      <c r="D16" s="403"/>
      <c r="E16" s="404"/>
      <c r="F16" s="258">
        <f>'Telecommunications '!F8</f>
        <v>0</v>
      </c>
      <c r="G16" s="258"/>
      <c r="H16" s="259">
        <f t="shared" si="0"/>
        <v>0</v>
      </c>
      <c r="I16" s="271" t="s">
        <v>106</v>
      </c>
      <c r="J16" s="260"/>
    </row>
    <row r="17" spans="1:10" x14ac:dyDescent="0.25">
      <c r="A17" s="269">
        <v>12</v>
      </c>
      <c r="B17" s="271">
        <v>1012</v>
      </c>
      <c r="C17" s="273" t="s">
        <v>126</v>
      </c>
      <c r="D17" s="274"/>
      <c r="E17" s="275"/>
      <c r="F17" s="258">
        <f>'Training &amp; Education'!F8</f>
        <v>0</v>
      </c>
      <c r="G17" s="258"/>
      <c r="H17" s="259">
        <f t="shared" si="0"/>
        <v>0</v>
      </c>
      <c r="I17" s="271" t="s">
        <v>106</v>
      </c>
      <c r="J17" s="260"/>
    </row>
    <row r="18" spans="1:10" x14ac:dyDescent="0.25">
      <c r="A18" s="269">
        <v>13</v>
      </c>
      <c r="B18" s="271">
        <v>1013</v>
      </c>
      <c r="C18" s="273" t="s">
        <v>127</v>
      </c>
      <c r="D18" s="274"/>
      <c r="E18" s="275"/>
      <c r="F18" s="258">
        <f>'Direct Administrative '!G13</f>
        <v>0</v>
      </c>
      <c r="G18" s="258"/>
      <c r="H18" s="259">
        <f t="shared" si="0"/>
        <v>0</v>
      </c>
      <c r="I18" s="271" t="s">
        <v>128</v>
      </c>
      <c r="J18" s="260"/>
    </row>
    <row r="19" spans="1:10" x14ac:dyDescent="0.25">
      <c r="A19" s="269">
        <v>14</v>
      </c>
      <c r="B19" s="271">
        <v>1014</v>
      </c>
      <c r="C19" s="273" t="s">
        <v>129</v>
      </c>
      <c r="D19" s="274"/>
      <c r="E19" s="275"/>
      <c r="F19" s="258">
        <f>'Miscellaneous (other) Costs '!F12</f>
        <v>0</v>
      </c>
      <c r="G19" s="258"/>
      <c r="H19" s="259">
        <f t="shared" si="0"/>
        <v>0</v>
      </c>
      <c r="I19" s="271" t="s">
        <v>106</v>
      </c>
      <c r="J19" s="260"/>
    </row>
    <row r="20" spans="1:10" x14ac:dyDescent="0.25">
      <c r="A20" s="269" t="s">
        <v>130</v>
      </c>
      <c r="B20" s="271">
        <v>1015</v>
      </c>
      <c r="C20" s="273" t="s">
        <v>131</v>
      </c>
      <c r="D20" s="274"/>
      <c r="E20" s="275"/>
      <c r="F20" s="258">
        <f>F21+F22+F23+F24+F25</f>
        <v>0</v>
      </c>
      <c r="G20" s="258">
        <f>G21+G22+G23+G24+G25</f>
        <v>0</v>
      </c>
      <c r="H20" s="259">
        <f>F20-G20</f>
        <v>0</v>
      </c>
      <c r="I20" s="271"/>
      <c r="J20" s="260"/>
    </row>
    <row r="21" spans="1:10" x14ac:dyDescent="0.25">
      <c r="A21" s="299"/>
      <c r="B21" s="300"/>
      <c r="C21" s="397" t="s">
        <v>391</v>
      </c>
      <c r="D21" s="397"/>
      <c r="E21" s="397"/>
      <c r="F21" s="258">
        <f>'15A'!F10</f>
        <v>0</v>
      </c>
      <c r="G21" s="258"/>
      <c r="H21" s="301"/>
      <c r="I21" s="300" t="s">
        <v>106</v>
      </c>
      <c r="J21" s="260"/>
    </row>
    <row r="22" spans="1:10" x14ac:dyDescent="0.25">
      <c r="A22" s="299"/>
      <c r="B22" s="300"/>
      <c r="C22" s="397" t="s">
        <v>395</v>
      </c>
      <c r="D22" s="397"/>
      <c r="E22" s="397"/>
      <c r="F22" s="258">
        <f>'15A'!F11</f>
        <v>0</v>
      </c>
      <c r="G22" s="258">
        <f>F22</f>
        <v>0</v>
      </c>
      <c r="H22" s="301"/>
      <c r="I22" s="300" t="s">
        <v>114</v>
      </c>
      <c r="J22" s="260"/>
    </row>
    <row r="23" spans="1:10" x14ac:dyDescent="0.25">
      <c r="A23" s="299"/>
      <c r="B23" s="300"/>
      <c r="C23" s="397" t="s">
        <v>392</v>
      </c>
      <c r="D23" s="397"/>
      <c r="E23" s="397"/>
      <c r="F23" s="258">
        <f>'15A'!F12</f>
        <v>0</v>
      </c>
      <c r="G23" s="258"/>
      <c r="H23" s="301"/>
      <c r="I23" s="300" t="s">
        <v>106</v>
      </c>
      <c r="J23" s="260"/>
    </row>
    <row r="24" spans="1:10" x14ac:dyDescent="0.25">
      <c r="A24" s="299"/>
      <c r="B24" s="300"/>
      <c r="C24" s="397" t="s">
        <v>393</v>
      </c>
      <c r="D24" s="397"/>
      <c r="E24" s="397"/>
      <c r="F24" s="258">
        <f>'15A'!F13</f>
        <v>0</v>
      </c>
      <c r="G24" s="258">
        <f>F24</f>
        <v>0</v>
      </c>
      <c r="H24" s="301"/>
      <c r="I24" s="300" t="s">
        <v>114</v>
      </c>
      <c r="J24" s="260"/>
    </row>
    <row r="25" spans="1:10" x14ac:dyDescent="0.25">
      <c r="A25" s="299"/>
      <c r="B25" s="300"/>
      <c r="C25" s="397" t="s">
        <v>394</v>
      </c>
      <c r="D25" s="397"/>
      <c r="E25" s="397"/>
      <c r="F25" s="258">
        <f>'15A'!F14</f>
        <v>0</v>
      </c>
      <c r="G25" s="258">
        <f>F25</f>
        <v>0</v>
      </c>
      <c r="H25" s="301"/>
      <c r="I25" s="300" t="s">
        <v>114</v>
      </c>
      <c r="J25" s="260"/>
    </row>
    <row r="26" spans="1:10" x14ac:dyDescent="0.25">
      <c r="A26" s="269" t="s">
        <v>132</v>
      </c>
      <c r="B26" s="271">
        <v>2005</v>
      </c>
      <c r="C26" s="273" t="s">
        <v>133</v>
      </c>
      <c r="D26" s="274"/>
      <c r="E26" s="275"/>
      <c r="F26" s="258">
        <f>F27+F28+F29+F30</f>
        <v>0</v>
      </c>
      <c r="G26" s="258">
        <f>G27+G28+G29+G30</f>
        <v>0</v>
      </c>
      <c r="H26" s="259">
        <f>F26-G26</f>
        <v>0</v>
      </c>
      <c r="I26" s="271"/>
      <c r="J26" s="260"/>
    </row>
    <row r="27" spans="1:10" x14ac:dyDescent="0.25">
      <c r="A27" s="299"/>
      <c r="B27" s="300"/>
      <c r="C27" s="397" t="s">
        <v>348</v>
      </c>
      <c r="D27" s="397"/>
      <c r="E27" s="397"/>
      <c r="F27" s="258">
        <f>'15B'!F9</f>
        <v>0</v>
      </c>
      <c r="G27" s="258">
        <f>F27</f>
        <v>0</v>
      </c>
      <c r="H27" s="301"/>
      <c r="I27" s="300" t="s">
        <v>114</v>
      </c>
      <c r="J27" s="260"/>
    </row>
    <row r="28" spans="1:10" x14ac:dyDescent="0.25">
      <c r="A28" s="299"/>
      <c r="B28" s="300"/>
      <c r="C28" s="397" t="s">
        <v>349</v>
      </c>
      <c r="D28" s="397"/>
      <c r="E28" s="397"/>
      <c r="F28" s="258">
        <f>'15B'!F10</f>
        <v>0</v>
      </c>
      <c r="G28" s="258">
        <f>F28</f>
        <v>0</v>
      </c>
      <c r="H28" s="301"/>
      <c r="I28" s="300" t="s">
        <v>114</v>
      </c>
      <c r="J28" s="260"/>
    </row>
    <row r="29" spans="1:10" x14ac:dyDescent="0.25">
      <c r="A29" s="299"/>
      <c r="B29" s="300"/>
      <c r="C29" s="397" t="s">
        <v>350</v>
      </c>
      <c r="D29" s="397"/>
      <c r="E29" s="397"/>
      <c r="F29" s="258">
        <f>'15B'!F11</f>
        <v>0</v>
      </c>
      <c r="G29" s="258">
        <f>F29</f>
        <v>0</v>
      </c>
      <c r="H29" s="301"/>
      <c r="I29" s="300" t="s">
        <v>114</v>
      </c>
      <c r="J29" s="260"/>
    </row>
    <row r="30" spans="1:10" x14ac:dyDescent="0.25">
      <c r="A30" s="299"/>
      <c r="B30" s="300"/>
      <c r="C30" s="397" t="s">
        <v>390</v>
      </c>
      <c r="D30" s="397"/>
      <c r="E30" s="397"/>
      <c r="F30" s="258">
        <f>'15B'!F12</f>
        <v>0</v>
      </c>
      <c r="G30" s="258">
        <f>F30</f>
        <v>0</v>
      </c>
      <c r="H30" s="301"/>
      <c r="I30" s="300" t="s">
        <v>114</v>
      </c>
      <c r="J30" s="260"/>
    </row>
    <row r="31" spans="1:10" x14ac:dyDescent="0.25">
      <c r="A31" s="269" t="s">
        <v>383</v>
      </c>
      <c r="B31" s="271">
        <v>1017</v>
      </c>
      <c r="C31" s="402" t="s">
        <v>410</v>
      </c>
      <c r="D31" s="403"/>
      <c r="E31" s="404"/>
      <c r="F31" s="305">
        <f>H31*H33</f>
        <v>0</v>
      </c>
      <c r="G31" s="261"/>
      <c r="H31" s="303">
        <f>H4+H6+H8+H9+H10+H11+H13+H15+H16+H17+H18+H19+H20</f>
        <v>0</v>
      </c>
      <c r="I31" s="302" t="s">
        <v>437</v>
      </c>
      <c r="J31" s="260"/>
    </row>
    <row r="32" spans="1:10" x14ac:dyDescent="0.25">
      <c r="A32" s="269" t="s">
        <v>384</v>
      </c>
      <c r="B32" s="271">
        <v>1017</v>
      </c>
      <c r="C32" s="402" t="s">
        <v>411</v>
      </c>
      <c r="D32" s="403"/>
      <c r="E32" s="404"/>
      <c r="F32" s="305">
        <f>H32*H33</f>
        <v>0</v>
      </c>
      <c r="G32" s="261"/>
      <c r="H32" s="303">
        <f>H5+H7+H12+H14+H26</f>
        <v>0</v>
      </c>
      <c r="I32" s="302" t="s">
        <v>396</v>
      </c>
      <c r="J32" s="260"/>
    </row>
    <row r="33" spans="1:9" x14ac:dyDescent="0.25">
      <c r="A33" s="262"/>
      <c r="B33" s="263"/>
      <c r="C33" s="407" t="s">
        <v>134</v>
      </c>
      <c r="D33" s="408"/>
      <c r="E33" s="409"/>
      <c r="F33" s="264">
        <f>F4+F5+F6+F7+F8+F9+F10+F11+F12+F13+F14+F15+F16+F17+F18+F19+F20+F26+F31+F32</f>
        <v>0</v>
      </c>
      <c r="G33" s="265"/>
      <c r="H33" s="337">
        <f>I2</f>
        <v>0.15</v>
      </c>
      <c r="I33" s="302" t="s">
        <v>397</v>
      </c>
    </row>
    <row r="34" spans="1:9" x14ac:dyDescent="0.25">
      <c r="C34" s="410"/>
      <c r="D34" s="410"/>
      <c r="E34" s="410"/>
      <c r="F34" s="277"/>
      <c r="G34" s="277"/>
    </row>
    <row r="35" spans="1:9" x14ac:dyDescent="0.25">
      <c r="C35" s="410"/>
      <c r="D35" s="410"/>
      <c r="E35" s="410"/>
      <c r="F35" s="277"/>
      <c r="G35" s="411"/>
      <c r="H35" s="411"/>
    </row>
    <row r="36" spans="1:9" x14ac:dyDescent="0.25">
      <c r="C36" s="276"/>
      <c r="D36" s="276"/>
      <c r="E36" s="276"/>
      <c r="F36" s="266"/>
      <c r="G36" s="277"/>
    </row>
    <row r="37" spans="1:9" x14ac:dyDescent="0.25">
      <c r="A37" s="267" t="s">
        <v>135</v>
      </c>
      <c r="F37" s="268"/>
      <c r="G37" s="268"/>
    </row>
    <row r="38" spans="1:9" x14ac:dyDescent="0.25">
      <c r="A38" s="405"/>
      <c r="B38" s="405"/>
      <c r="C38" s="405"/>
      <c r="D38" s="405"/>
      <c r="E38" s="405"/>
      <c r="F38" s="405"/>
      <c r="G38" s="405"/>
      <c r="H38" s="405"/>
      <c r="I38" s="405"/>
    </row>
    <row r="39" spans="1:9" x14ac:dyDescent="0.25">
      <c r="A39" s="405"/>
      <c r="B39" s="405"/>
      <c r="C39" s="405"/>
      <c r="D39" s="405"/>
      <c r="E39" s="405"/>
      <c r="F39" s="405"/>
      <c r="G39" s="405"/>
      <c r="H39" s="405"/>
      <c r="I39" s="405"/>
    </row>
    <row r="40" spans="1:9" x14ac:dyDescent="0.25">
      <c r="A40" s="405"/>
      <c r="B40" s="405"/>
      <c r="C40" s="405"/>
      <c r="D40" s="405"/>
      <c r="E40" s="405"/>
      <c r="F40" s="405"/>
      <c r="G40" s="405"/>
      <c r="H40" s="405"/>
      <c r="I40" s="405"/>
    </row>
    <row r="41" spans="1:9" x14ac:dyDescent="0.25">
      <c r="A41" s="405"/>
      <c r="B41" s="405"/>
      <c r="C41" s="405"/>
      <c r="D41" s="405"/>
      <c r="E41" s="405"/>
      <c r="F41" s="405"/>
      <c r="G41" s="405"/>
      <c r="H41" s="405"/>
      <c r="I41" s="405"/>
    </row>
    <row r="42" spans="1:9" x14ac:dyDescent="0.25">
      <c r="F42" s="268"/>
      <c r="G42" s="268"/>
    </row>
    <row r="43" spans="1:9" x14ac:dyDescent="0.25">
      <c r="A43" s="406" t="s">
        <v>136</v>
      </c>
      <c r="B43" s="406"/>
      <c r="C43" s="406"/>
      <c r="D43" s="406"/>
      <c r="E43" s="406"/>
      <c r="F43" s="406"/>
      <c r="G43" s="406"/>
      <c r="H43" s="406"/>
      <c r="I43" s="406"/>
    </row>
    <row r="44" spans="1:9" x14ac:dyDescent="0.25">
      <c r="A44" s="406" t="s">
        <v>137</v>
      </c>
      <c r="B44" s="406"/>
      <c r="C44" s="406"/>
      <c r="D44" s="406"/>
      <c r="E44" s="406"/>
      <c r="F44" s="406"/>
      <c r="G44" s="406"/>
      <c r="H44" s="406"/>
      <c r="I44" s="406"/>
    </row>
  </sheetData>
  <sheetProtection algorithmName="SHA-512" hashValue="ZtxbqJZMKK6Oq8WLoGCeZazmfPMTe0V9JGjj7tgb72jGIviQv1jN2k4dZd5qGXqEt/gZsaJa3gJCRE3K7grtcA==" saltValue="aE/synUt+eYN+sYYVI/9FQ==" spinCount="100000" sheet="1" objects="1" scenarios="1"/>
  <protectedRanges>
    <protectedRange sqref="I2" name="Range20_1"/>
    <protectedRange sqref="A38" name="Range19_1"/>
  </protectedRanges>
  <mergeCells count="30">
    <mergeCell ref="C15:E15"/>
    <mergeCell ref="A38:I41"/>
    <mergeCell ref="A43:I43"/>
    <mergeCell ref="A44:I44"/>
    <mergeCell ref="C16:E16"/>
    <mergeCell ref="C32:E32"/>
    <mergeCell ref="C33:E33"/>
    <mergeCell ref="C34:E34"/>
    <mergeCell ref="C35:E35"/>
    <mergeCell ref="G35:H35"/>
    <mergeCell ref="C31:E31"/>
    <mergeCell ref="C27:E27"/>
    <mergeCell ref="C28:E28"/>
    <mergeCell ref="C8:E8"/>
    <mergeCell ref="C9:E9"/>
    <mergeCell ref="C10:E10"/>
    <mergeCell ref="C11:E11"/>
    <mergeCell ref="C13:E13"/>
    <mergeCell ref="B1:I1"/>
    <mergeCell ref="A2:G2"/>
    <mergeCell ref="C3:E3"/>
    <mergeCell ref="C4:E4"/>
    <mergeCell ref="C6:E6"/>
    <mergeCell ref="C29:E29"/>
    <mergeCell ref="C30:E30"/>
    <mergeCell ref="C21:E21"/>
    <mergeCell ref="C22:E22"/>
    <mergeCell ref="C23:E23"/>
    <mergeCell ref="C24:E24"/>
    <mergeCell ref="C25:E2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1"/>
  <sheetViews>
    <sheetView zoomScaleNormal="100" zoomScaleSheetLayoutView="100" workbookViewId="0">
      <selection activeCell="K21" sqref="K21"/>
    </sheetView>
  </sheetViews>
  <sheetFormatPr defaultColWidth="9.140625" defaultRowHeight="12.75" x14ac:dyDescent="0.2"/>
  <cols>
    <col min="1" max="1" width="2.7109375" style="10" customWidth="1"/>
    <col min="2" max="2" width="4.140625" style="10" customWidth="1"/>
    <col min="3" max="3" width="3.7109375" style="10" customWidth="1"/>
    <col min="4" max="4" width="4" style="10" customWidth="1"/>
    <col min="5" max="5" width="15.42578125" style="10" customWidth="1"/>
    <col min="6" max="6" width="14.7109375" style="10" customWidth="1"/>
    <col min="7" max="7" width="19.140625" style="10" customWidth="1"/>
    <col min="8" max="8" width="9.5703125" style="10" customWidth="1"/>
    <col min="9" max="9" width="7" style="10" customWidth="1"/>
    <col min="10" max="10" width="9.5703125" style="10" customWidth="1"/>
    <col min="11" max="11" width="5.140625" style="10" customWidth="1"/>
    <col min="12" max="12" width="3.42578125" style="10" customWidth="1"/>
    <col min="13" max="13" width="13.140625" style="10" customWidth="1"/>
    <col min="14" max="14" width="2.5703125" style="10" customWidth="1"/>
    <col min="15" max="15" width="15.7109375" style="10" customWidth="1"/>
    <col min="16" max="16" width="3" style="10" customWidth="1"/>
    <col min="17" max="17" width="3.42578125" style="10" customWidth="1"/>
    <col min="18" max="18" width="2.28515625" style="10" customWidth="1"/>
    <col min="19" max="19" width="2.42578125" style="10" customWidth="1"/>
    <col min="20" max="20" width="9.140625" style="10"/>
    <col min="21" max="21" width="16.140625" style="10" customWidth="1"/>
    <col min="22" max="16384" width="9.140625" style="10"/>
  </cols>
  <sheetData>
    <row r="1" spans="2:30" ht="12.75" customHeight="1" x14ac:dyDescent="0.2">
      <c r="B1" s="10" t="s">
        <v>63</v>
      </c>
      <c r="F1" s="412">
        <f>+'Section A'!B2</f>
        <v>0</v>
      </c>
      <c r="G1" s="412"/>
      <c r="H1" s="412"/>
      <c r="I1" s="412"/>
      <c r="J1" s="412"/>
      <c r="K1" s="412"/>
      <c r="L1" s="412"/>
      <c r="M1" s="10" t="s">
        <v>65</v>
      </c>
      <c r="O1" s="413" t="str">
        <f>+'Section A'!F2</f>
        <v>3137-4342</v>
      </c>
      <c r="P1" s="413"/>
    </row>
    <row r="2" spans="2:30" ht="15" customHeight="1" x14ac:dyDescent="0.25">
      <c r="B2" s="419" t="s">
        <v>138</v>
      </c>
      <c r="C2" s="419"/>
      <c r="D2" s="419"/>
      <c r="E2" s="419"/>
      <c r="F2" s="419"/>
      <c r="G2" s="419"/>
      <c r="H2" s="419"/>
      <c r="I2" s="419"/>
      <c r="J2" s="419"/>
    </row>
    <row r="3" spans="2:30" ht="13.5" customHeight="1" x14ac:dyDescent="0.2">
      <c r="B3" s="100"/>
      <c r="C3" s="420" t="s">
        <v>139</v>
      </c>
      <c r="D3" s="420"/>
      <c r="E3" s="420"/>
      <c r="F3" s="420"/>
      <c r="G3" s="420"/>
      <c r="H3" s="420"/>
      <c r="I3" s="420"/>
      <c r="J3" s="420"/>
      <c r="K3" s="420"/>
      <c r="L3" s="420"/>
      <c r="M3" s="420"/>
      <c r="N3" s="420"/>
      <c r="O3" s="420"/>
      <c r="P3" s="420"/>
      <c r="Q3" s="420"/>
    </row>
    <row r="4" spans="2:30" ht="6.75" customHeight="1" x14ac:dyDescent="0.2">
      <c r="B4" s="100"/>
      <c r="C4" s="100"/>
      <c r="D4" s="100"/>
      <c r="E4" s="100"/>
      <c r="F4" s="100"/>
      <c r="G4" s="100"/>
      <c r="H4" s="100"/>
      <c r="I4" s="100"/>
      <c r="J4" s="100"/>
      <c r="K4" s="100"/>
      <c r="L4" s="100"/>
      <c r="M4" s="100"/>
      <c r="N4" s="100"/>
      <c r="O4" s="100"/>
      <c r="P4" s="100"/>
      <c r="Q4" s="100"/>
    </row>
    <row r="5" spans="2:30" ht="45.75" customHeight="1" x14ac:dyDescent="0.25">
      <c r="B5" s="102" t="s">
        <v>140</v>
      </c>
      <c r="C5" s="153"/>
      <c r="D5" s="103"/>
      <c r="E5" s="415" t="s">
        <v>141</v>
      </c>
      <c r="F5" s="415"/>
      <c r="G5" s="415"/>
      <c r="H5" s="415"/>
      <c r="I5" s="415"/>
      <c r="J5" s="415"/>
      <c r="K5" s="415"/>
      <c r="L5" s="415"/>
      <c r="M5" s="415"/>
      <c r="N5" s="415"/>
      <c r="O5" s="415"/>
      <c r="P5" s="415"/>
      <c r="Q5" s="416"/>
      <c r="T5" s="423" t="s">
        <v>142</v>
      </c>
      <c r="U5" s="423"/>
      <c r="V5" s="423"/>
      <c r="W5" s="423"/>
      <c r="X5" s="423"/>
      <c r="Y5" s="423"/>
      <c r="Z5" s="423"/>
    </row>
    <row r="6" spans="2:30" ht="15" customHeight="1" x14ac:dyDescent="0.25">
      <c r="B6" s="104"/>
      <c r="C6" s="105"/>
      <c r="D6" s="105"/>
      <c r="E6" s="421" t="s">
        <v>143</v>
      </c>
      <c r="F6" s="421"/>
      <c r="G6" s="421"/>
      <c r="H6" s="421"/>
      <c r="I6" s="421"/>
      <c r="J6" s="421"/>
      <c r="K6" s="421"/>
      <c r="L6" s="421"/>
      <c r="M6" s="421"/>
      <c r="N6" s="421"/>
      <c r="O6" s="421"/>
      <c r="P6" s="421"/>
      <c r="Q6" s="422"/>
      <c r="T6" s="106"/>
    </row>
    <row r="7" spans="2:30" ht="6.75" customHeight="1" x14ac:dyDescent="0.2">
      <c r="B7" s="107"/>
      <c r="C7" s="100"/>
      <c r="D7" s="100"/>
      <c r="E7" s="100"/>
      <c r="F7" s="100"/>
      <c r="G7" s="100"/>
      <c r="H7" s="100"/>
      <c r="I7" s="100"/>
      <c r="J7" s="100"/>
      <c r="K7" s="100"/>
      <c r="L7" s="100"/>
      <c r="M7" s="100"/>
      <c r="N7" s="100"/>
      <c r="O7" s="100"/>
      <c r="P7" s="100"/>
      <c r="Q7" s="100"/>
    </row>
    <row r="8" spans="2:30" ht="28.5" customHeight="1" x14ac:dyDescent="0.25">
      <c r="B8" s="396" t="s">
        <v>144</v>
      </c>
      <c r="C8" s="396"/>
      <c r="D8" s="396"/>
      <c r="E8" s="396"/>
      <c r="F8" s="396"/>
      <c r="G8" s="396"/>
      <c r="H8" s="396"/>
      <c r="I8" s="396"/>
      <c r="J8" s="396"/>
      <c r="K8" s="396"/>
      <c r="L8" s="396"/>
      <c r="M8" s="396"/>
      <c r="N8" s="396"/>
      <c r="O8" s="396"/>
      <c r="P8" s="396"/>
      <c r="Q8" s="396"/>
      <c r="T8" s="423" t="s">
        <v>145</v>
      </c>
      <c r="U8" s="423"/>
      <c r="V8" s="423"/>
      <c r="W8" s="423"/>
      <c r="X8" s="423"/>
      <c r="Y8" s="106"/>
      <c r="Z8" s="108"/>
      <c r="AA8" s="108"/>
      <c r="AB8" s="108"/>
      <c r="AC8" s="108"/>
      <c r="AD8" s="108"/>
    </row>
    <row r="9" spans="2:30" ht="18" customHeight="1" x14ac:dyDescent="0.2">
      <c r="B9" s="100"/>
      <c r="C9" s="109" t="s">
        <v>146</v>
      </c>
      <c r="D9" s="396" t="s">
        <v>147</v>
      </c>
      <c r="E9" s="396"/>
      <c r="F9" s="396"/>
      <c r="G9" s="396"/>
      <c r="H9" s="396"/>
      <c r="I9" s="396"/>
      <c r="J9" s="396"/>
      <c r="K9" s="396"/>
      <c r="L9" s="396"/>
      <c r="M9" s="396"/>
      <c r="N9" s="396"/>
      <c r="O9" s="396"/>
      <c r="P9" s="396"/>
      <c r="Q9" s="396"/>
      <c r="T9" s="49"/>
      <c r="U9" s="110"/>
      <c r="V9" s="110"/>
      <c r="W9" s="110"/>
      <c r="X9" s="110"/>
      <c r="Y9" s="110"/>
      <c r="Z9" s="110"/>
      <c r="AA9" s="110"/>
      <c r="AB9" s="110"/>
      <c r="AC9" s="110"/>
      <c r="AD9" s="110"/>
    </row>
    <row r="10" spans="2:30" ht="17.25" customHeight="1" x14ac:dyDescent="0.2">
      <c r="B10" s="100"/>
      <c r="C10" s="109" t="s">
        <v>148</v>
      </c>
      <c r="D10" s="396" t="s">
        <v>149</v>
      </c>
      <c r="E10" s="396"/>
      <c r="F10" s="396"/>
      <c r="G10" s="396"/>
      <c r="H10" s="396"/>
      <c r="I10" s="396"/>
      <c r="J10" s="396"/>
      <c r="K10" s="396"/>
      <c r="L10" s="396"/>
      <c r="M10" s="396"/>
      <c r="N10" s="396"/>
      <c r="O10" s="396"/>
      <c r="P10" s="396"/>
      <c r="Q10" s="396"/>
      <c r="T10" s="279"/>
      <c r="U10" s="111"/>
      <c r="V10" s="111"/>
      <c r="W10" s="111"/>
      <c r="X10" s="111"/>
      <c r="Y10" s="111"/>
      <c r="Z10" s="111"/>
      <c r="AA10" s="111"/>
      <c r="AB10" s="111"/>
      <c r="AC10" s="111"/>
      <c r="AD10" s="111"/>
    </row>
    <row r="11" spans="2:30" ht="14.25" customHeight="1" x14ac:dyDescent="0.2">
      <c r="B11" s="100"/>
      <c r="C11" s="109" t="s">
        <v>150</v>
      </c>
      <c r="D11" s="434" t="s">
        <v>151</v>
      </c>
      <c r="E11" s="434"/>
      <c r="F11" s="434"/>
      <c r="G11" s="434"/>
      <c r="H11" s="434"/>
      <c r="I11" s="434"/>
      <c r="J11" s="434"/>
      <c r="K11" s="434"/>
      <c r="L11" s="434"/>
      <c r="M11" s="434"/>
      <c r="N11" s="434"/>
      <c r="O11" s="434"/>
      <c r="P11" s="434"/>
      <c r="Q11" s="434"/>
      <c r="T11" s="414"/>
      <c r="U11" s="414"/>
      <c r="V11" s="414"/>
      <c r="W11" s="414"/>
      <c r="X11" s="414"/>
      <c r="Y11" s="414"/>
    </row>
    <row r="12" spans="2:30" ht="8.25" customHeight="1" x14ac:dyDescent="0.2">
      <c r="B12" s="100"/>
      <c r="C12" s="112"/>
      <c r="D12" s="112"/>
      <c r="E12" s="112"/>
      <c r="F12" s="112"/>
      <c r="G12" s="112"/>
      <c r="H12" s="112"/>
      <c r="I12" s="112"/>
      <c r="J12" s="112"/>
      <c r="K12" s="112"/>
      <c r="L12" s="112"/>
      <c r="M12" s="112"/>
      <c r="N12" s="112"/>
      <c r="O12" s="112"/>
      <c r="P12" s="112"/>
      <c r="Q12" s="100"/>
      <c r="T12" s="282"/>
      <c r="U12" s="282"/>
      <c r="V12" s="282"/>
      <c r="W12" s="282"/>
      <c r="X12" s="282"/>
      <c r="Y12" s="282"/>
    </row>
    <row r="13" spans="2:30" ht="42" customHeight="1" x14ac:dyDescent="0.2">
      <c r="B13" s="283" t="s">
        <v>152</v>
      </c>
      <c r="C13" s="155"/>
      <c r="D13" s="103"/>
      <c r="E13" s="415" t="s">
        <v>153</v>
      </c>
      <c r="F13" s="415"/>
      <c r="G13" s="415"/>
      <c r="H13" s="415"/>
      <c r="I13" s="415"/>
      <c r="J13" s="415"/>
      <c r="K13" s="415"/>
      <c r="L13" s="415"/>
      <c r="M13" s="415"/>
      <c r="N13" s="415"/>
      <c r="O13" s="415"/>
      <c r="P13" s="415"/>
      <c r="Q13" s="416"/>
    </row>
    <row r="14" spans="2:30" ht="13.5" customHeight="1" x14ac:dyDescent="0.2">
      <c r="B14" s="113"/>
      <c r="C14" s="114"/>
      <c r="D14" s="100"/>
      <c r="E14" s="417" t="s">
        <v>154</v>
      </c>
      <c r="F14" s="417"/>
      <c r="G14" s="417"/>
      <c r="H14" s="417"/>
      <c r="I14" s="417"/>
      <c r="J14" s="417"/>
      <c r="K14" s="417"/>
      <c r="L14" s="417"/>
      <c r="M14" s="417"/>
      <c r="N14" s="417"/>
      <c r="O14" s="417"/>
      <c r="P14" s="417"/>
      <c r="Q14" s="418"/>
    </row>
    <row r="15" spans="2:30" ht="48.75" customHeight="1" x14ac:dyDescent="0.2">
      <c r="B15" s="284" t="s">
        <v>155</v>
      </c>
      <c r="C15" s="154"/>
      <c r="D15" s="100"/>
      <c r="E15" s="387" t="s">
        <v>156</v>
      </c>
      <c r="F15" s="387"/>
      <c r="G15" s="387"/>
      <c r="H15" s="387"/>
      <c r="I15" s="387"/>
      <c r="J15" s="387"/>
      <c r="K15" s="387"/>
      <c r="L15" s="387"/>
      <c r="M15" s="387"/>
      <c r="N15" s="387"/>
      <c r="O15" s="387"/>
      <c r="P15" s="387"/>
      <c r="Q15" s="435"/>
    </row>
    <row r="16" spans="2:30" ht="18" customHeight="1" x14ac:dyDescent="0.2">
      <c r="B16" s="115"/>
      <c r="C16" s="105"/>
      <c r="D16" s="105"/>
      <c r="E16" s="421" t="s">
        <v>157</v>
      </c>
      <c r="F16" s="436"/>
      <c r="G16" s="436"/>
      <c r="H16" s="436"/>
      <c r="I16" s="436"/>
      <c r="J16" s="436"/>
      <c r="K16" s="436"/>
      <c r="L16" s="436"/>
      <c r="M16" s="436"/>
      <c r="N16" s="436"/>
      <c r="O16" s="436"/>
      <c r="P16" s="436"/>
      <c r="Q16" s="437"/>
      <c r="U16" s="414"/>
      <c r="V16" s="414"/>
      <c r="W16" s="414"/>
      <c r="X16" s="414"/>
      <c r="Y16" s="414"/>
      <c r="Z16" s="414"/>
    </row>
    <row r="17" spans="2:17" ht="5.25" customHeight="1" x14ac:dyDescent="0.2">
      <c r="B17" s="100"/>
      <c r="C17" s="100"/>
      <c r="D17" s="100"/>
      <c r="E17" s="100"/>
      <c r="F17" s="100"/>
      <c r="G17" s="100"/>
      <c r="H17" s="100"/>
      <c r="I17" s="100"/>
      <c r="J17" s="100"/>
      <c r="K17" s="100"/>
      <c r="L17" s="100"/>
      <c r="M17" s="100"/>
      <c r="N17" s="100"/>
      <c r="O17" s="100"/>
      <c r="P17" s="100"/>
      <c r="Q17" s="100"/>
    </row>
    <row r="18" spans="2:17" ht="37.5" customHeight="1" x14ac:dyDescent="0.2">
      <c r="B18" s="283" t="s">
        <v>158</v>
      </c>
      <c r="C18" s="153"/>
      <c r="D18" s="103"/>
      <c r="E18" s="415" t="s">
        <v>159</v>
      </c>
      <c r="F18" s="415"/>
      <c r="G18" s="415"/>
      <c r="H18" s="415"/>
      <c r="I18" s="415"/>
      <c r="J18" s="415"/>
      <c r="K18" s="415"/>
      <c r="L18" s="415"/>
      <c r="M18" s="415"/>
      <c r="N18" s="415"/>
      <c r="O18" s="415"/>
      <c r="P18" s="415"/>
      <c r="Q18" s="416"/>
    </row>
    <row r="19" spans="2:17" ht="27" customHeight="1" x14ac:dyDescent="0.2">
      <c r="B19" s="115"/>
      <c r="C19" s="105"/>
      <c r="D19" s="105"/>
      <c r="E19" s="421" t="s">
        <v>160</v>
      </c>
      <c r="F19" s="421"/>
      <c r="G19" s="421"/>
      <c r="H19" s="421"/>
      <c r="I19" s="421"/>
      <c r="J19" s="421"/>
      <c r="K19" s="421"/>
      <c r="L19" s="421"/>
      <c r="M19" s="421"/>
      <c r="N19" s="421"/>
      <c r="O19" s="421"/>
      <c r="P19" s="421"/>
      <c r="Q19" s="422"/>
    </row>
    <row r="20" spans="2:17" ht="6" customHeight="1" x14ac:dyDescent="0.2">
      <c r="B20" s="100"/>
      <c r="C20" s="100"/>
      <c r="D20" s="100"/>
      <c r="E20" s="100"/>
      <c r="F20" s="100"/>
      <c r="G20" s="100"/>
      <c r="H20" s="100"/>
      <c r="I20" s="100"/>
      <c r="J20" s="100"/>
      <c r="K20" s="100"/>
      <c r="L20" s="100"/>
      <c r="M20" s="100"/>
      <c r="N20" s="100"/>
      <c r="O20" s="100"/>
      <c r="P20" s="100"/>
      <c r="Q20" s="100"/>
    </row>
    <row r="21" spans="2:17" x14ac:dyDescent="0.2">
      <c r="B21" s="424" t="s">
        <v>161</v>
      </c>
      <c r="C21" s="427"/>
      <c r="D21" s="103"/>
      <c r="E21" s="116" t="s">
        <v>162</v>
      </c>
      <c r="F21" s="103"/>
      <c r="G21" s="103"/>
      <c r="H21" s="103"/>
      <c r="I21" s="103"/>
      <c r="J21" s="103"/>
      <c r="K21" s="103"/>
      <c r="L21" s="103"/>
      <c r="M21" s="103"/>
      <c r="N21" s="103"/>
      <c r="O21" s="103"/>
      <c r="P21" s="103"/>
      <c r="Q21" s="117"/>
    </row>
    <row r="22" spans="2:17" ht="15" customHeight="1" x14ac:dyDescent="0.2">
      <c r="B22" s="425"/>
      <c r="C22" s="428"/>
      <c r="D22" s="100"/>
      <c r="E22" s="118" t="s">
        <v>163</v>
      </c>
      <c r="F22" s="430" t="s">
        <v>164</v>
      </c>
      <c r="G22" s="430"/>
      <c r="H22" s="430"/>
      <c r="I22" s="430"/>
      <c r="J22" s="430"/>
      <c r="K22" s="430"/>
      <c r="L22" s="430"/>
      <c r="M22" s="430"/>
      <c r="N22" s="430"/>
      <c r="O22" s="430"/>
      <c r="P22" s="430"/>
      <c r="Q22" s="431"/>
    </row>
    <row r="23" spans="2:17" ht="14.25" customHeight="1" x14ac:dyDescent="0.2">
      <c r="B23" s="425"/>
      <c r="C23" s="428"/>
      <c r="D23" s="100"/>
      <c r="E23" s="118" t="s">
        <v>163</v>
      </c>
      <c r="F23" s="432" t="s">
        <v>165</v>
      </c>
      <c r="G23" s="432"/>
      <c r="H23" s="432"/>
      <c r="I23" s="432"/>
      <c r="J23" s="432"/>
      <c r="K23" s="432"/>
      <c r="L23" s="432"/>
      <c r="M23" s="432"/>
      <c r="N23" s="432"/>
      <c r="O23" s="432"/>
      <c r="P23" s="432"/>
      <c r="Q23" s="433"/>
    </row>
    <row r="24" spans="2:17" ht="12.75" customHeight="1" x14ac:dyDescent="0.2">
      <c r="B24" s="426"/>
      <c r="C24" s="429"/>
      <c r="D24" s="105"/>
      <c r="E24" s="119" t="s">
        <v>166</v>
      </c>
      <c r="F24" s="120"/>
      <c r="G24" s="120"/>
      <c r="H24" s="120"/>
      <c r="I24" s="120"/>
      <c r="J24" s="105"/>
      <c r="K24" s="105"/>
      <c r="L24" s="105"/>
      <c r="M24" s="105"/>
      <c r="N24" s="105"/>
      <c r="O24" s="105"/>
      <c r="P24" s="105"/>
      <c r="Q24" s="101"/>
    </row>
    <row r="25" spans="2:17" ht="12.75" customHeight="1" x14ac:dyDescent="0.2">
      <c r="B25" s="118"/>
      <c r="C25" s="121"/>
      <c r="D25" s="100"/>
      <c r="E25" s="285"/>
      <c r="F25" s="114"/>
      <c r="G25" s="114"/>
      <c r="H25" s="114"/>
      <c r="I25" s="114"/>
      <c r="J25" s="100"/>
      <c r="K25" s="100"/>
      <c r="L25" s="100"/>
      <c r="M25" s="100"/>
      <c r="N25" s="100"/>
      <c r="O25" s="100"/>
      <c r="P25" s="100"/>
      <c r="Q25" s="100"/>
    </row>
    <row r="26" spans="2:17" ht="27" customHeight="1" x14ac:dyDescent="0.2">
      <c r="B26" s="122" t="s">
        <v>167</v>
      </c>
      <c r="C26" s="152"/>
      <c r="D26" s="123"/>
      <c r="E26" s="439" t="s">
        <v>168</v>
      </c>
      <c r="F26" s="439"/>
      <c r="G26" s="439"/>
      <c r="H26" s="439"/>
      <c r="I26" s="439"/>
      <c r="J26" s="439"/>
      <c r="K26" s="439"/>
      <c r="L26" s="439"/>
      <c r="M26" s="439"/>
      <c r="N26" s="439"/>
      <c r="O26" s="439"/>
      <c r="P26" s="439"/>
      <c r="Q26" s="440"/>
    </row>
    <row r="27" spans="2:17" ht="33" customHeight="1" thickBot="1" x14ac:dyDescent="0.25">
      <c r="B27" s="100"/>
      <c r="C27" s="100"/>
      <c r="D27" s="100"/>
      <c r="E27" s="100"/>
      <c r="F27" s="100"/>
      <c r="G27" s="100"/>
      <c r="H27" s="100"/>
      <c r="I27" s="100"/>
      <c r="J27" s="100"/>
      <c r="K27" s="100"/>
      <c r="L27" s="100"/>
      <c r="M27" s="100"/>
      <c r="N27" s="100"/>
      <c r="O27" s="100"/>
      <c r="P27" s="100"/>
      <c r="Q27" s="100"/>
    </row>
    <row r="28" spans="2:17" ht="5.25" customHeight="1" thickTop="1" x14ac:dyDescent="0.2">
      <c r="B28" s="100"/>
      <c r="C28" s="100"/>
      <c r="D28" s="100"/>
      <c r="E28" s="100"/>
      <c r="F28" s="100"/>
      <c r="G28" s="124"/>
      <c r="H28" s="125"/>
      <c r="I28" s="125"/>
      <c r="J28" s="125"/>
      <c r="K28" s="125"/>
      <c r="L28" s="125"/>
      <c r="M28" s="125"/>
      <c r="N28" s="125"/>
      <c r="O28" s="125"/>
      <c r="P28" s="125"/>
      <c r="Q28" s="126"/>
    </row>
    <row r="29" spans="2:17" ht="14.25" customHeight="1" x14ac:dyDescent="0.2">
      <c r="B29" s="441" t="s">
        <v>169</v>
      </c>
      <c r="C29" s="441"/>
      <c r="D29" s="441"/>
      <c r="E29" s="441"/>
      <c r="F29" s="441"/>
      <c r="G29" s="442" t="s">
        <v>170</v>
      </c>
      <c r="H29" s="387"/>
      <c r="I29" s="443"/>
      <c r="J29" s="443"/>
      <c r="K29" s="279" t="s">
        <v>171</v>
      </c>
      <c r="L29" s="444"/>
      <c r="M29" s="444"/>
      <c r="N29" s="49"/>
      <c r="O29" s="10" t="s">
        <v>172</v>
      </c>
      <c r="P29" s="279"/>
      <c r="Q29" s="127"/>
    </row>
    <row r="30" spans="2:17" ht="14.25" customHeight="1" x14ac:dyDescent="0.2">
      <c r="B30" s="441"/>
      <c r="C30" s="441"/>
      <c r="D30" s="441"/>
      <c r="E30" s="441"/>
      <c r="F30" s="441"/>
      <c r="G30" s="442" t="s">
        <v>173</v>
      </c>
      <c r="H30" s="387"/>
      <c r="I30" s="387"/>
      <c r="J30" s="443"/>
      <c r="K30" s="443"/>
      <c r="L30" s="443"/>
      <c r="M30" s="443"/>
      <c r="N30" s="443"/>
      <c r="O30" s="443"/>
      <c r="P30" s="443"/>
      <c r="Q30" s="128"/>
    </row>
    <row r="31" spans="2:17" ht="14.25" customHeight="1" x14ac:dyDescent="0.2">
      <c r="B31" s="441"/>
      <c r="C31" s="441"/>
      <c r="D31" s="441"/>
      <c r="E31" s="441"/>
      <c r="F31" s="441"/>
      <c r="G31" s="281" t="s">
        <v>174</v>
      </c>
      <c r="H31" s="129"/>
      <c r="I31" s="282" t="s">
        <v>175</v>
      </c>
      <c r="J31" s="415" t="s">
        <v>176</v>
      </c>
      <c r="K31" s="415"/>
      <c r="L31" s="415"/>
      <c r="M31" s="445"/>
      <c r="N31" s="445"/>
      <c r="O31" s="445"/>
      <c r="P31" s="445"/>
      <c r="Q31" s="128"/>
    </row>
    <row r="32" spans="2:17" ht="5.25" customHeight="1" thickBot="1" x14ac:dyDescent="0.25">
      <c r="B32" s="100"/>
      <c r="C32" s="100"/>
      <c r="D32" s="100"/>
      <c r="E32" s="100"/>
      <c r="F32" s="100"/>
      <c r="G32" s="130"/>
      <c r="H32" s="131"/>
      <c r="I32" s="131"/>
      <c r="J32" s="131"/>
      <c r="K32" s="131"/>
      <c r="L32" s="131"/>
      <c r="M32" s="131"/>
      <c r="N32" s="131"/>
      <c r="O32" s="131"/>
      <c r="P32" s="131"/>
      <c r="Q32" s="132"/>
    </row>
    <row r="33" spans="2:25" ht="13.5" thickTop="1" x14ac:dyDescent="0.2">
      <c r="B33" s="100"/>
      <c r="C33" s="100"/>
      <c r="D33" s="100"/>
      <c r="E33" s="100"/>
      <c r="F33" s="100"/>
      <c r="G33" s="100"/>
      <c r="H33" s="100"/>
      <c r="I33" s="100"/>
      <c r="J33" s="100"/>
      <c r="K33" s="100"/>
      <c r="L33" s="100"/>
      <c r="M33" s="100"/>
      <c r="N33" s="100"/>
      <c r="O33" s="100"/>
      <c r="P33" s="100"/>
      <c r="Q33" s="100"/>
    </row>
    <row r="37" spans="2:25" ht="13.5" customHeight="1" x14ac:dyDescent="0.2"/>
    <row r="38" spans="2:25" ht="16.5" customHeight="1" x14ac:dyDescent="0.2"/>
    <row r="39" spans="2:25" x14ac:dyDescent="0.2">
      <c r="U39" s="438"/>
      <c r="V39" s="438"/>
      <c r="W39" s="438"/>
      <c r="X39" s="438"/>
      <c r="Y39" s="438"/>
    </row>
    <row r="40" spans="2:25" x14ac:dyDescent="0.2">
      <c r="U40" s="438"/>
      <c r="V40" s="438"/>
      <c r="W40" s="438"/>
      <c r="X40" s="438"/>
      <c r="Y40" s="438"/>
    </row>
    <row r="41" spans="2:25" x14ac:dyDescent="0.2">
      <c r="U41" s="438"/>
      <c r="V41" s="438"/>
      <c r="W41" s="438"/>
      <c r="X41" s="438"/>
      <c r="Y41" s="438"/>
    </row>
  </sheetData>
  <mergeCells count="36">
    <mergeCell ref="U41:Y41"/>
    <mergeCell ref="E26:Q26"/>
    <mergeCell ref="B29:F31"/>
    <mergeCell ref="G29:H29"/>
    <mergeCell ref="I29:J29"/>
    <mergeCell ref="L29:M29"/>
    <mergeCell ref="G30:I30"/>
    <mergeCell ref="J30:P30"/>
    <mergeCell ref="J31:L31"/>
    <mergeCell ref="M31:P31"/>
    <mergeCell ref="U16:Z16"/>
    <mergeCell ref="E18:Q18"/>
    <mergeCell ref="E19:Q19"/>
    <mergeCell ref="U39:Y39"/>
    <mergeCell ref="U40:Y40"/>
    <mergeCell ref="B21:B24"/>
    <mergeCell ref="C21:C24"/>
    <mergeCell ref="F22:Q22"/>
    <mergeCell ref="F23:Q23"/>
    <mergeCell ref="D9:Q9"/>
    <mergeCell ref="D10:Q10"/>
    <mergeCell ref="D11:Q11"/>
    <mergeCell ref="E15:Q15"/>
    <mergeCell ref="E16:Q16"/>
    <mergeCell ref="F1:L1"/>
    <mergeCell ref="O1:P1"/>
    <mergeCell ref="T11:Y11"/>
    <mergeCell ref="E13:Q13"/>
    <mergeCell ref="E14:Q14"/>
    <mergeCell ref="B2:J2"/>
    <mergeCell ref="C3:Q3"/>
    <mergeCell ref="E5:Q5"/>
    <mergeCell ref="E6:Q6"/>
    <mergeCell ref="B8:Q8"/>
    <mergeCell ref="T5:Z5"/>
    <mergeCell ref="T8:X8"/>
  </mergeCells>
  <printOptions horizontalCentered="1"/>
  <pageMargins left="0.25" right="0.25" top="0.25" bottom="0.5" header="0.3" footer="0.3"/>
  <pageSetup fitToHeight="0" orientation="landscape" blackAndWhite="1" r:id="rId1"/>
  <headerFooter>
    <oddFooter>&amp;L&amp;F&amp;CPage &amp;P of &amp;N&amp;R&amp;A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37"/>
  <sheetViews>
    <sheetView view="pageBreakPreview" zoomScaleNormal="100" zoomScaleSheetLayoutView="100" workbookViewId="0">
      <selection activeCell="B14" sqref="B14"/>
    </sheetView>
  </sheetViews>
  <sheetFormatPr defaultColWidth="9.140625" defaultRowHeight="15" x14ac:dyDescent="0.25"/>
  <cols>
    <col min="1" max="3" width="44.5703125" customWidth="1"/>
    <col min="4" max="4" width="7.85546875" customWidth="1"/>
    <col min="5" max="6" width="9.140625" customWidth="1"/>
  </cols>
  <sheetData>
    <row r="1" spans="1:4" ht="20.100000000000001" customHeight="1" x14ac:dyDescent="0.25">
      <c r="A1" s="189" t="str">
        <f>+'Section A'!A1</f>
        <v xml:space="preserve">STATE OF ILLINOIS </v>
      </c>
      <c r="B1" s="190" t="str">
        <f>+'Section A'!B1</f>
        <v>UNIFORM GRANT BUDGET TEMPLATE</v>
      </c>
      <c r="C1" s="191" t="str">
        <f>+'Section A'!E1</f>
        <v>Commerce &amp; Economic Opportunity</v>
      </c>
      <c r="D1" s="18" t="s">
        <v>177</v>
      </c>
    </row>
    <row r="2" spans="1:4" ht="39.950000000000003" customHeight="1" x14ac:dyDescent="0.25">
      <c r="A2" s="192" t="str">
        <f>"Organization Name: "&amp;'Section A'!B2</f>
        <v xml:space="preserve">Organization Name: </v>
      </c>
      <c r="B2" s="189" t="str">
        <f>"NOFO # "&amp;'Section A'!F2</f>
        <v>NOFO # 3137-4342</v>
      </c>
      <c r="C2" s="189" t="str">
        <f>"Fiscal Year "&amp;'Section A'!F3</f>
        <v>Fiscal Year 2027</v>
      </c>
    </row>
    <row r="3" spans="1:4" ht="20.100000000000001" customHeight="1" x14ac:dyDescent="0.25">
      <c r="A3" s="448" t="s">
        <v>178</v>
      </c>
      <c r="B3" s="449"/>
      <c r="C3" s="193" t="str">
        <f>"Grant Number: "&amp;'Section A'!F4</f>
        <v xml:space="preserve">Grant Number: </v>
      </c>
    </row>
    <row r="4" spans="1:4" ht="20.100000000000001" customHeight="1" x14ac:dyDescent="0.25">
      <c r="A4" s="194" t="s">
        <v>71</v>
      </c>
      <c r="B4" s="195"/>
      <c r="C4" s="196" t="s">
        <v>72</v>
      </c>
    </row>
    <row r="5" spans="1:4" ht="15" customHeight="1" x14ac:dyDescent="0.25">
      <c r="A5" s="453" t="s">
        <v>179</v>
      </c>
      <c r="B5" s="454"/>
      <c r="C5" s="197"/>
    </row>
    <row r="6" spans="1:4" ht="15" customHeight="1" x14ac:dyDescent="0.25">
      <c r="A6" s="457" t="s">
        <v>180</v>
      </c>
      <c r="B6" s="458"/>
      <c r="C6" s="198">
        <v>0</v>
      </c>
    </row>
    <row r="7" spans="1:4" ht="15" customHeight="1" x14ac:dyDescent="0.25">
      <c r="A7" s="457" t="s">
        <v>181</v>
      </c>
      <c r="B7" s="458"/>
      <c r="C7" s="198">
        <v>0</v>
      </c>
    </row>
    <row r="8" spans="1:4" ht="15" customHeight="1" x14ac:dyDescent="0.25">
      <c r="A8" s="459" t="s">
        <v>182</v>
      </c>
      <c r="B8" s="460"/>
      <c r="C8" s="198">
        <v>0</v>
      </c>
    </row>
    <row r="9" spans="1:4" ht="20.100000000000001" customHeight="1" thickBot="1" x14ac:dyDescent="0.3">
      <c r="A9" s="455" t="s">
        <v>183</v>
      </c>
      <c r="B9" s="456"/>
      <c r="C9" s="199">
        <f>(C6+C7+C8)</f>
        <v>0</v>
      </c>
    </row>
    <row r="10" spans="1:4" ht="20.100000000000001" customHeight="1" thickBot="1" x14ac:dyDescent="0.3">
      <c r="A10" s="450" t="s">
        <v>184</v>
      </c>
      <c r="B10" s="451"/>
      <c r="C10" s="452"/>
      <c r="D10" s="18" t="s">
        <v>185</v>
      </c>
    </row>
    <row r="11" spans="1:4" ht="28.5" customHeight="1" x14ac:dyDescent="0.25">
      <c r="A11" s="194" t="s">
        <v>75</v>
      </c>
      <c r="B11" s="194" t="s">
        <v>76</v>
      </c>
      <c r="C11" s="196" t="s">
        <v>77</v>
      </c>
    </row>
    <row r="12" spans="1:4" ht="16.5" customHeight="1" x14ac:dyDescent="0.25">
      <c r="A12" s="200" t="s">
        <v>186</v>
      </c>
      <c r="B12" s="201">
        <v>200.43</v>
      </c>
      <c r="C12" s="202">
        <f>+'1A'!G26</f>
        <v>0</v>
      </c>
    </row>
    <row r="13" spans="1:4" ht="16.5" customHeight="1" x14ac:dyDescent="0.25">
      <c r="A13" s="200" t="s">
        <v>187</v>
      </c>
      <c r="B13" s="203">
        <v>200.43100000000001</v>
      </c>
      <c r="C13" s="202">
        <f>+'2A'!E25</f>
        <v>0</v>
      </c>
    </row>
    <row r="14" spans="1:4" ht="16.5" customHeight="1" x14ac:dyDescent="0.25">
      <c r="A14" s="200" t="s">
        <v>188</v>
      </c>
      <c r="B14" s="203">
        <v>200.47399999999999</v>
      </c>
      <c r="C14" s="202">
        <f>+Travel!G15</f>
        <v>0</v>
      </c>
    </row>
    <row r="15" spans="1:4" ht="16.5" customHeight="1" x14ac:dyDescent="0.25">
      <c r="A15" s="200" t="s">
        <v>79</v>
      </c>
      <c r="B15" s="203">
        <v>200.43899999999999</v>
      </c>
      <c r="C15" s="202">
        <f>+'Equipment '!D14</f>
        <v>0</v>
      </c>
    </row>
    <row r="16" spans="1:4" ht="16.5" customHeight="1" x14ac:dyDescent="0.25">
      <c r="A16" s="200" t="s">
        <v>80</v>
      </c>
      <c r="B16" s="203">
        <v>200.94</v>
      </c>
      <c r="C16" s="202">
        <f>+Supplies!D20</f>
        <v>0</v>
      </c>
    </row>
    <row r="17" spans="1:3" ht="16.5" customHeight="1" x14ac:dyDescent="0.25">
      <c r="A17" s="200" t="s">
        <v>189</v>
      </c>
      <c r="B17" s="203" t="s">
        <v>81</v>
      </c>
      <c r="C17" s="202">
        <f>+'6A'!C20</f>
        <v>0</v>
      </c>
    </row>
    <row r="18" spans="1:3" ht="16.5" customHeight="1" x14ac:dyDescent="0.25">
      <c r="A18" s="200" t="s">
        <v>82</v>
      </c>
      <c r="B18" s="203">
        <v>200.459</v>
      </c>
      <c r="C18" s="202">
        <f>+'7A'!G12+'7A'!G29</f>
        <v>0</v>
      </c>
    </row>
    <row r="19" spans="1:3" ht="16.5" customHeight="1" x14ac:dyDescent="0.25">
      <c r="A19" s="200" t="s">
        <v>83</v>
      </c>
      <c r="B19" s="203"/>
      <c r="C19" s="202">
        <f>+'Construction '!C10</f>
        <v>0</v>
      </c>
    </row>
    <row r="20" spans="1:3" ht="16.5" customHeight="1" x14ac:dyDescent="0.25">
      <c r="A20" s="200" t="s">
        <v>84</v>
      </c>
      <c r="B20" s="203">
        <v>200.465</v>
      </c>
      <c r="C20" s="202">
        <f>+'Occupancy '!F12</f>
        <v>0</v>
      </c>
    </row>
    <row r="21" spans="1:3" ht="16.5" customHeight="1" x14ac:dyDescent="0.25">
      <c r="A21" s="200" t="s">
        <v>85</v>
      </c>
      <c r="B21" s="203">
        <v>200.87</v>
      </c>
      <c r="C21" s="202">
        <f>+'R &amp; D '!C10</f>
        <v>0</v>
      </c>
    </row>
    <row r="22" spans="1:3" ht="16.5" customHeight="1" x14ac:dyDescent="0.25">
      <c r="A22" s="200" t="s">
        <v>86</v>
      </c>
      <c r="B22" s="203"/>
      <c r="C22" s="202">
        <f>+'Telecommunications '!F12</f>
        <v>0</v>
      </c>
    </row>
    <row r="23" spans="1:3" ht="16.5" customHeight="1" x14ac:dyDescent="0.25">
      <c r="A23" s="200" t="s">
        <v>87</v>
      </c>
      <c r="B23" s="203">
        <v>200.47200000000001</v>
      </c>
      <c r="C23" s="202">
        <f>+'Training &amp; Education'!F12</f>
        <v>0</v>
      </c>
    </row>
    <row r="24" spans="1:3" ht="16.5" customHeight="1" x14ac:dyDescent="0.25">
      <c r="A24" s="200" t="s">
        <v>88</v>
      </c>
      <c r="B24" s="203" t="s">
        <v>89</v>
      </c>
      <c r="C24" s="202">
        <f>+'Direct Administrative '!G17</f>
        <v>0</v>
      </c>
    </row>
    <row r="25" spans="1:3" ht="16.5" customHeight="1" x14ac:dyDescent="0.25">
      <c r="A25" s="200" t="s">
        <v>90</v>
      </c>
      <c r="B25" s="203"/>
      <c r="C25" s="202">
        <f>+'Miscellaneous (other) Costs '!F16</f>
        <v>0</v>
      </c>
    </row>
    <row r="26" spans="1:3" ht="16.5" customHeight="1" x14ac:dyDescent="0.25">
      <c r="A26" s="204" t="s">
        <v>190</v>
      </c>
      <c r="B26" s="203"/>
      <c r="C26" s="202">
        <f>+'15A'!F19</f>
        <v>0</v>
      </c>
    </row>
    <row r="27" spans="1:3" ht="16.5" customHeight="1" x14ac:dyDescent="0.25">
      <c r="A27" s="204" t="s">
        <v>191</v>
      </c>
      <c r="B27" s="203"/>
      <c r="C27" s="202">
        <v>0</v>
      </c>
    </row>
    <row r="28" spans="1:3" ht="16.5" customHeight="1" x14ac:dyDescent="0.25">
      <c r="A28" s="200" t="s">
        <v>91</v>
      </c>
      <c r="B28" s="205">
        <v>200.41300000000001</v>
      </c>
      <c r="C28" s="202">
        <f>SUM(C12:C27)</f>
        <v>0</v>
      </c>
    </row>
    <row r="29" spans="1:3" ht="16.5" customHeight="1" x14ac:dyDescent="0.25">
      <c r="A29" s="206" t="s">
        <v>92</v>
      </c>
      <c r="B29" s="205">
        <v>200.41399999999999</v>
      </c>
      <c r="C29" s="202">
        <f>+'17A'!D10</f>
        <v>0</v>
      </c>
    </row>
    <row r="30" spans="1:3" ht="34.5" customHeight="1" x14ac:dyDescent="0.25">
      <c r="A30" s="446" t="s">
        <v>192</v>
      </c>
      <c r="B30" s="447"/>
      <c r="C30" s="207"/>
    </row>
    <row r="31" spans="1:3" ht="22.5" customHeight="1" x14ac:dyDescent="0.25">
      <c r="A31" s="208" t="s">
        <v>193</v>
      </c>
      <c r="B31" s="209"/>
      <c r="C31" s="202">
        <f>(C28+C29)</f>
        <v>0</v>
      </c>
    </row>
    <row r="32" spans="1:3" ht="17.45" customHeight="1" x14ac:dyDescent="0.25"/>
    <row r="33" customFormat="1" ht="17.45" customHeight="1" x14ac:dyDescent="0.25"/>
    <row r="34" customFormat="1" ht="17.45" customHeight="1" x14ac:dyDescent="0.25"/>
    <row r="36" customFormat="1" ht="15" customHeight="1" x14ac:dyDescent="0.25"/>
    <row r="37" customFormat="1" ht="22.5" customHeight="1" x14ac:dyDescent="0.25"/>
  </sheetData>
  <sheetProtection algorithmName="SHA-512" hashValue="chBNs4hLcBNUF3i0shkSNTInoUpZhZH4JvwtC0tdurjguNBhy4q2bvAlGfpL+qk7b9Z41nKbyjngHTI4Ub64Ug==" saltValue="6r4pUAjULzNLnGM52DP1BQ==" spinCount="100000" sheet="1" objects="1" scenarios="1"/>
  <mergeCells count="8">
    <mergeCell ref="A30:B30"/>
    <mergeCell ref="A3:B3"/>
    <mergeCell ref="A10:C10"/>
    <mergeCell ref="A5:B5"/>
    <mergeCell ref="A9:B9"/>
    <mergeCell ref="A7:B7"/>
    <mergeCell ref="A8:B8"/>
    <mergeCell ref="A6:B6"/>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7"/>
  <sheetViews>
    <sheetView zoomScaleNormal="100" zoomScaleSheetLayoutView="100" workbookViewId="0">
      <selection activeCell="H10" sqref="H10"/>
    </sheetView>
  </sheetViews>
  <sheetFormatPr defaultRowHeight="15" x14ac:dyDescent="0.25"/>
  <cols>
    <col min="1" max="9" width="14.28515625" customWidth="1"/>
  </cols>
  <sheetData>
    <row r="1" spans="1:9" ht="39.75" customHeight="1" thickTop="1" thickBot="1" x14ac:dyDescent="0.3">
      <c r="A1" s="462" t="s">
        <v>194</v>
      </c>
      <c r="B1" s="463"/>
      <c r="C1" s="464"/>
      <c r="D1" s="462" t="s">
        <v>195</v>
      </c>
      <c r="E1" s="463"/>
      <c r="F1" s="464"/>
      <c r="G1" s="465" t="str">
        <f>"AGENCY: "&amp;'Section B'!C1</f>
        <v>AGENCY: Commerce &amp; Economic Opportunity</v>
      </c>
      <c r="H1" s="466"/>
      <c r="I1" s="467"/>
    </row>
    <row r="2" spans="1:9" s="171" customFormat="1" ht="33" customHeight="1" thickTop="1" thickBot="1" x14ac:dyDescent="0.3">
      <c r="A2" s="465" t="str">
        <f>"Organization Name: "&amp;'Section A'!B2</f>
        <v xml:space="preserve">Organization Name: </v>
      </c>
      <c r="B2" s="466"/>
      <c r="C2" s="466"/>
      <c r="D2" s="470" t="str">
        <f>"CSFA Description: "&amp;'Section A'!D3</f>
        <v>CSFA Description: Climate Works Pre-Apprenticeship Program</v>
      </c>
      <c r="E2" s="471"/>
      <c r="F2" s="472"/>
      <c r="G2" s="465" t="str">
        <f>"NOFO # "&amp;'Section A'!F2</f>
        <v>NOFO # 3137-4342</v>
      </c>
      <c r="H2" s="466"/>
      <c r="I2" s="467"/>
    </row>
    <row r="3" spans="1:9" ht="16.5" customHeight="1" thickTop="1" thickBot="1" x14ac:dyDescent="0.3">
      <c r="A3" s="468" t="str">
        <f>"CSFA #: "&amp;'Section A'!B3</f>
        <v>CSFA #: 420-30-3137</v>
      </c>
      <c r="B3" s="469"/>
      <c r="C3" s="469"/>
      <c r="D3" s="473" t="str">
        <f>"UEI # "&amp;'Section A'!D2</f>
        <v xml:space="preserve">UEI # </v>
      </c>
      <c r="E3" s="474"/>
      <c r="F3" s="475"/>
      <c r="G3" s="465" t="str">
        <f>"Fiscal Year(s): "&amp;'Section A'!F3</f>
        <v>Fiscal Year(s): 2027</v>
      </c>
      <c r="H3" s="466"/>
      <c r="I3" s="467"/>
    </row>
    <row r="4" spans="1:9" ht="15.75" thickTop="1" x14ac:dyDescent="0.25"/>
    <row r="5" spans="1:9" x14ac:dyDescent="0.25">
      <c r="A5" s="45" t="s">
        <v>196</v>
      </c>
      <c r="B5" s="44"/>
    </row>
    <row r="6" spans="1:9" ht="36" customHeight="1" x14ac:dyDescent="0.25">
      <c r="A6" s="438" t="s">
        <v>197</v>
      </c>
      <c r="B6" s="438"/>
      <c r="C6" s="438"/>
      <c r="D6" s="438"/>
      <c r="E6" s="438"/>
      <c r="F6" s="438"/>
      <c r="G6" s="438"/>
      <c r="H6" s="438"/>
      <c r="I6" s="438"/>
    </row>
    <row r="7" spans="1:9" x14ac:dyDescent="0.25">
      <c r="A7" s="8"/>
      <c r="B7" s="9"/>
      <c r="C7" s="9"/>
      <c r="D7" s="9"/>
      <c r="E7" s="9"/>
      <c r="F7" s="9"/>
      <c r="G7" s="9"/>
      <c r="H7" s="9"/>
      <c r="I7" s="9"/>
    </row>
    <row r="8" spans="1:9" x14ac:dyDescent="0.25">
      <c r="A8" s="8"/>
      <c r="B8" s="9"/>
      <c r="C8" s="9"/>
      <c r="D8" s="9"/>
      <c r="E8" s="9"/>
      <c r="F8" s="9"/>
      <c r="G8" s="9"/>
      <c r="H8" s="9"/>
      <c r="I8" s="9"/>
    </row>
    <row r="9" spans="1:9" x14ac:dyDescent="0.25">
      <c r="A9" s="8"/>
      <c r="B9" s="9"/>
      <c r="C9" s="9"/>
      <c r="D9" s="9"/>
      <c r="E9" s="9"/>
      <c r="F9" s="9"/>
      <c r="G9" s="9"/>
      <c r="H9" s="9"/>
      <c r="I9" s="9"/>
    </row>
    <row r="10" spans="1:9" x14ac:dyDescent="0.25">
      <c r="A10" s="476"/>
      <c r="B10" s="476"/>
      <c r="C10" s="476"/>
      <c r="D10" s="9"/>
      <c r="E10" s="476"/>
      <c r="F10" s="476"/>
      <c r="G10" s="476"/>
      <c r="H10" s="9"/>
      <c r="I10" s="9"/>
    </row>
    <row r="11" spans="1:9" x14ac:dyDescent="0.25">
      <c r="A11" s="8" t="s">
        <v>198</v>
      </c>
      <c r="B11" s="9"/>
      <c r="C11" s="9"/>
      <c r="D11" s="9"/>
      <c r="E11" s="8" t="s">
        <v>198</v>
      </c>
      <c r="F11" s="9"/>
      <c r="G11" s="9"/>
      <c r="H11" s="9"/>
      <c r="I11" s="9"/>
    </row>
    <row r="12" spans="1:9" x14ac:dyDescent="0.25">
      <c r="A12" s="8"/>
      <c r="B12" s="9"/>
      <c r="C12" s="9"/>
      <c r="D12" s="9"/>
      <c r="E12" s="8"/>
      <c r="F12" s="9"/>
      <c r="G12" s="9"/>
      <c r="H12" s="9"/>
      <c r="I12" s="9"/>
    </row>
    <row r="13" spans="1:9" x14ac:dyDescent="0.25">
      <c r="A13" s="477"/>
      <c r="B13" s="477"/>
      <c r="C13" s="477"/>
      <c r="D13" s="9"/>
      <c r="E13" s="477"/>
      <c r="F13" s="477"/>
      <c r="G13" s="477"/>
      <c r="H13" s="9"/>
      <c r="I13" s="9"/>
    </row>
    <row r="14" spans="1:9" x14ac:dyDescent="0.25">
      <c r="A14" s="8" t="s">
        <v>199</v>
      </c>
      <c r="B14" s="9"/>
      <c r="C14" s="9"/>
      <c r="D14" s="9"/>
      <c r="E14" s="8" t="s">
        <v>199</v>
      </c>
      <c r="F14" s="9"/>
      <c r="G14" s="9"/>
      <c r="H14" s="9"/>
      <c r="I14" s="9"/>
    </row>
    <row r="15" spans="1:9" x14ac:dyDescent="0.25">
      <c r="A15" s="8"/>
      <c r="B15" s="9"/>
      <c r="C15" s="9"/>
      <c r="D15" s="9"/>
      <c r="E15" s="8"/>
      <c r="F15" s="9"/>
      <c r="G15" s="9"/>
      <c r="H15" s="9"/>
      <c r="I15" s="9"/>
    </row>
    <row r="16" spans="1:9" x14ac:dyDescent="0.25">
      <c r="A16" s="476"/>
      <c r="B16" s="476"/>
      <c r="C16" s="476"/>
      <c r="D16" s="9"/>
      <c r="E16" s="476"/>
      <c r="F16" s="476"/>
      <c r="G16" s="476"/>
      <c r="H16" s="9"/>
      <c r="I16" s="9"/>
    </row>
    <row r="17" spans="1:9" x14ac:dyDescent="0.25">
      <c r="A17" s="8" t="s">
        <v>200</v>
      </c>
      <c r="B17" s="9"/>
      <c r="C17" s="9"/>
      <c r="D17" s="9"/>
      <c r="E17" s="8" t="s">
        <v>200</v>
      </c>
      <c r="F17" s="9"/>
      <c r="G17" s="9"/>
      <c r="H17" s="9"/>
      <c r="I17" s="9"/>
    </row>
    <row r="18" spans="1:9" x14ac:dyDescent="0.25">
      <c r="A18" s="8"/>
      <c r="B18" s="9"/>
      <c r="C18" s="9"/>
      <c r="D18" s="9"/>
      <c r="E18" s="8"/>
      <c r="F18" s="9"/>
      <c r="G18" s="9"/>
      <c r="H18" s="9"/>
      <c r="I18" s="9"/>
    </row>
    <row r="19" spans="1:9" x14ac:dyDescent="0.25">
      <c r="A19" s="476"/>
      <c r="B19" s="476"/>
      <c r="C19" s="476"/>
      <c r="D19" s="9"/>
      <c r="E19" s="476"/>
      <c r="F19" s="476"/>
      <c r="G19" s="476"/>
      <c r="H19" s="9"/>
      <c r="I19" s="9"/>
    </row>
    <row r="20" spans="1:9" x14ac:dyDescent="0.25">
      <c r="A20" s="8" t="s">
        <v>201</v>
      </c>
      <c r="B20" s="9"/>
      <c r="C20" s="9"/>
      <c r="D20" s="9"/>
      <c r="E20" s="8" t="s">
        <v>201</v>
      </c>
      <c r="F20" s="9"/>
      <c r="G20" s="9"/>
      <c r="H20" s="9"/>
      <c r="I20" s="9"/>
    </row>
    <row r="21" spans="1:9" x14ac:dyDescent="0.25">
      <c r="A21" s="8" t="s">
        <v>202</v>
      </c>
      <c r="B21" s="9"/>
      <c r="C21" s="9"/>
      <c r="D21" s="9"/>
      <c r="E21" s="8" t="s">
        <v>203</v>
      </c>
      <c r="F21" s="9"/>
      <c r="G21" s="9"/>
      <c r="H21" s="9"/>
      <c r="I21" s="9"/>
    </row>
    <row r="22" spans="1:9" ht="28.5" customHeight="1" x14ac:dyDescent="0.25">
      <c r="A22" s="476"/>
      <c r="B22" s="476"/>
      <c r="C22" s="476"/>
      <c r="D22" s="9"/>
      <c r="E22" s="476"/>
      <c r="F22" s="476"/>
      <c r="G22" s="476"/>
      <c r="H22" s="9"/>
      <c r="I22" s="9"/>
    </row>
    <row r="23" spans="1:9" x14ac:dyDescent="0.25">
      <c r="A23" s="8" t="s">
        <v>204</v>
      </c>
      <c r="B23" s="9"/>
      <c r="C23" s="9"/>
      <c r="D23" s="9"/>
      <c r="E23" s="8" t="s">
        <v>204</v>
      </c>
      <c r="F23" s="9"/>
      <c r="G23" s="9"/>
      <c r="H23" s="9"/>
      <c r="I23" s="9"/>
    </row>
    <row r="24" spans="1:9" x14ac:dyDescent="0.25">
      <c r="A24" s="9"/>
      <c r="B24" s="9"/>
      <c r="C24" s="9"/>
      <c r="D24" s="9"/>
      <c r="E24" s="9"/>
      <c r="F24" s="9"/>
      <c r="G24" s="9"/>
      <c r="H24" s="9"/>
      <c r="I24" s="9"/>
    </row>
    <row r="27" spans="1:9" ht="42.75" customHeight="1" x14ac:dyDescent="0.25">
      <c r="A27" s="461" t="s">
        <v>205</v>
      </c>
      <c r="B27" s="461"/>
      <c r="C27" s="461"/>
      <c r="D27" s="461"/>
      <c r="E27" s="461"/>
      <c r="F27" s="461"/>
      <c r="G27" s="461"/>
    </row>
  </sheetData>
  <mergeCells count="21">
    <mergeCell ref="E16:G16"/>
    <mergeCell ref="A19:C19"/>
    <mergeCell ref="E19:G19"/>
    <mergeCell ref="A22:C22"/>
    <mergeCell ref="E22:G22"/>
    <mergeCell ref="A27:G27"/>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
  <sheetViews>
    <sheetView workbookViewId="0">
      <selection sqref="A1:BF10"/>
    </sheetView>
  </sheetViews>
  <sheetFormatPr defaultRowHeight="15" x14ac:dyDescent="0.25"/>
  <sheetData>
    <row r="1" spans="1:7" x14ac:dyDescent="0.25">
      <c r="A1" s="478"/>
      <c r="B1" s="478"/>
      <c r="C1" s="478"/>
      <c r="D1" s="478"/>
      <c r="E1" s="478"/>
      <c r="F1" s="478"/>
      <c r="G1" s="478"/>
    </row>
    <row r="2" spans="1:7" x14ac:dyDescent="0.25">
      <c r="A2" s="479"/>
      <c r="B2" s="479"/>
      <c r="C2" s="479"/>
      <c r="D2" s="479"/>
      <c r="E2" s="479"/>
      <c r="F2" s="479"/>
      <c r="G2" s="479"/>
    </row>
    <row r="3" spans="1:7" x14ac:dyDescent="0.25">
      <c r="A3" s="2"/>
      <c r="B3" s="1"/>
    </row>
    <row r="4" spans="1:7" x14ac:dyDescent="0.25">
      <c r="A4" s="4"/>
      <c r="B4" s="1"/>
      <c r="C4" s="1"/>
      <c r="D4" s="1"/>
      <c r="E4" s="1"/>
      <c r="F4" s="1"/>
      <c r="G4" s="1"/>
    </row>
    <row r="5" spans="1:7" x14ac:dyDescent="0.25">
      <c r="A5" s="4"/>
      <c r="B5" s="1"/>
    </row>
    <row r="6" spans="1:7" x14ac:dyDescent="0.25">
      <c r="A6" s="4"/>
      <c r="B6" s="1"/>
    </row>
    <row r="7" spans="1:7" x14ac:dyDescent="0.25">
      <c r="A7" s="5"/>
      <c r="B7" s="1"/>
    </row>
    <row r="8" spans="1:7" x14ac:dyDescent="0.25">
      <c r="A8" s="5"/>
      <c r="B8" s="1"/>
    </row>
    <row r="9" spans="1:7" x14ac:dyDescent="0.25">
      <c r="A9" s="5"/>
      <c r="B9" s="3"/>
    </row>
    <row r="10" spans="1:7" x14ac:dyDescent="0.25">
      <c r="B10" s="3"/>
    </row>
  </sheetData>
  <mergeCells count="2">
    <mergeCell ref="A1:G1"/>
    <mergeCell ref="A2:G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36"/>
  <sheetViews>
    <sheetView zoomScaleNormal="100" zoomScaleSheetLayoutView="100" workbookViewId="0">
      <selection activeCell="M13" sqref="M13"/>
    </sheetView>
  </sheetViews>
  <sheetFormatPr defaultRowHeight="15" x14ac:dyDescent="0.25"/>
  <cols>
    <col min="1" max="1" width="35.28515625" customWidth="1"/>
    <col min="2" max="2" width="25" customWidth="1"/>
    <col min="3" max="6" width="12.5703125" customWidth="1"/>
    <col min="7" max="7" width="15.28515625" customWidth="1"/>
    <col min="8" max="8" width="2.28515625" customWidth="1"/>
  </cols>
  <sheetData>
    <row r="1" spans="1:15" ht="25.5" customHeight="1" x14ac:dyDescent="0.25">
      <c r="A1" s="486" t="s">
        <v>206</v>
      </c>
      <c r="B1" s="486"/>
      <c r="C1" s="486"/>
      <c r="D1" s="486"/>
      <c r="E1" s="486"/>
      <c r="F1" s="486"/>
      <c r="G1">
        <f>+'Section A'!B2</f>
        <v>0</v>
      </c>
      <c r="H1" s="46"/>
      <c r="I1" s="46"/>
      <c r="J1" s="46"/>
      <c r="K1" s="46"/>
      <c r="L1" s="46"/>
      <c r="M1" s="46"/>
      <c r="N1" s="46"/>
      <c r="O1" s="46"/>
    </row>
    <row r="2" spans="1:15" ht="67.5" customHeight="1" x14ac:dyDescent="0.25">
      <c r="A2" s="487" t="s">
        <v>207</v>
      </c>
      <c r="B2" s="487"/>
      <c r="C2" s="487"/>
      <c r="D2" s="487"/>
      <c r="E2" s="487"/>
      <c r="F2" s="487"/>
      <c r="G2" s="487"/>
      <c r="H2" s="13"/>
      <c r="I2" s="13"/>
    </row>
    <row r="3" spans="1:15" ht="36" customHeight="1" x14ac:dyDescent="0.25">
      <c r="A3" s="487" t="s">
        <v>438</v>
      </c>
      <c r="B3" s="487"/>
      <c r="C3" s="487"/>
      <c r="D3" s="487"/>
      <c r="E3" s="487"/>
      <c r="F3" s="487"/>
      <c r="G3" s="487"/>
      <c r="H3" s="13"/>
      <c r="I3" s="13"/>
    </row>
    <row r="4" spans="1:15" ht="6.75" customHeight="1" x14ac:dyDescent="0.25">
      <c r="A4" s="13"/>
      <c r="B4" s="13"/>
      <c r="C4" s="13"/>
      <c r="D4" s="13"/>
      <c r="E4" s="13"/>
      <c r="F4" s="13"/>
      <c r="G4" s="13"/>
      <c r="H4" s="13"/>
      <c r="I4" s="13"/>
    </row>
    <row r="5" spans="1:15" ht="6.75" customHeight="1" x14ac:dyDescent="0.25">
      <c r="A5" s="10"/>
      <c r="B5" s="10"/>
      <c r="C5" s="10"/>
      <c r="D5" s="10"/>
      <c r="E5" s="10"/>
      <c r="F5" s="10"/>
      <c r="G5" s="11"/>
      <c r="H5" s="10"/>
      <c r="I5" s="10"/>
    </row>
    <row r="6" spans="1:15" ht="25.5" x14ac:dyDescent="0.25">
      <c r="A6" s="164" t="s">
        <v>208</v>
      </c>
      <c r="B6" s="164" t="s">
        <v>209</v>
      </c>
      <c r="C6" s="12" t="s">
        <v>210</v>
      </c>
      <c r="D6" s="12" t="s">
        <v>211</v>
      </c>
      <c r="E6" s="164" t="s">
        <v>212</v>
      </c>
      <c r="F6" s="164" t="s">
        <v>213</v>
      </c>
      <c r="G6" s="164" t="s">
        <v>214</v>
      </c>
      <c r="H6" s="10"/>
      <c r="I6" s="97" t="s">
        <v>215</v>
      </c>
    </row>
    <row r="7" spans="1:15" s="71" customFormat="1" x14ac:dyDescent="0.25">
      <c r="A7" s="308"/>
      <c r="B7" s="308"/>
      <c r="C7" s="309"/>
      <c r="D7" s="310"/>
      <c r="E7" s="311"/>
      <c r="F7" s="310"/>
      <c r="G7" s="312">
        <f t="shared" ref="G7:G21" si="0">ROUND(C7*E7*F7,2)</f>
        <v>0</v>
      </c>
      <c r="H7" s="62"/>
      <c r="I7" s="62"/>
    </row>
    <row r="8" spans="1:15" s="71" customFormat="1" x14ac:dyDescent="0.25">
      <c r="A8" s="308"/>
      <c r="B8" s="308"/>
      <c r="C8" s="309"/>
      <c r="D8" s="310"/>
      <c r="E8" s="311"/>
      <c r="F8" s="310"/>
      <c r="G8" s="312">
        <f t="shared" si="0"/>
        <v>0</v>
      </c>
      <c r="H8" s="62"/>
      <c r="I8" s="62"/>
    </row>
    <row r="9" spans="1:15" s="71" customFormat="1" x14ac:dyDescent="0.25">
      <c r="A9" s="308"/>
      <c r="B9" s="308"/>
      <c r="C9" s="309"/>
      <c r="D9" s="310"/>
      <c r="E9" s="311"/>
      <c r="F9" s="310"/>
      <c r="G9" s="312">
        <f t="shared" si="0"/>
        <v>0</v>
      </c>
      <c r="H9" s="62"/>
      <c r="I9" s="62"/>
    </row>
    <row r="10" spans="1:15" s="71" customFormat="1" x14ac:dyDescent="0.25">
      <c r="A10" s="308"/>
      <c r="B10" s="308"/>
      <c r="C10" s="309"/>
      <c r="D10" s="310"/>
      <c r="E10" s="311"/>
      <c r="F10" s="310"/>
      <c r="G10" s="312">
        <f t="shared" si="0"/>
        <v>0</v>
      </c>
      <c r="H10" s="62"/>
      <c r="I10" s="62"/>
    </row>
    <row r="11" spans="1:15" s="71" customFormat="1" x14ac:dyDescent="0.25">
      <c r="A11" s="308"/>
      <c r="B11" s="308"/>
      <c r="C11" s="309"/>
      <c r="D11" s="310"/>
      <c r="E11" s="311"/>
      <c r="F11" s="310"/>
      <c r="G11" s="312">
        <f t="shared" si="0"/>
        <v>0</v>
      </c>
      <c r="H11" s="62"/>
      <c r="I11" s="62"/>
    </row>
    <row r="12" spans="1:15" s="71" customFormat="1" x14ac:dyDescent="0.25">
      <c r="A12" s="308"/>
      <c r="B12" s="308"/>
      <c r="C12" s="309"/>
      <c r="D12" s="310"/>
      <c r="E12" s="311"/>
      <c r="F12" s="310"/>
      <c r="G12" s="312">
        <f t="shared" si="0"/>
        <v>0</v>
      </c>
      <c r="H12" s="62"/>
      <c r="I12" s="62"/>
    </row>
    <row r="13" spans="1:15" s="71" customFormat="1" x14ac:dyDescent="0.25">
      <c r="A13" s="308"/>
      <c r="B13" s="308"/>
      <c r="C13" s="309"/>
      <c r="D13" s="310"/>
      <c r="E13" s="311"/>
      <c r="F13" s="310"/>
      <c r="G13" s="312">
        <f t="shared" si="0"/>
        <v>0</v>
      </c>
      <c r="H13" s="62"/>
      <c r="I13" s="62"/>
    </row>
    <row r="14" spans="1:15" s="71" customFormat="1" x14ac:dyDescent="0.25">
      <c r="A14" s="308"/>
      <c r="B14" s="308"/>
      <c r="C14" s="309"/>
      <c r="D14" s="310"/>
      <c r="E14" s="311"/>
      <c r="F14" s="310"/>
      <c r="G14" s="312">
        <f t="shared" si="0"/>
        <v>0</v>
      </c>
      <c r="H14" s="62"/>
      <c r="I14" s="62"/>
    </row>
    <row r="15" spans="1:15" s="71" customFormat="1" x14ac:dyDescent="0.25">
      <c r="A15" s="308"/>
      <c r="B15" s="308"/>
      <c r="C15" s="309"/>
      <c r="D15" s="310"/>
      <c r="E15" s="311"/>
      <c r="F15" s="310"/>
      <c r="G15" s="312">
        <f t="shared" si="0"/>
        <v>0</v>
      </c>
      <c r="H15" s="62"/>
      <c r="I15" s="62"/>
    </row>
    <row r="16" spans="1:15" s="71" customFormat="1" x14ac:dyDescent="0.25">
      <c r="A16" s="308"/>
      <c r="B16" s="308"/>
      <c r="C16" s="309"/>
      <c r="D16" s="310"/>
      <c r="E16" s="311"/>
      <c r="F16" s="310"/>
      <c r="G16" s="312">
        <f t="shared" si="0"/>
        <v>0</v>
      </c>
      <c r="H16" s="62"/>
      <c r="I16" s="62"/>
    </row>
    <row r="17" spans="1:18" s="71" customFormat="1" x14ac:dyDescent="0.25">
      <c r="A17" s="308"/>
      <c r="B17" s="308"/>
      <c r="C17" s="309"/>
      <c r="D17" s="310"/>
      <c r="E17" s="311"/>
      <c r="F17" s="310"/>
      <c r="G17" s="312">
        <f t="shared" si="0"/>
        <v>0</v>
      </c>
      <c r="H17" s="80"/>
      <c r="I17" s="286"/>
    </row>
    <row r="18" spans="1:18" s="71" customFormat="1" x14ac:dyDescent="0.25">
      <c r="A18" s="308"/>
      <c r="B18" s="308"/>
      <c r="C18" s="309"/>
      <c r="D18" s="310"/>
      <c r="E18" s="311"/>
      <c r="F18" s="310"/>
      <c r="G18" s="312">
        <f t="shared" si="0"/>
        <v>0</v>
      </c>
      <c r="H18" s="80"/>
      <c r="I18" s="286"/>
    </row>
    <row r="19" spans="1:18" s="71" customFormat="1" x14ac:dyDescent="0.25">
      <c r="A19" s="308"/>
      <c r="B19" s="308"/>
      <c r="C19" s="309"/>
      <c r="D19" s="310"/>
      <c r="E19" s="311"/>
      <c r="F19" s="310"/>
      <c r="G19" s="312">
        <f t="shared" si="0"/>
        <v>0</v>
      </c>
      <c r="H19" s="80"/>
      <c r="I19" s="286"/>
    </row>
    <row r="20" spans="1:18" s="71" customFormat="1" x14ac:dyDescent="0.25">
      <c r="A20" s="308"/>
      <c r="B20" s="308"/>
      <c r="C20" s="309"/>
      <c r="D20" s="310"/>
      <c r="E20" s="311"/>
      <c r="F20" s="310"/>
      <c r="G20" s="312">
        <f t="shared" si="0"/>
        <v>0</v>
      </c>
      <c r="H20" s="80"/>
      <c r="I20" s="292"/>
    </row>
    <row r="21" spans="1:18" s="71" customFormat="1" x14ac:dyDescent="0.25">
      <c r="A21" s="308"/>
      <c r="B21" s="308"/>
      <c r="C21" s="309"/>
      <c r="D21" s="310"/>
      <c r="E21" s="311"/>
      <c r="F21" s="310"/>
      <c r="G21" s="312">
        <f t="shared" si="0"/>
        <v>0</v>
      </c>
      <c r="H21" s="80"/>
      <c r="I21" s="292"/>
    </row>
    <row r="22" spans="1:18" s="71" customFormat="1" x14ac:dyDescent="0.25">
      <c r="A22" s="291"/>
      <c r="B22" s="291"/>
      <c r="C22" s="64"/>
      <c r="D22" s="63"/>
      <c r="E22" s="65"/>
      <c r="F22" s="146" t="s">
        <v>216</v>
      </c>
      <c r="G22" s="147">
        <f>ROUND(SUM(G7:G21),2)</f>
        <v>0</v>
      </c>
      <c r="H22" s="80"/>
      <c r="I22" s="292" t="s">
        <v>217</v>
      </c>
    </row>
    <row r="23" spans="1:18" s="71" customFormat="1" x14ac:dyDescent="0.25">
      <c r="A23" s="68"/>
      <c r="B23" s="68"/>
      <c r="C23" s="64"/>
      <c r="D23" s="160"/>
      <c r="E23" s="66"/>
      <c r="F23" s="160"/>
      <c r="G23" s="67"/>
      <c r="H23" s="286"/>
      <c r="I23" s="81"/>
    </row>
    <row r="24" spans="1:18" hidden="1" x14ac:dyDescent="0.25">
      <c r="A24" s="179"/>
      <c r="B24" s="179"/>
      <c r="C24" s="180"/>
      <c r="D24" s="181"/>
      <c r="E24" s="182"/>
      <c r="F24" s="181"/>
      <c r="G24" s="178">
        <f>ROUND(C24*E24*F24,2)</f>
        <v>0</v>
      </c>
      <c r="H24" s="17"/>
      <c r="I24" s="183"/>
    </row>
    <row r="25" spans="1:18" hidden="1" x14ac:dyDescent="0.25">
      <c r="A25" s="185"/>
      <c r="B25" s="185"/>
      <c r="C25" s="180"/>
      <c r="D25" s="181"/>
      <c r="E25" s="182"/>
      <c r="F25" s="181"/>
      <c r="G25" s="186">
        <f>ROUND(C25*E25*F25,2)</f>
        <v>0</v>
      </c>
    </row>
    <row r="26" spans="1:18" hidden="1" x14ac:dyDescent="0.25">
      <c r="A26" s="179"/>
      <c r="B26" s="179"/>
      <c r="C26" s="187"/>
      <c r="D26" s="188"/>
      <c r="E26" s="177"/>
      <c r="F26" s="177" t="s">
        <v>218</v>
      </c>
      <c r="G26" s="178">
        <f>ROUND(SUM(G23:G25),2)</f>
        <v>0</v>
      </c>
      <c r="I26" s="289" t="s">
        <v>217</v>
      </c>
    </row>
    <row r="27" spans="1:18" x14ac:dyDescent="0.25">
      <c r="G27" s="9"/>
    </row>
    <row r="28" spans="1:18" x14ac:dyDescent="0.25">
      <c r="E28" s="290"/>
      <c r="F28" s="290" t="s">
        <v>219</v>
      </c>
      <c r="G28" s="55">
        <f>+G26+G22</f>
        <v>0</v>
      </c>
      <c r="I28" s="97" t="s">
        <v>220</v>
      </c>
    </row>
    <row r="29" spans="1:18" s="71" customFormat="1" x14ac:dyDescent="0.25">
      <c r="C29" s="72"/>
      <c r="D29" s="73"/>
      <c r="E29" s="74"/>
      <c r="F29" s="73"/>
      <c r="G29" s="72"/>
    </row>
    <row r="30" spans="1:18" s="71" customFormat="1" x14ac:dyDescent="0.25">
      <c r="A30" s="76" t="s">
        <v>221</v>
      </c>
      <c r="B30" s="77"/>
      <c r="C30" s="77"/>
      <c r="D30" s="77"/>
      <c r="E30" s="77"/>
      <c r="F30" s="77"/>
      <c r="G30" s="78"/>
      <c r="I30" s="289" t="s">
        <v>222</v>
      </c>
    </row>
    <row r="31" spans="1:18" s="71" customFormat="1" ht="45" customHeight="1" x14ac:dyDescent="0.25">
      <c r="A31" s="480"/>
      <c r="B31" s="481"/>
      <c r="C31" s="481"/>
      <c r="D31" s="481"/>
      <c r="E31" s="481"/>
      <c r="F31" s="481"/>
      <c r="G31" s="482"/>
      <c r="I31" s="488" t="s">
        <v>223</v>
      </c>
      <c r="J31" s="488"/>
      <c r="K31" s="488"/>
      <c r="L31" s="488"/>
      <c r="M31" s="488"/>
      <c r="N31" s="488"/>
      <c r="O31" s="488"/>
      <c r="P31" s="488"/>
      <c r="Q31" s="488"/>
      <c r="R31" s="488"/>
    </row>
    <row r="33" spans="1:18" hidden="1" x14ac:dyDescent="0.25">
      <c r="A33" s="225" t="s">
        <v>224</v>
      </c>
      <c r="B33" s="239"/>
      <c r="C33" s="228"/>
      <c r="D33" s="228"/>
      <c r="E33" s="228"/>
      <c r="F33" s="228"/>
      <c r="G33" s="229"/>
      <c r="I33" s="289" t="s">
        <v>222</v>
      </c>
    </row>
    <row r="34" spans="1:18" ht="45" hidden="1" customHeight="1" x14ac:dyDescent="0.25">
      <c r="A34" s="483"/>
      <c r="B34" s="484"/>
      <c r="C34" s="484"/>
      <c r="D34" s="484"/>
      <c r="E34" s="484"/>
      <c r="F34" s="484"/>
      <c r="G34" s="485"/>
      <c r="I34" s="488" t="s">
        <v>223</v>
      </c>
      <c r="J34" s="488"/>
      <c r="K34" s="488"/>
      <c r="L34" s="488"/>
      <c r="M34" s="488"/>
      <c r="N34" s="488"/>
      <c r="O34" s="488"/>
      <c r="P34" s="488"/>
      <c r="Q34" s="488"/>
      <c r="R34" s="488"/>
    </row>
    <row r="36" spans="1:18" ht="13.5" customHeight="1" x14ac:dyDescent="0.25">
      <c r="E36" s="290"/>
      <c r="F36" s="290"/>
      <c r="G36" s="16"/>
    </row>
  </sheetData>
  <sheetProtection algorithmName="SHA-512" hashValue="o2QSyfrLGmTleGLMB2gDhwTiLltUBLCc0ZFIOAZlFXpHFrirDWgvTPgQursm5PPNSCJrmmfr9W1rtDeoo3jXuw==" saltValue="fzev86yZ1Kp74ek03uvPzA==" spinCount="100000" sheet="1" objects="1" scenarios="1" formatCells="0" insertRows="0" deleteRows="0" sort="0"/>
  <mergeCells count="7">
    <mergeCell ref="A31:G31"/>
    <mergeCell ref="A34:G34"/>
    <mergeCell ref="A1:F1"/>
    <mergeCell ref="A2:G2"/>
    <mergeCell ref="I34:R34"/>
    <mergeCell ref="I31:R31"/>
    <mergeCell ref="A3:G3"/>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F9FDE-9826-42C7-9144-D7E1A39F2A43}">
  <sheetPr>
    <pageSetUpPr fitToPage="1"/>
  </sheetPr>
  <dimension ref="A1:R36"/>
  <sheetViews>
    <sheetView zoomScaleNormal="100" zoomScaleSheetLayoutView="100" workbookViewId="0">
      <selection activeCell="C7" sqref="C7:F8"/>
    </sheetView>
  </sheetViews>
  <sheetFormatPr defaultRowHeight="15" x14ac:dyDescent="0.25"/>
  <cols>
    <col min="1" max="1" width="35.28515625" customWidth="1"/>
    <col min="2" max="2" width="25" customWidth="1"/>
    <col min="3" max="6" width="12.5703125" customWidth="1"/>
    <col min="7" max="7" width="15.28515625" customWidth="1"/>
    <col min="8" max="8" width="2.28515625" customWidth="1"/>
  </cols>
  <sheetData>
    <row r="1" spans="1:15" ht="25.5" customHeight="1" x14ac:dyDescent="0.25">
      <c r="A1" s="486" t="s">
        <v>206</v>
      </c>
      <c r="B1" s="486"/>
      <c r="C1" s="486"/>
      <c r="D1" s="486"/>
      <c r="E1" s="486"/>
      <c r="F1" s="486"/>
      <c r="G1">
        <f>+'Section A'!B2</f>
        <v>0</v>
      </c>
      <c r="H1" s="46"/>
      <c r="I1" s="46"/>
      <c r="J1" s="46"/>
      <c r="K1" s="46"/>
      <c r="L1" s="46"/>
      <c r="M1" s="46"/>
      <c r="N1" s="46"/>
      <c r="O1" s="46"/>
    </row>
    <row r="2" spans="1:15" ht="67.5" customHeight="1" x14ac:dyDescent="0.25">
      <c r="A2" s="487" t="s">
        <v>207</v>
      </c>
      <c r="B2" s="487"/>
      <c r="C2" s="487"/>
      <c r="D2" s="487"/>
      <c r="E2" s="487"/>
      <c r="F2" s="487"/>
      <c r="G2" s="487"/>
      <c r="H2" s="13"/>
      <c r="I2" s="13"/>
    </row>
    <row r="3" spans="1:15" ht="41.25" customHeight="1" x14ac:dyDescent="0.25">
      <c r="A3" s="487" t="s">
        <v>413</v>
      </c>
      <c r="B3" s="487"/>
      <c r="C3" s="487"/>
      <c r="D3" s="487"/>
      <c r="E3" s="487"/>
      <c r="F3" s="487"/>
      <c r="G3" s="487"/>
      <c r="H3" s="13"/>
      <c r="I3" s="13"/>
    </row>
    <row r="4" spans="1:15" ht="6.75" customHeight="1" x14ac:dyDescent="0.25">
      <c r="A4" s="13"/>
      <c r="B4" s="13"/>
      <c r="C4" s="13"/>
      <c r="D4" s="13"/>
      <c r="E4" s="13"/>
      <c r="F4" s="13"/>
      <c r="G4" s="13"/>
      <c r="H4" s="13"/>
      <c r="I4" s="13"/>
    </row>
    <row r="5" spans="1:15" ht="6.75" customHeight="1" x14ac:dyDescent="0.25">
      <c r="A5" s="10"/>
      <c r="B5" s="10"/>
      <c r="C5" s="10"/>
      <c r="D5" s="10"/>
      <c r="E5" s="10"/>
      <c r="F5" s="10"/>
      <c r="G5" s="11"/>
      <c r="H5" s="10"/>
      <c r="I5" s="10"/>
    </row>
    <row r="6" spans="1:15" ht="25.5" x14ac:dyDescent="0.25">
      <c r="A6" s="164" t="s">
        <v>208</v>
      </c>
      <c r="B6" s="164" t="s">
        <v>209</v>
      </c>
      <c r="C6" s="12" t="s">
        <v>210</v>
      </c>
      <c r="D6" s="12" t="s">
        <v>211</v>
      </c>
      <c r="E6" s="164" t="s">
        <v>212</v>
      </c>
      <c r="F6" s="164" t="s">
        <v>213</v>
      </c>
      <c r="G6" s="164" t="s">
        <v>214</v>
      </c>
      <c r="H6" s="10"/>
      <c r="I6" s="97" t="s">
        <v>215</v>
      </c>
    </row>
    <row r="7" spans="1:15" s="71" customFormat="1" x14ac:dyDescent="0.25">
      <c r="A7" s="308"/>
      <c r="B7" s="308"/>
      <c r="C7" s="309"/>
      <c r="D7" s="310"/>
      <c r="E7" s="311"/>
      <c r="F7" s="310"/>
      <c r="G7" s="312">
        <f>ROUND(C7*E7*F7,2)</f>
        <v>0</v>
      </c>
      <c r="H7" s="62"/>
      <c r="I7" s="62"/>
    </row>
    <row r="8" spans="1:15" s="71" customFormat="1" x14ac:dyDescent="0.25">
      <c r="A8" s="308"/>
      <c r="B8" s="308"/>
      <c r="C8" s="309"/>
      <c r="D8" s="310"/>
      <c r="E8" s="311"/>
      <c r="F8" s="310"/>
      <c r="G8" s="312">
        <f>ROUND(C8*E8*F8,2)</f>
        <v>0</v>
      </c>
      <c r="H8" s="80"/>
      <c r="I8" s="286"/>
    </row>
    <row r="9" spans="1:15" s="71" customFormat="1" x14ac:dyDescent="0.25">
      <c r="A9" s="308"/>
      <c r="B9" s="308"/>
      <c r="C9" s="309"/>
      <c r="D9" s="310"/>
      <c r="E9" s="311"/>
      <c r="F9" s="310"/>
      <c r="G9" s="312">
        <f t="shared" ref="G9:G21" si="0">ROUND(C9*E9*F9,2)</f>
        <v>0</v>
      </c>
      <c r="H9" s="80"/>
      <c r="I9" s="286"/>
    </row>
    <row r="10" spans="1:15" s="71" customFormat="1" x14ac:dyDescent="0.25">
      <c r="A10" s="308"/>
      <c r="B10" s="308"/>
      <c r="C10" s="309"/>
      <c r="D10" s="310"/>
      <c r="E10" s="311"/>
      <c r="F10" s="310"/>
      <c r="G10" s="312">
        <f t="shared" si="0"/>
        <v>0</v>
      </c>
      <c r="H10" s="80"/>
      <c r="I10" s="286"/>
    </row>
    <row r="11" spans="1:15" s="71" customFormat="1" x14ac:dyDescent="0.25">
      <c r="A11" s="308"/>
      <c r="B11" s="308"/>
      <c r="C11" s="309"/>
      <c r="D11" s="310"/>
      <c r="E11" s="311"/>
      <c r="F11" s="310"/>
      <c r="G11" s="312">
        <f t="shared" si="0"/>
        <v>0</v>
      </c>
      <c r="H11" s="80"/>
      <c r="I11" s="286"/>
    </row>
    <row r="12" spans="1:15" s="71" customFormat="1" x14ac:dyDescent="0.25">
      <c r="A12" s="308"/>
      <c r="B12" s="308"/>
      <c r="C12" s="309"/>
      <c r="D12" s="310"/>
      <c r="E12" s="311"/>
      <c r="F12" s="310"/>
      <c r="G12" s="312">
        <f t="shared" si="0"/>
        <v>0</v>
      </c>
      <c r="H12" s="80"/>
      <c r="I12" s="286"/>
    </row>
    <row r="13" spans="1:15" s="71" customFormat="1" x14ac:dyDescent="0.25">
      <c r="A13" s="308"/>
      <c r="B13" s="308"/>
      <c r="C13" s="309"/>
      <c r="D13" s="310"/>
      <c r="E13" s="311"/>
      <c r="F13" s="310"/>
      <c r="G13" s="312">
        <f t="shared" si="0"/>
        <v>0</v>
      </c>
      <c r="H13" s="80"/>
      <c r="I13" s="286"/>
    </row>
    <row r="14" spans="1:15" s="71" customFormat="1" x14ac:dyDescent="0.25">
      <c r="A14" s="308"/>
      <c r="B14" s="308"/>
      <c r="C14" s="309"/>
      <c r="D14" s="310"/>
      <c r="E14" s="311"/>
      <c r="F14" s="310"/>
      <c r="G14" s="312">
        <f t="shared" si="0"/>
        <v>0</v>
      </c>
      <c r="H14" s="80"/>
      <c r="I14" s="286"/>
    </row>
    <row r="15" spans="1:15" s="71" customFormat="1" x14ac:dyDescent="0.25">
      <c r="A15" s="308"/>
      <c r="B15" s="308"/>
      <c r="C15" s="309"/>
      <c r="D15" s="310"/>
      <c r="E15" s="311"/>
      <c r="F15" s="310"/>
      <c r="G15" s="312">
        <f t="shared" si="0"/>
        <v>0</v>
      </c>
      <c r="H15" s="80"/>
      <c r="I15" s="286"/>
    </row>
    <row r="16" spans="1:15" s="71" customFormat="1" x14ac:dyDescent="0.25">
      <c r="A16" s="308"/>
      <c r="B16" s="308"/>
      <c r="C16" s="309"/>
      <c r="D16" s="310"/>
      <c r="E16" s="311"/>
      <c r="F16" s="310"/>
      <c r="G16" s="312">
        <f t="shared" si="0"/>
        <v>0</v>
      </c>
      <c r="H16" s="80"/>
      <c r="I16" s="286"/>
    </row>
    <row r="17" spans="1:18" s="71" customFormat="1" x14ac:dyDescent="0.25">
      <c r="A17" s="308"/>
      <c r="B17" s="308"/>
      <c r="C17" s="309"/>
      <c r="D17" s="310"/>
      <c r="E17" s="311"/>
      <c r="F17" s="310"/>
      <c r="G17" s="312">
        <f t="shared" si="0"/>
        <v>0</v>
      </c>
      <c r="H17" s="80"/>
      <c r="I17" s="286"/>
    </row>
    <row r="18" spans="1:18" s="71" customFormat="1" x14ac:dyDescent="0.25">
      <c r="A18" s="308"/>
      <c r="B18" s="308"/>
      <c r="C18" s="309"/>
      <c r="D18" s="310"/>
      <c r="E18" s="311"/>
      <c r="F18" s="310"/>
      <c r="G18" s="312">
        <f t="shared" si="0"/>
        <v>0</v>
      </c>
      <c r="H18" s="80"/>
      <c r="I18" s="286"/>
    </row>
    <row r="19" spans="1:18" s="71" customFormat="1" x14ac:dyDescent="0.25">
      <c r="A19" s="308"/>
      <c r="B19" s="308"/>
      <c r="C19" s="309"/>
      <c r="D19" s="310"/>
      <c r="E19" s="311"/>
      <c r="F19" s="310"/>
      <c r="G19" s="312">
        <f t="shared" si="0"/>
        <v>0</v>
      </c>
      <c r="H19" s="80"/>
      <c r="I19" s="286"/>
    </row>
    <row r="20" spans="1:18" s="71" customFormat="1" x14ac:dyDescent="0.25">
      <c r="A20" s="308"/>
      <c r="B20" s="308"/>
      <c r="C20" s="309"/>
      <c r="D20" s="310"/>
      <c r="E20" s="311"/>
      <c r="F20" s="310"/>
      <c r="G20" s="312">
        <f t="shared" si="0"/>
        <v>0</v>
      </c>
      <c r="H20" s="80"/>
      <c r="I20" s="292"/>
    </row>
    <row r="21" spans="1:18" s="71" customFormat="1" x14ac:dyDescent="0.25">
      <c r="A21" s="308"/>
      <c r="B21" s="308"/>
      <c r="C21" s="309"/>
      <c r="D21" s="310"/>
      <c r="E21" s="311"/>
      <c r="F21" s="310"/>
      <c r="G21" s="312">
        <f t="shared" si="0"/>
        <v>0</v>
      </c>
      <c r="H21" s="80"/>
      <c r="I21" s="292"/>
    </row>
    <row r="22" spans="1:18" s="71" customFormat="1" x14ac:dyDescent="0.25">
      <c r="A22" s="291"/>
      <c r="B22" s="291"/>
      <c r="C22" s="64"/>
      <c r="D22" s="63"/>
      <c r="E22" s="65"/>
      <c r="F22" s="146" t="s">
        <v>216</v>
      </c>
      <c r="G22" s="147">
        <f>ROUND(SUM(G7:G21),2)</f>
        <v>0</v>
      </c>
      <c r="H22" s="80"/>
      <c r="I22" s="292" t="s">
        <v>217</v>
      </c>
    </row>
    <row r="23" spans="1:18" s="71" customFormat="1" x14ac:dyDescent="0.25">
      <c r="A23" s="68"/>
      <c r="B23" s="68"/>
      <c r="C23" s="64"/>
      <c r="D23" s="160"/>
      <c r="E23" s="66"/>
      <c r="F23" s="160"/>
      <c r="G23" s="67"/>
      <c r="H23" s="286"/>
      <c r="I23" s="81"/>
    </row>
    <row r="24" spans="1:18" hidden="1" x14ac:dyDescent="0.25">
      <c r="A24" s="179"/>
      <c r="B24" s="179"/>
      <c r="C24" s="180"/>
      <c r="D24" s="181"/>
      <c r="E24" s="182"/>
      <c r="F24" s="181"/>
      <c r="G24" s="178">
        <f>ROUND(C24*E24*F24,2)</f>
        <v>0</v>
      </c>
      <c r="H24" s="17"/>
      <c r="I24" s="183"/>
    </row>
    <row r="25" spans="1:18" hidden="1" x14ac:dyDescent="0.25">
      <c r="A25" s="185"/>
      <c r="B25" s="185"/>
      <c r="C25" s="180"/>
      <c r="D25" s="181"/>
      <c r="E25" s="182"/>
      <c r="F25" s="181"/>
      <c r="G25" s="186">
        <f>ROUND(C25*E25*F25,2)</f>
        <v>0</v>
      </c>
    </row>
    <row r="26" spans="1:18" hidden="1" x14ac:dyDescent="0.25">
      <c r="A26" s="179"/>
      <c r="B26" s="179"/>
      <c r="C26" s="187"/>
      <c r="D26" s="188"/>
      <c r="E26" s="177"/>
      <c r="F26" s="177" t="s">
        <v>218</v>
      </c>
      <c r="G26" s="178">
        <f>ROUND(SUM(G23:G25),2)</f>
        <v>0</v>
      </c>
      <c r="I26" s="289" t="s">
        <v>217</v>
      </c>
    </row>
    <row r="27" spans="1:18" x14ac:dyDescent="0.25">
      <c r="G27" s="9"/>
    </row>
    <row r="28" spans="1:18" x14ac:dyDescent="0.25">
      <c r="E28" s="290"/>
      <c r="F28" s="290" t="s">
        <v>225</v>
      </c>
      <c r="G28" s="55">
        <f>+G26+G22</f>
        <v>0</v>
      </c>
      <c r="I28" s="97" t="s">
        <v>220</v>
      </c>
    </row>
    <row r="29" spans="1:18" s="71" customFormat="1" x14ac:dyDescent="0.25">
      <c r="C29" s="72"/>
      <c r="D29" s="73"/>
      <c r="E29" s="74"/>
      <c r="F29" s="73"/>
      <c r="G29" s="72"/>
    </row>
    <row r="30" spans="1:18" s="71" customFormat="1" x14ac:dyDescent="0.25">
      <c r="A30" s="76" t="s">
        <v>412</v>
      </c>
      <c r="B30" s="77"/>
      <c r="C30" s="77"/>
      <c r="D30" s="77"/>
      <c r="E30" s="77"/>
      <c r="F30" s="77"/>
      <c r="G30" s="78"/>
      <c r="I30" s="289" t="s">
        <v>222</v>
      </c>
    </row>
    <row r="31" spans="1:18" s="71" customFormat="1" ht="85.5" customHeight="1" x14ac:dyDescent="0.25">
      <c r="A31" s="480"/>
      <c r="B31" s="481"/>
      <c r="C31" s="481"/>
      <c r="D31" s="481"/>
      <c r="E31" s="481"/>
      <c r="F31" s="481"/>
      <c r="G31" s="482"/>
      <c r="I31" s="488" t="s">
        <v>223</v>
      </c>
      <c r="J31" s="488"/>
      <c r="K31" s="488"/>
      <c r="L31" s="488"/>
      <c r="M31" s="488"/>
      <c r="N31" s="488"/>
      <c r="O31" s="488"/>
      <c r="P31" s="488"/>
      <c r="Q31" s="488"/>
      <c r="R31" s="488"/>
    </row>
    <row r="33" spans="1:18" hidden="1" x14ac:dyDescent="0.25">
      <c r="A33" s="225" t="s">
        <v>224</v>
      </c>
      <c r="B33" s="239"/>
      <c r="C33" s="228"/>
      <c r="D33" s="228"/>
      <c r="E33" s="228"/>
      <c r="F33" s="228"/>
      <c r="G33" s="229"/>
      <c r="I33" s="289" t="s">
        <v>222</v>
      </c>
    </row>
    <row r="34" spans="1:18" ht="45" hidden="1" customHeight="1" x14ac:dyDescent="0.25">
      <c r="A34" s="483"/>
      <c r="B34" s="484"/>
      <c r="C34" s="484"/>
      <c r="D34" s="484"/>
      <c r="E34" s="484"/>
      <c r="F34" s="484"/>
      <c r="G34" s="485"/>
      <c r="I34" s="488" t="s">
        <v>223</v>
      </c>
      <c r="J34" s="488"/>
      <c r="K34" s="488"/>
      <c r="L34" s="488"/>
      <c r="M34" s="488"/>
      <c r="N34" s="488"/>
      <c r="O34" s="488"/>
      <c r="P34" s="488"/>
      <c r="Q34" s="488"/>
      <c r="R34" s="488"/>
    </row>
    <row r="36" spans="1:18" ht="13.5" customHeight="1" x14ac:dyDescent="0.25">
      <c r="E36" s="290"/>
      <c r="F36" s="290"/>
      <c r="G36" s="16"/>
    </row>
  </sheetData>
  <sheetProtection algorithmName="SHA-512" hashValue="1qYzlD2siD9dj1/m/w0lH1c8zEt3HwHiLOaftHnfWjtjO5E4b8pU7098vwu3eWPSZR0arw9zgiqq61yFRgON0g==" saltValue="XzuNDmqcd8G73/K9pDvSUQ==" spinCount="100000" sheet="1" objects="1" scenarios="1" formatCells="0" formatRows="0" insertRows="0" deleteRows="0" sort="0"/>
  <mergeCells count="7">
    <mergeCell ref="A34:G34"/>
    <mergeCell ref="I34:R34"/>
    <mergeCell ref="A1:F1"/>
    <mergeCell ref="A2:G2"/>
    <mergeCell ref="A3:G3"/>
    <mergeCell ref="A31:G31"/>
    <mergeCell ref="I31:R31"/>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33"/>
  <sheetViews>
    <sheetView zoomScaleNormal="100" zoomScaleSheetLayoutView="100" workbookViewId="0">
      <selection activeCell="A4" sqref="A4"/>
    </sheetView>
  </sheetViews>
  <sheetFormatPr defaultRowHeight="15" x14ac:dyDescent="0.25"/>
  <cols>
    <col min="1" max="1" width="47" customWidth="1"/>
    <col min="2" max="2" width="26.7109375" customWidth="1"/>
    <col min="3" max="4" width="15.85546875" customWidth="1"/>
    <col min="5" max="5" width="18.5703125" customWidth="1"/>
    <col min="6" max="6" width="3.28515625" customWidth="1"/>
    <col min="16" max="16" width="8.7109375" customWidth="1"/>
  </cols>
  <sheetData>
    <row r="1" spans="1:7" ht="26.25" customHeight="1" x14ac:dyDescent="0.25">
      <c r="A1" s="486" t="s">
        <v>206</v>
      </c>
      <c r="B1" s="486"/>
      <c r="C1" s="486"/>
      <c r="D1" s="486"/>
      <c r="E1">
        <f>+'Section A'!B2</f>
        <v>0</v>
      </c>
    </row>
    <row r="2" spans="1:7" ht="61.5" customHeight="1" x14ac:dyDescent="0.25">
      <c r="A2" s="490" t="s">
        <v>226</v>
      </c>
      <c r="B2" s="490"/>
      <c r="C2" s="490"/>
      <c r="D2" s="490"/>
      <c r="E2" s="490"/>
      <c r="F2" s="14"/>
      <c r="G2" s="14"/>
    </row>
    <row r="3" spans="1:7" ht="30" customHeight="1" x14ac:dyDescent="0.25">
      <c r="A3" s="487" t="s">
        <v>439</v>
      </c>
      <c r="B3" s="487"/>
      <c r="C3" s="487"/>
      <c r="D3" s="487"/>
      <c r="E3" s="487"/>
      <c r="F3" s="108"/>
      <c r="G3" s="108"/>
    </row>
    <row r="4" spans="1:7" x14ac:dyDescent="0.25">
      <c r="A4" s="14"/>
      <c r="B4" s="14"/>
      <c r="C4" s="14"/>
      <c r="D4" s="14"/>
      <c r="E4" s="14"/>
      <c r="F4" s="14"/>
      <c r="G4" s="14"/>
    </row>
    <row r="5" spans="1:7" x14ac:dyDescent="0.25">
      <c r="A5" s="174" t="s">
        <v>208</v>
      </c>
      <c r="B5" s="296" t="s">
        <v>209</v>
      </c>
      <c r="C5" s="15" t="s">
        <v>227</v>
      </c>
      <c r="D5" s="15" t="s">
        <v>228</v>
      </c>
      <c r="E5" s="296" t="s">
        <v>229</v>
      </c>
      <c r="F5" s="10"/>
      <c r="G5" s="10"/>
    </row>
    <row r="6" spans="1:7" s="71" customFormat="1" x14ac:dyDescent="0.25">
      <c r="A6" s="314"/>
      <c r="B6" s="314"/>
      <c r="C6" s="309"/>
      <c r="D6" s="315"/>
      <c r="E6" s="319">
        <f>ROUND(C6*D6,2)</f>
        <v>0</v>
      </c>
      <c r="F6" s="62"/>
      <c r="G6" s="62"/>
    </row>
    <row r="7" spans="1:7" s="71" customFormat="1" x14ac:dyDescent="0.25">
      <c r="A7" s="314"/>
      <c r="B7" s="314"/>
      <c r="C7" s="309"/>
      <c r="D7" s="315"/>
      <c r="E7" s="319">
        <f t="shared" ref="E7:E20" si="0">ROUND(C7*D7,2)</f>
        <v>0</v>
      </c>
      <c r="F7" s="62"/>
      <c r="G7" s="286"/>
    </row>
    <row r="8" spans="1:7" s="71" customFormat="1" x14ac:dyDescent="0.25">
      <c r="A8" s="314"/>
      <c r="B8" s="314"/>
      <c r="C8" s="309"/>
      <c r="D8" s="315"/>
      <c r="E8" s="319">
        <f t="shared" si="0"/>
        <v>0</v>
      </c>
      <c r="F8" s="62"/>
      <c r="G8" s="286"/>
    </row>
    <row r="9" spans="1:7" s="71" customFormat="1" x14ac:dyDescent="0.25">
      <c r="A9" s="314"/>
      <c r="B9" s="314"/>
      <c r="C9" s="309"/>
      <c r="D9" s="315"/>
      <c r="E9" s="319">
        <f t="shared" si="0"/>
        <v>0</v>
      </c>
      <c r="F9" s="62"/>
      <c r="G9" s="286"/>
    </row>
    <row r="10" spans="1:7" s="71" customFormat="1" x14ac:dyDescent="0.25">
      <c r="A10" s="314"/>
      <c r="B10" s="314"/>
      <c r="C10" s="309"/>
      <c r="D10" s="315"/>
      <c r="E10" s="319">
        <f t="shared" si="0"/>
        <v>0</v>
      </c>
      <c r="F10" s="62"/>
      <c r="G10" s="286"/>
    </row>
    <row r="11" spans="1:7" s="71" customFormat="1" x14ac:dyDescent="0.25">
      <c r="A11" s="314"/>
      <c r="B11" s="314"/>
      <c r="C11" s="309"/>
      <c r="D11" s="315"/>
      <c r="E11" s="319">
        <f t="shared" si="0"/>
        <v>0</v>
      </c>
      <c r="F11" s="62"/>
      <c r="G11" s="286"/>
    </row>
    <row r="12" spans="1:7" s="71" customFormat="1" x14ac:dyDescent="0.25">
      <c r="A12" s="314"/>
      <c r="B12" s="314"/>
      <c r="C12" s="309"/>
      <c r="D12" s="315"/>
      <c r="E12" s="319">
        <f t="shared" si="0"/>
        <v>0</v>
      </c>
      <c r="F12" s="62"/>
      <c r="G12" s="286"/>
    </row>
    <row r="13" spans="1:7" s="71" customFormat="1" x14ac:dyDescent="0.25">
      <c r="A13" s="314"/>
      <c r="B13" s="314"/>
      <c r="C13" s="309"/>
      <c r="D13" s="315"/>
      <c r="E13" s="319">
        <f t="shared" si="0"/>
        <v>0</v>
      </c>
      <c r="F13" s="62"/>
      <c r="G13" s="286"/>
    </row>
    <row r="14" spans="1:7" s="71" customFormat="1" x14ac:dyDescent="0.25">
      <c r="A14" s="314"/>
      <c r="B14" s="314"/>
      <c r="C14" s="309"/>
      <c r="D14" s="315"/>
      <c r="E14" s="319">
        <f t="shared" si="0"/>
        <v>0</v>
      </c>
      <c r="F14" s="62"/>
      <c r="G14" s="286"/>
    </row>
    <row r="15" spans="1:7" s="71" customFormat="1" x14ac:dyDescent="0.25">
      <c r="A15" s="314"/>
      <c r="B15" s="314"/>
      <c r="C15" s="309"/>
      <c r="D15" s="315"/>
      <c r="E15" s="319">
        <f t="shared" si="0"/>
        <v>0</v>
      </c>
      <c r="F15" s="62"/>
      <c r="G15" s="286"/>
    </row>
    <row r="16" spans="1:7" s="71" customFormat="1" x14ac:dyDescent="0.25">
      <c r="A16" s="314"/>
      <c r="B16" s="314"/>
      <c r="C16" s="309"/>
      <c r="D16" s="315"/>
      <c r="E16" s="319">
        <f t="shared" si="0"/>
        <v>0</v>
      </c>
      <c r="F16" s="62"/>
      <c r="G16" s="286"/>
    </row>
    <row r="17" spans="1:16" s="71" customFormat="1" x14ac:dyDescent="0.25">
      <c r="A17" s="314"/>
      <c r="B17" s="314"/>
      <c r="C17" s="309"/>
      <c r="D17" s="315"/>
      <c r="E17" s="319">
        <f t="shared" si="0"/>
        <v>0</v>
      </c>
      <c r="F17" s="62"/>
      <c r="G17" s="286"/>
    </row>
    <row r="18" spans="1:16" s="71" customFormat="1" x14ac:dyDescent="0.25">
      <c r="A18" s="314"/>
      <c r="B18" s="314"/>
      <c r="C18" s="309"/>
      <c r="D18" s="315"/>
      <c r="E18" s="319">
        <f t="shared" si="0"/>
        <v>0</v>
      </c>
      <c r="F18" s="62"/>
      <c r="G18" s="286"/>
    </row>
    <row r="19" spans="1:16" s="71" customFormat="1" x14ac:dyDescent="0.25">
      <c r="A19" s="314"/>
      <c r="B19" s="314"/>
      <c r="C19" s="309"/>
      <c r="D19" s="315"/>
      <c r="E19" s="319">
        <f t="shared" si="0"/>
        <v>0</v>
      </c>
      <c r="F19" s="62"/>
      <c r="G19" s="291"/>
    </row>
    <row r="20" spans="1:16" s="71" customFormat="1" x14ac:dyDescent="0.25">
      <c r="A20" s="314"/>
      <c r="B20" s="314"/>
      <c r="C20" s="309"/>
      <c r="D20" s="315"/>
      <c r="E20" s="319">
        <f t="shared" si="0"/>
        <v>0</v>
      </c>
      <c r="F20" s="62"/>
      <c r="G20" s="62"/>
    </row>
    <row r="21" spans="1:16" s="71" customFormat="1" x14ac:dyDescent="0.25">
      <c r="A21" s="173"/>
      <c r="B21" s="173"/>
      <c r="C21" s="69"/>
      <c r="D21" s="148" t="s">
        <v>230</v>
      </c>
      <c r="E21" s="55">
        <f>ROUND(SUM(E6:E20),2)</f>
        <v>0</v>
      </c>
      <c r="F21" s="82"/>
      <c r="G21" s="292" t="s">
        <v>231</v>
      </c>
      <c r="H21" s="286"/>
    </row>
    <row r="22" spans="1:16" s="71" customFormat="1" x14ac:dyDescent="0.25">
      <c r="A22" s="173"/>
      <c r="B22" s="173"/>
      <c r="E22" s="75"/>
      <c r="G22" s="291"/>
    </row>
    <row r="23" spans="1:16" s="210" customFormat="1" hidden="1" x14ac:dyDescent="0.25">
      <c r="A23" s="240"/>
      <c r="B23" s="240"/>
      <c r="C23" s="180"/>
      <c r="D23" s="241"/>
      <c r="E23" s="178">
        <f>ROUND(C23*D23,2)</f>
        <v>0</v>
      </c>
      <c r="G23" s="244"/>
    </row>
    <row r="24" spans="1:16" s="210" customFormat="1" hidden="1" x14ac:dyDescent="0.25">
      <c r="A24" s="240"/>
      <c r="B24" s="240"/>
      <c r="C24" s="180"/>
      <c r="D24" s="241"/>
      <c r="E24" s="186">
        <f>ROUND(C24*D24,2)</f>
        <v>0</v>
      </c>
      <c r="G24" s="244"/>
    </row>
    <row r="25" spans="1:16" s="210" customFormat="1" hidden="1" x14ac:dyDescent="0.25">
      <c r="A25" s="242"/>
      <c r="B25" s="240"/>
      <c r="C25" s="177"/>
      <c r="D25" s="177" t="s">
        <v>232</v>
      </c>
      <c r="E25" s="178">
        <f>ROUND(SUM(E22:E24),2)</f>
        <v>0</v>
      </c>
      <c r="G25" s="243" t="s">
        <v>231</v>
      </c>
    </row>
    <row r="26" spans="1:16" x14ac:dyDescent="0.25">
      <c r="E26" s="61"/>
    </row>
    <row r="27" spans="1:16" x14ac:dyDescent="0.25">
      <c r="C27" s="290"/>
      <c r="D27" s="290" t="s">
        <v>233</v>
      </c>
      <c r="E27" s="53">
        <f>+E25+E21</f>
        <v>0</v>
      </c>
      <c r="G27" s="97" t="s">
        <v>220</v>
      </c>
    </row>
    <row r="28" spans="1:16" s="71" customFormat="1" x14ac:dyDescent="0.25">
      <c r="B28" s="84"/>
      <c r="C28" s="72"/>
      <c r="D28" s="83"/>
      <c r="E28" s="62"/>
    </row>
    <row r="29" spans="1:16" s="71" customFormat="1" x14ac:dyDescent="0.25">
      <c r="A29" s="99" t="s">
        <v>234</v>
      </c>
      <c r="B29" s="77"/>
      <c r="C29" s="77"/>
      <c r="D29" s="77"/>
      <c r="E29" s="78"/>
      <c r="G29" s="289" t="s">
        <v>222</v>
      </c>
    </row>
    <row r="30" spans="1:16" s="71" customFormat="1" ht="45" customHeight="1" x14ac:dyDescent="0.25">
      <c r="A30" s="480"/>
      <c r="B30" s="481"/>
      <c r="C30" s="481"/>
      <c r="D30" s="481"/>
      <c r="E30" s="482"/>
      <c r="G30" s="488" t="s">
        <v>223</v>
      </c>
      <c r="H30" s="488"/>
      <c r="I30" s="488"/>
      <c r="J30" s="488"/>
      <c r="K30" s="488"/>
      <c r="L30" s="488"/>
      <c r="M30" s="488"/>
      <c r="N30" s="488"/>
      <c r="O30" s="488"/>
      <c r="P30" s="488"/>
    </row>
    <row r="32" spans="1:16" s="210" customFormat="1" hidden="1" x14ac:dyDescent="0.25">
      <c r="A32" s="225" t="s">
        <v>235</v>
      </c>
      <c r="B32" s="228"/>
      <c r="C32" s="228"/>
      <c r="D32" s="228"/>
      <c r="E32" s="229"/>
      <c r="G32" s="243" t="s">
        <v>222</v>
      </c>
    </row>
    <row r="33" spans="1:16" s="210" customFormat="1" ht="45" hidden="1" customHeight="1" x14ac:dyDescent="0.25">
      <c r="A33" s="483"/>
      <c r="B33" s="484"/>
      <c r="C33" s="484"/>
      <c r="D33" s="484"/>
      <c r="E33" s="485"/>
      <c r="G33" s="489" t="s">
        <v>223</v>
      </c>
      <c r="H33" s="489"/>
      <c r="I33" s="489"/>
      <c r="J33" s="489"/>
      <c r="K33" s="489"/>
      <c r="L33" s="489"/>
      <c r="M33" s="489"/>
      <c r="N33" s="489"/>
      <c r="O33" s="489"/>
      <c r="P33" s="489"/>
    </row>
  </sheetData>
  <sheetProtection algorithmName="SHA-512" hashValue="V+d8oGd9ogA3z+2Lw/7qEtqGZgRjz4WApcQM3dKc6ARPaGFlSBd5EbQK4MibhcPEFmW1aYN9HoZYuc1M1TtoZw==" saltValue="k/LyRCdx6UxKyLZld4eW3Q==" spinCount="100000" sheet="1" objects="1" scenarios="1" formatCells="0" formatRows="0" insertRows="0" deleteRows="0" sort="0"/>
  <mergeCells count="7">
    <mergeCell ref="G30:P30"/>
    <mergeCell ref="G33:P33"/>
    <mergeCell ref="A1:D1"/>
    <mergeCell ref="A2:E2"/>
    <mergeCell ref="A30:E30"/>
    <mergeCell ref="A33:E33"/>
    <mergeCell ref="A3:E3"/>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9E3A8-DDDF-401E-818B-99ED911A2913}">
  <sheetPr>
    <pageSetUpPr fitToPage="1"/>
  </sheetPr>
  <dimension ref="A1:P33"/>
  <sheetViews>
    <sheetView zoomScaleNormal="100" zoomScaleSheetLayoutView="100" workbookViewId="0">
      <selection activeCell="C6" sqref="C6:D8"/>
    </sheetView>
  </sheetViews>
  <sheetFormatPr defaultRowHeight="15" x14ac:dyDescent="0.25"/>
  <cols>
    <col min="1" max="1" width="47" customWidth="1"/>
    <col min="2" max="2" width="26.7109375" customWidth="1"/>
    <col min="3" max="4" width="15.85546875" customWidth="1"/>
    <col min="5" max="5" width="18.5703125" customWidth="1"/>
    <col min="6" max="6" width="3.28515625" customWidth="1"/>
    <col min="16" max="16" width="8.7109375" customWidth="1"/>
  </cols>
  <sheetData>
    <row r="1" spans="1:7" ht="26.25" customHeight="1" x14ac:dyDescent="0.25">
      <c r="A1" s="486" t="s">
        <v>206</v>
      </c>
      <c r="B1" s="486"/>
      <c r="C1" s="486"/>
      <c r="D1" s="486"/>
      <c r="E1">
        <f>+'Section A'!B2</f>
        <v>0</v>
      </c>
    </row>
    <row r="2" spans="1:7" ht="61.5" customHeight="1" x14ac:dyDescent="0.25">
      <c r="A2" s="490" t="s">
        <v>226</v>
      </c>
      <c r="B2" s="490"/>
      <c r="C2" s="490"/>
      <c r="D2" s="490"/>
      <c r="E2" s="490"/>
      <c r="F2" s="14"/>
      <c r="G2" s="14"/>
    </row>
    <row r="3" spans="1:7" ht="61.5" customHeight="1" x14ac:dyDescent="0.25">
      <c r="A3" s="487" t="s">
        <v>236</v>
      </c>
      <c r="B3" s="487"/>
      <c r="C3" s="487"/>
      <c r="D3" s="487"/>
      <c r="E3" s="487"/>
      <c r="F3" s="108"/>
      <c r="G3" s="108"/>
    </row>
    <row r="4" spans="1:7" x14ac:dyDescent="0.25">
      <c r="A4" s="14"/>
      <c r="B4" s="14"/>
      <c r="C4" s="14"/>
      <c r="D4" s="14"/>
      <c r="E4" s="14"/>
      <c r="F4" s="14"/>
      <c r="G4" s="14"/>
    </row>
    <row r="5" spans="1:7" x14ac:dyDescent="0.25">
      <c r="A5" s="174" t="s">
        <v>208</v>
      </c>
      <c r="B5" s="296" t="s">
        <v>209</v>
      </c>
      <c r="C5" s="15" t="s">
        <v>227</v>
      </c>
      <c r="D5" s="15" t="s">
        <v>228</v>
      </c>
      <c r="E5" s="296" t="s">
        <v>229</v>
      </c>
      <c r="F5" s="10"/>
      <c r="G5" s="10"/>
    </row>
    <row r="6" spans="1:7" s="71" customFormat="1" x14ac:dyDescent="0.25">
      <c r="A6" s="314"/>
      <c r="B6" s="314"/>
      <c r="C6" s="309"/>
      <c r="D6" s="315"/>
      <c r="E6" s="319">
        <f>ROUND(C6*D6,2)</f>
        <v>0</v>
      </c>
      <c r="F6" s="62"/>
      <c r="G6" s="62"/>
    </row>
    <row r="7" spans="1:7" s="71" customFormat="1" x14ac:dyDescent="0.25">
      <c r="A7" s="314"/>
      <c r="B7" s="314"/>
      <c r="C7" s="309"/>
      <c r="D7" s="315"/>
      <c r="E7" s="319">
        <f t="shared" ref="E7:E20" si="0">ROUND(C7*D7,2)</f>
        <v>0</v>
      </c>
      <c r="F7" s="62"/>
      <c r="G7" s="62"/>
    </row>
    <row r="8" spans="1:7" s="71" customFormat="1" x14ac:dyDescent="0.25">
      <c r="A8" s="314"/>
      <c r="B8" s="314"/>
      <c r="C8" s="309"/>
      <c r="D8" s="315"/>
      <c r="E8" s="319">
        <f t="shared" si="0"/>
        <v>0</v>
      </c>
      <c r="F8" s="62"/>
      <c r="G8" s="62"/>
    </row>
    <row r="9" spans="1:7" s="71" customFormat="1" x14ac:dyDescent="0.25">
      <c r="A9" s="314"/>
      <c r="B9" s="314"/>
      <c r="C9" s="309"/>
      <c r="D9" s="315"/>
      <c r="E9" s="319">
        <f t="shared" si="0"/>
        <v>0</v>
      </c>
      <c r="F9" s="62"/>
      <c r="G9" s="62"/>
    </row>
    <row r="10" spans="1:7" s="71" customFormat="1" x14ac:dyDescent="0.25">
      <c r="A10" s="314"/>
      <c r="B10" s="314"/>
      <c r="C10" s="309"/>
      <c r="D10" s="315"/>
      <c r="E10" s="319">
        <f t="shared" si="0"/>
        <v>0</v>
      </c>
      <c r="F10" s="62"/>
      <c r="G10" s="62"/>
    </row>
    <row r="11" spans="1:7" s="71" customFormat="1" x14ac:dyDescent="0.25">
      <c r="A11" s="314"/>
      <c r="B11" s="314"/>
      <c r="C11" s="309"/>
      <c r="D11" s="315"/>
      <c r="E11" s="319">
        <f t="shared" si="0"/>
        <v>0</v>
      </c>
      <c r="F11" s="62"/>
      <c r="G11" s="62"/>
    </row>
    <row r="12" spans="1:7" s="71" customFormat="1" x14ac:dyDescent="0.25">
      <c r="A12" s="314"/>
      <c r="B12" s="314"/>
      <c r="C12" s="309"/>
      <c r="D12" s="315"/>
      <c r="E12" s="319">
        <f t="shared" si="0"/>
        <v>0</v>
      </c>
      <c r="F12" s="62"/>
      <c r="G12" s="62"/>
    </row>
    <row r="13" spans="1:7" s="71" customFormat="1" x14ac:dyDescent="0.25">
      <c r="A13" s="314"/>
      <c r="B13" s="314"/>
      <c r="C13" s="309"/>
      <c r="D13" s="315"/>
      <c r="E13" s="319">
        <f t="shared" si="0"/>
        <v>0</v>
      </c>
      <c r="F13" s="62"/>
      <c r="G13" s="62"/>
    </row>
    <row r="14" spans="1:7" s="71" customFormat="1" x14ac:dyDescent="0.25">
      <c r="A14" s="314"/>
      <c r="B14" s="314"/>
      <c r="C14" s="309"/>
      <c r="D14" s="315"/>
      <c r="E14" s="319">
        <f t="shared" si="0"/>
        <v>0</v>
      </c>
      <c r="F14" s="62"/>
      <c r="G14" s="62"/>
    </row>
    <row r="15" spans="1:7" s="71" customFormat="1" x14ac:dyDescent="0.25">
      <c r="A15" s="314"/>
      <c r="B15" s="314"/>
      <c r="C15" s="309"/>
      <c r="D15" s="315"/>
      <c r="E15" s="319">
        <f t="shared" si="0"/>
        <v>0</v>
      </c>
      <c r="F15" s="62"/>
      <c r="G15" s="62"/>
    </row>
    <row r="16" spans="1:7" s="71" customFormat="1" x14ac:dyDescent="0.25">
      <c r="A16" s="314"/>
      <c r="B16" s="314"/>
      <c r="C16" s="309"/>
      <c r="D16" s="315"/>
      <c r="E16" s="319">
        <f t="shared" si="0"/>
        <v>0</v>
      </c>
      <c r="F16" s="62"/>
      <c r="G16" s="62"/>
    </row>
    <row r="17" spans="1:16" s="71" customFormat="1" x14ac:dyDescent="0.25">
      <c r="A17" s="314"/>
      <c r="B17" s="314"/>
      <c r="C17" s="309"/>
      <c r="D17" s="315"/>
      <c r="E17" s="319">
        <f t="shared" si="0"/>
        <v>0</v>
      </c>
      <c r="F17" s="62"/>
      <c r="G17" s="62"/>
    </row>
    <row r="18" spans="1:16" s="71" customFormat="1" x14ac:dyDescent="0.25">
      <c r="A18" s="314"/>
      <c r="B18" s="314"/>
      <c r="C18" s="309"/>
      <c r="D18" s="315"/>
      <c r="E18" s="319">
        <f t="shared" si="0"/>
        <v>0</v>
      </c>
      <c r="F18" s="62"/>
      <c r="G18" s="286"/>
    </row>
    <row r="19" spans="1:16" s="71" customFormat="1" x14ac:dyDescent="0.25">
      <c r="A19" s="314"/>
      <c r="B19" s="314"/>
      <c r="C19" s="309"/>
      <c r="D19" s="315"/>
      <c r="E19" s="319">
        <f t="shared" si="0"/>
        <v>0</v>
      </c>
      <c r="F19" s="62"/>
      <c r="G19" s="291"/>
    </row>
    <row r="20" spans="1:16" s="71" customFormat="1" x14ac:dyDescent="0.25">
      <c r="A20" s="314"/>
      <c r="B20" s="314"/>
      <c r="C20" s="309"/>
      <c r="D20" s="315"/>
      <c r="E20" s="319">
        <f t="shared" si="0"/>
        <v>0</v>
      </c>
      <c r="F20" s="62"/>
      <c r="G20" s="62"/>
    </row>
    <row r="21" spans="1:16" s="71" customFormat="1" x14ac:dyDescent="0.25">
      <c r="A21" s="173"/>
      <c r="B21" s="173"/>
      <c r="C21" s="69"/>
      <c r="D21" s="148" t="s">
        <v>230</v>
      </c>
      <c r="E21" s="55">
        <f>ROUND(SUM(E6:E20),2)</f>
        <v>0</v>
      </c>
      <c r="F21" s="82"/>
      <c r="G21" s="292" t="s">
        <v>231</v>
      </c>
      <c r="H21" s="286"/>
    </row>
    <row r="22" spans="1:16" s="71" customFormat="1" x14ac:dyDescent="0.25">
      <c r="A22" s="173"/>
      <c r="B22" s="173"/>
      <c r="E22" s="75"/>
      <c r="G22" s="291"/>
    </row>
    <row r="23" spans="1:16" s="210" customFormat="1" hidden="1" x14ac:dyDescent="0.25">
      <c r="A23" s="240"/>
      <c r="B23" s="240"/>
      <c r="C23" s="180"/>
      <c r="D23" s="241"/>
      <c r="E23" s="178">
        <f>ROUND(C23*D23,2)</f>
        <v>0</v>
      </c>
      <c r="G23" s="244"/>
    </row>
    <row r="24" spans="1:16" s="210" customFormat="1" hidden="1" x14ac:dyDescent="0.25">
      <c r="A24" s="240"/>
      <c r="B24" s="240"/>
      <c r="C24" s="180"/>
      <c r="D24" s="241"/>
      <c r="E24" s="186">
        <f>ROUND(C24*D24,2)</f>
        <v>0</v>
      </c>
      <c r="G24" s="244"/>
    </row>
    <row r="25" spans="1:16" s="210" customFormat="1" hidden="1" x14ac:dyDescent="0.25">
      <c r="A25" s="242"/>
      <c r="B25" s="240"/>
      <c r="C25" s="177"/>
      <c r="D25" s="177" t="s">
        <v>232</v>
      </c>
      <c r="E25" s="178">
        <f>ROUND(SUM(E22:E24),2)</f>
        <v>0</v>
      </c>
      <c r="G25" s="243" t="s">
        <v>231</v>
      </c>
    </row>
    <row r="26" spans="1:16" x14ac:dyDescent="0.25">
      <c r="E26" s="61"/>
    </row>
    <row r="27" spans="1:16" x14ac:dyDescent="0.25">
      <c r="C27" s="290"/>
      <c r="D27" s="290" t="s">
        <v>237</v>
      </c>
      <c r="E27" s="53">
        <f>+E25+E21</f>
        <v>0</v>
      </c>
      <c r="G27" s="97" t="s">
        <v>220</v>
      </c>
    </row>
    <row r="28" spans="1:16" s="71" customFormat="1" x14ac:dyDescent="0.25">
      <c r="B28" s="84"/>
      <c r="C28" s="72"/>
      <c r="D28" s="83"/>
      <c r="E28" s="62"/>
    </row>
    <row r="29" spans="1:16" s="71" customFormat="1" x14ac:dyDescent="0.25">
      <c r="A29" s="99" t="s">
        <v>414</v>
      </c>
      <c r="B29" s="77"/>
      <c r="C29" s="77"/>
      <c r="D29" s="77"/>
      <c r="E29" s="78"/>
      <c r="G29" s="289" t="s">
        <v>222</v>
      </c>
    </row>
    <row r="30" spans="1:16" s="71" customFormat="1" ht="120" customHeight="1" x14ac:dyDescent="0.25">
      <c r="A30" s="480"/>
      <c r="B30" s="481"/>
      <c r="C30" s="481"/>
      <c r="D30" s="481"/>
      <c r="E30" s="482"/>
      <c r="G30" s="488" t="s">
        <v>223</v>
      </c>
      <c r="H30" s="488"/>
      <c r="I30" s="488"/>
      <c r="J30" s="488"/>
      <c r="K30" s="488"/>
      <c r="L30" s="488"/>
      <c r="M30" s="488"/>
      <c r="N30" s="488"/>
      <c r="O30" s="488"/>
      <c r="P30" s="488"/>
    </row>
    <row r="32" spans="1:16" s="210" customFormat="1" hidden="1" x14ac:dyDescent="0.25">
      <c r="A32" s="225" t="s">
        <v>235</v>
      </c>
      <c r="B32" s="228"/>
      <c r="C32" s="228"/>
      <c r="D32" s="228"/>
      <c r="E32" s="229"/>
      <c r="G32" s="243" t="s">
        <v>222</v>
      </c>
    </row>
    <row r="33" spans="1:16" s="210" customFormat="1" ht="45" hidden="1" customHeight="1" x14ac:dyDescent="0.25">
      <c r="A33" s="483"/>
      <c r="B33" s="484"/>
      <c r="C33" s="484"/>
      <c r="D33" s="484"/>
      <c r="E33" s="485"/>
      <c r="G33" s="489" t="s">
        <v>223</v>
      </c>
      <c r="H33" s="489"/>
      <c r="I33" s="489"/>
      <c r="J33" s="489"/>
      <c r="K33" s="489"/>
      <c r="L33" s="489"/>
      <c r="M33" s="489"/>
      <c r="N33" s="489"/>
      <c r="O33" s="489"/>
      <c r="P33" s="489"/>
    </row>
  </sheetData>
  <sheetProtection algorithmName="SHA-512" hashValue="Doq9zSU80rsCrqILNRV/IVJlRYvT81oZpXBGCFY18+GZoA7O9EupeQXserw7TG6ltePzzlThkXqwhQpO/isDGg==" saltValue="ocewm6k3JP1MEYLzobdPWQ==" spinCount="100000" sheet="1" objects="1" scenarios="1" formatCells="0" formatRows="0" insertRows="0" deleteRows="0" sort="0"/>
  <mergeCells count="7">
    <mergeCell ref="A33:E33"/>
    <mergeCell ref="G33:P33"/>
    <mergeCell ref="A1:D1"/>
    <mergeCell ref="A2:E2"/>
    <mergeCell ref="A3:E3"/>
    <mergeCell ref="A30:E30"/>
    <mergeCell ref="G30:P30"/>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23"/>
  <sheetViews>
    <sheetView zoomScaleNormal="100" zoomScaleSheetLayoutView="100" workbookViewId="0">
      <selection activeCell="C5" sqref="C5:F7"/>
    </sheetView>
  </sheetViews>
  <sheetFormatPr defaultColWidth="9.140625" defaultRowHeight="15" x14ac:dyDescent="0.25"/>
  <cols>
    <col min="1" max="1" width="39.28515625" customWidth="1"/>
    <col min="2" max="2" width="24.85546875" customWidth="1"/>
    <col min="3" max="3" width="16.42578125" customWidth="1"/>
    <col min="4" max="4" width="14.5703125" customWidth="1"/>
    <col min="5" max="5" width="12.42578125" customWidth="1"/>
    <col min="6" max="6" width="8.7109375" customWidth="1"/>
    <col min="7" max="7" width="16.28515625" customWidth="1"/>
    <col min="8" max="8" width="2.85546875" customWidth="1"/>
    <col min="14" max="14" width="10.42578125" customWidth="1"/>
    <col min="18" max="18" width="16.85546875" customWidth="1"/>
    <col min="20" max="20" width="10.85546875" customWidth="1"/>
  </cols>
  <sheetData>
    <row r="1" spans="1:20" ht="24" customHeight="1" x14ac:dyDescent="0.25">
      <c r="A1" s="486" t="s">
        <v>206</v>
      </c>
      <c r="B1" s="486"/>
      <c r="C1" s="486"/>
      <c r="D1" s="486"/>
      <c r="E1" s="486"/>
      <c r="F1" s="486"/>
      <c r="G1">
        <f>+'Section A'!B2</f>
        <v>0</v>
      </c>
    </row>
    <row r="2" spans="1:20" ht="89.25" customHeight="1" x14ac:dyDescent="0.25">
      <c r="A2" s="494" t="s">
        <v>238</v>
      </c>
      <c r="B2" s="494"/>
      <c r="C2" s="494"/>
      <c r="D2" s="494"/>
      <c r="E2" s="494"/>
      <c r="F2" s="494"/>
      <c r="G2" s="494"/>
      <c r="H2" s="14"/>
      <c r="I2" s="14"/>
    </row>
    <row r="3" spans="1:20" x14ac:dyDescent="0.25">
      <c r="B3" s="14"/>
      <c r="C3" s="14"/>
      <c r="D3" s="14"/>
      <c r="E3" s="14"/>
      <c r="F3" s="14"/>
      <c r="G3" s="14"/>
      <c r="H3" s="14"/>
      <c r="I3" s="14"/>
    </row>
    <row r="4" spans="1:20" x14ac:dyDescent="0.25">
      <c r="A4" s="296" t="s">
        <v>239</v>
      </c>
      <c r="B4" s="296" t="s">
        <v>240</v>
      </c>
      <c r="C4" s="165" t="s">
        <v>241</v>
      </c>
      <c r="D4" s="165" t="s">
        <v>242</v>
      </c>
      <c r="E4" s="165" t="s">
        <v>243</v>
      </c>
      <c r="F4" s="165" t="s">
        <v>244</v>
      </c>
      <c r="G4" s="296" t="s">
        <v>245</v>
      </c>
      <c r="H4" s="14"/>
      <c r="I4" s="14"/>
    </row>
    <row r="5" spans="1:20" s="71" customFormat="1" x14ac:dyDescent="0.25">
      <c r="A5" s="316"/>
      <c r="B5" s="316"/>
      <c r="C5" s="309"/>
      <c r="D5" s="317"/>
      <c r="E5" s="317"/>
      <c r="F5" s="317"/>
      <c r="G5" s="313">
        <f t="shared" ref="G5:G10" si="0">ROUND(+C5*E5*F5,2)</f>
        <v>0</v>
      </c>
      <c r="H5" s="85"/>
      <c r="I5" s="85"/>
    </row>
    <row r="6" spans="1:20" s="71" customFormat="1" x14ac:dyDescent="0.25">
      <c r="A6" s="318"/>
      <c r="B6" s="318"/>
      <c r="C6" s="309"/>
      <c r="D6" s="317"/>
      <c r="E6" s="317"/>
      <c r="F6" s="317"/>
      <c r="G6" s="313">
        <f t="shared" si="0"/>
        <v>0</v>
      </c>
      <c r="H6" s="62"/>
      <c r="I6" s="62"/>
    </row>
    <row r="7" spans="1:20" s="71" customFormat="1" x14ac:dyDescent="0.25">
      <c r="A7" s="318"/>
      <c r="B7" s="318"/>
      <c r="C7" s="309"/>
      <c r="D7" s="317"/>
      <c r="E7" s="317"/>
      <c r="F7" s="317"/>
      <c r="G7" s="313">
        <f t="shared" si="0"/>
        <v>0</v>
      </c>
      <c r="H7" s="62"/>
      <c r="I7" s="62"/>
    </row>
    <row r="8" spans="1:20" s="71" customFormat="1" x14ac:dyDescent="0.25">
      <c r="A8" s="318"/>
      <c r="B8" s="318"/>
      <c r="C8" s="309"/>
      <c r="D8" s="317"/>
      <c r="E8" s="317"/>
      <c r="F8" s="317"/>
      <c r="G8" s="313">
        <f t="shared" si="0"/>
        <v>0</v>
      </c>
      <c r="H8" s="62"/>
      <c r="I8" s="62"/>
    </row>
    <row r="9" spans="1:20" s="71" customFormat="1" x14ac:dyDescent="0.25">
      <c r="A9" s="318"/>
      <c r="B9" s="318"/>
      <c r="C9" s="309"/>
      <c r="D9" s="317"/>
      <c r="E9" s="317"/>
      <c r="F9" s="317"/>
      <c r="G9" s="313">
        <f t="shared" si="0"/>
        <v>0</v>
      </c>
      <c r="I9" s="62"/>
    </row>
    <row r="10" spans="1:20" s="71" customFormat="1" x14ac:dyDescent="0.25">
      <c r="A10" s="318"/>
      <c r="B10" s="318"/>
      <c r="C10" s="309"/>
      <c r="D10" s="317"/>
      <c r="E10" s="317"/>
      <c r="F10" s="317"/>
      <c r="G10" s="313">
        <f t="shared" si="0"/>
        <v>0</v>
      </c>
      <c r="I10" s="62"/>
    </row>
    <row r="11" spans="1:20" s="71" customFormat="1" x14ac:dyDescent="0.25">
      <c r="A11" s="133"/>
      <c r="B11" s="133"/>
      <c r="C11" s="72"/>
      <c r="E11" s="138"/>
      <c r="F11" s="148" t="s">
        <v>230</v>
      </c>
      <c r="G11" s="55">
        <f>ROUND(SUM(G5:G10),2)</f>
        <v>0</v>
      </c>
      <c r="I11" s="292" t="s">
        <v>217</v>
      </c>
      <c r="N11" s="286"/>
      <c r="O11" s="62"/>
      <c r="P11" s="62"/>
      <c r="Q11" s="62"/>
      <c r="R11" s="62"/>
      <c r="S11" s="62"/>
      <c r="T11" s="62"/>
    </row>
    <row r="12" spans="1:20" s="71" customFormat="1" x14ac:dyDescent="0.25">
      <c r="A12" s="133"/>
      <c r="B12" s="133"/>
      <c r="C12" s="72"/>
      <c r="G12" s="75"/>
      <c r="I12" s="62"/>
      <c r="N12" s="495"/>
      <c r="O12" s="495"/>
      <c r="P12" s="286"/>
      <c r="Q12" s="495"/>
      <c r="R12" s="495"/>
      <c r="S12" s="62"/>
      <c r="T12" s="286"/>
    </row>
    <row r="13" spans="1:20" hidden="1" x14ac:dyDescent="0.25">
      <c r="A13" s="255" t="s">
        <v>246</v>
      </c>
      <c r="B13" s="255" t="s">
        <v>240</v>
      </c>
      <c r="C13" s="180"/>
      <c r="D13" s="188"/>
      <c r="E13" s="188"/>
      <c r="F13" s="188"/>
      <c r="G13" s="178">
        <f t="shared" ref="G13:G14" si="1">ROUND(+C13*E13*F13,2)</f>
        <v>0</v>
      </c>
      <c r="I13" s="10"/>
      <c r="N13" s="17"/>
      <c r="O13" s="17"/>
      <c r="P13" s="17"/>
      <c r="Q13" s="17"/>
      <c r="R13" s="17"/>
      <c r="S13" s="10"/>
      <c r="T13" s="17"/>
    </row>
    <row r="14" spans="1:20" hidden="1" x14ac:dyDescent="0.25">
      <c r="A14" s="255" t="s">
        <v>246</v>
      </c>
      <c r="B14" s="255" t="s">
        <v>240</v>
      </c>
      <c r="C14" s="180"/>
      <c r="D14" s="188"/>
      <c r="E14" s="188"/>
      <c r="F14" s="188"/>
      <c r="G14" s="186">
        <f t="shared" si="1"/>
        <v>0</v>
      </c>
      <c r="I14" s="10"/>
      <c r="N14" s="496"/>
      <c r="O14" s="497"/>
      <c r="P14" s="287"/>
      <c r="Q14" s="498"/>
      <c r="R14" s="498"/>
      <c r="S14" s="10"/>
      <c r="T14" s="289"/>
    </row>
    <row r="15" spans="1:20" hidden="1" x14ac:dyDescent="0.25">
      <c r="A15" s="210"/>
      <c r="B15" s="210"/>
      <c r="C15" s="252"/>
      <c r="D15" s="210"/>
      <c r="E15" s="177"/>
      <c r="F15" s="177" t="s">
        <v>232</v>
      </c>
      <c r="G15" s="178">
        <f>ROUND(SUM(G12:G14),2)</f>
        <v>0</v>
      </c>
      <c r="I15" s="289" t="s">
        <v>217</v>
      </c>
      <c r="N15" s="10"/>
      <c r="O15" s="10"/>
      <c r="P15" s="287"/>
      <c r="Q15" s="499"/>
      <c r="R15" s="499"/>
      <c r="S15" s="10"/>
      <c r="T15" s="289"/>
    </row>
    <row r="16" spans="1:20" x14ac:dyDescent="0.25">
      <c r="F16" s="9"/>
      <c r="G16" s="54"/>
    </row>
    <row r="17" spans="1:17" x14ac:dyDescent="0.25">
      <c r="E17" s="290"/>
      <c r="F17" s="290" t="s">
        <v>247</v>
      </c>
      <c r="G17" s="53">
        <f>+G15+G11</f>
        <v>0</v>
      </c>
      <c r="I17" s="97" t="s">
        <v>220</v>
      </c>
    </row>
    <row r="18" spans="1:17" s="71" customFormat="1" x14ac:dyDescent="0.25">
      <c r="C18" s="72"/>
      <c r="G18" s="72"/>
    </row>
    <row r="19" spans="1:17" s="71" customFormat="1" x14ac:dyDescent="0.25">
      <c r="A19" s="76" t="s">
        <v>248</v>
      </c>
      <c r="B19" s="77"/>
      <c r="C19" s="77"/>
      <c r="D19" s="77"/>
      <c r="E19" s="77"/>
      <c r="F19" s="77"/>
      <c r="G19" s="86"/>
      <c r="I19" s="289" t="s">
        <v>222</v>
      </c>
    </row>
    <row r="20" spans="1:17" s="71" customFormat="1" ht="101.25" customHeight="1" x14ac:dyDescent="0.25">
      <c r="A20" s="500"/>
      <c r="B20" s="501"/>
      <c r="C20" s="501"/>
      <c r="D20" s="501"/>
      <c r="E20" s="501"/>
      <c r="F20" s="501"/>
      <c r="G20" s="502"/>
      <c r="I20" s="488" t="s">
        <v>223</v>
      </c>
      <c r="J20" s="488"/>
      <c r="K20" s="488"/>
      <c r="L20" s="488"/>
      <c r="M20" s="488"/>
      <c r="N20" s="488"/>
      <c r="O20" s="488"/>
      <c r="P20" s="488"/>
      <c r="Q20" s="488"/>
    </row>
    <row r="22" spans="1:17" hidden="1" x14ac:dyDescent="0.25">
      <c r="A22" s="225" t="s">
        <v>249</v>
      </c>
      <c r="B22" s="239"/>
      <c r="C22" s="228"/>
      <c r="D22" s="228"/>
      <c r="E22" s="228"/>
      <c r="F22" s="228"/>
      <c r="G22" s="251"/>
      <c r="I22" s="289" t="s">
        <v>222</v>
      </c>
    </row>
    <row r="23" spans="1:17" ht="45" hidden="1" customHeight="1" x14ac:dyDescent="0.25">
      <c r="A23" s="491"/>
      <c r="B23" s="492"/>
      <c r="C23" s="492"/>
      <c r="D23" s="492"/>
      <c r="E23" s="492"/>
      <c r="F23" s="492"/>
      <c r="G23" s="493"/>
      <c r="I23" s="488" t="s">
        <v>223</v>
      </c>
      <c r="J23" s="488"/>
      <c r="K23" s="488"/>
      <c r="L23" s="488"/>
      <c r="M23" s="488"/>
      <c r="N23" s="488"/>
      <c r="O23" s="488"/>
      <c r="P23" s="488"/>
      <c r="Q23" s="488"/>
    </row>
  </sheetData>
  <sheetProtection algorithmName="SHA-512" hashValue="6Vak76k4b8/LnbsWTx8ih/V3o/QAhDD27Hu0gIDiw3sXZUunkG4bFawI8bubQEhF0nRNxMmHT1qrz5Ztaf+XYA==" saltValue="fEp/cLvBvMht1e9KxMemSA==" spinCount="100000" sheet="1" objects="1" scenarios="1" formatCells="0" formatRows="0" insertRows="0" deleteRows="0" sort="0"/>
  <mergeCells count="11">
    <mergeCell ref="A23:G23"/>
    <mergeCell ref="A1:F1"/>
    <mergeCell ref="A2:G2"/>
    <mergeCell ref="N12:O12"/>
    <mergeCell ref="Q12:R12"/>
    <mergeCell ref="N14:O14"/>
    <mergeCell ref="Q14:R14"/>
    <mergeCell ref="Q15:R15"/>
    <mergeCell ref="A20:G20"/>
    <mergeCell ref="I23:Q23"/>
    <mergeCell ref="I20:Q20"/>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22"/>
  <sheetViews>
    <sheetView zoomScaleNormal="100" zoomScaleSheetLayoutView="100" workbookViewId="0">
      <selection activeCell="B5" sqref="B5:C6"/>
    </sheetView>
  </sheetViews>
  <sheetFormatPr defaultColWidth="9.140625" defaultRowHeight="15" x14ac:dyDescent="0.25"/>
  <cols>
    <col min="1" max="1" width="69.7109375" customWidth="1"/>
    <col min="2" max="3" width="20.5703125" customWidth="1"/>
    <col min="4" max="4" width="20.28515625" customWidth="1"/>
    <col min="5" max="5" width="2.5703125" customWidth="1"/>
    <col min="14" max="14" width="9.140625" customWidth="1"/>
  </cols>
  <sheetData>
    <row r="1" spans="1:6" ht="27.75" customHeight="1" x14ac:dyDescent="0.25">
      <c r="A1" s="486" t="s">
        <v>206</v>
      </c>
      <c r="B1" s="486"/>
      <c r="C1" s="486"/>
      <c r="D1">
        <f>+'Section A'!B2</f>
        <v>0</v>
      </c>
    </row>
    <row r="2" spans="1:6" ht="93.75" customHeight="1" x14ac:dyDescent="0.25">
      <c r="A2" s="494" t="s">
        <v>250</v>
      </c>
      <c r="B2" s="494"/>
      <c r="C2" s="494"/>
      <c r="D2" s="494"/>
      <c r="E2" s="14"/>
      <c r="F2" s="14"/>
    </row>
    <row r="3" spans="1:6" ht="9" customHeight="1" x14ac:dyDescent="0.25">
      <c r="A3" s="14"/>
      <c r="B3" s="14"/>
      <c r="C3" s="14"/>
      <c r="D3" s="14"/>
      <c r="E3" s="14"/>
      <c r="F3" s="14"/>
    </row>
    <row r="4" spans="1:6" x14ac:dyDescent="0.25">
      <c r="A4" s="293" t="s">
        <v>251</v>
      </c>
      <c r="B4" s="19" t="s">
        <v>252</v>
      </c>
      <c r="C4" s="19" t="s">
        <v>253</v>
      </c>
      <c r="D4" s="293" t="s">
        <v>254</v>
      </c>
      <c r="E4" s="14"/>
      <c r="F4" s="14"/>
    </row>
    <row r="5" spans="1:6" s="71" customFormat="1" x14ac:dyDescent="0.25">
      <c r="A5" s="316"/>
      <c r="B5" s="320"/>
      <c r="C5" s="309"/>
      <c r="D5" s="319">
        <f>ROUND(+B5*C5,2)</f>
        <v>0</v>
      </c>
      <c r="E5" s="85"/>
      <c r="F5" s="85"/>
    </row>
    <row r="6" spans="1:6" s="71" customFormat="1" x14ac:dyDescent="0.25">
      <c r="A6" s="316"/>
      <c r="B6" s="320"/>
      <c r="C6" s="309"/>
      <c r="D6" s="319">
        <f>ROUND(+B6*C6,2)</f>
        <v>0</v>
      </c>
      <c r="E6" s="85"/>
      <c r="F6" s="85"/>
    </row>
    <row r="7" spans="1:6" s="71" customFormat="1" x14ac:dyDescent="0.25">
      <c r="A7" s="316"/>
      <c r="B7" s="320"/>
      <c r="C7" s="309"/>
      <c r="D7" s="319">
        <f>ROUND(+B7*C7,2)</f>
        <v>0</v>
      </c>
      <c r="E7" s="85"/>
      <c r="F7" s="85"/>
    </row>
    <row r="8" spans="1:6" s="71" customFormat="1" x14ac:dyDescent="0.25">
      <c r="A8" s="316"/>
      <c r="B8" s="320"/>
      <c r="C8" s="309"/>
      <c r="D8" s="319">
        <f>ROUND(+B8*C8,2)</f>
        <v>0</v>
      </c>
      <c r="E8" s="85"/>
      <c r="F8" s="85"/>
    </row>
    <row r="9" spans="1:6" s="71" customFormat="1" ht="15" customHeight="1" x14ac:dyDescent="0.25">
      <c r="A9" s="316"/>
      <c r="B9" s="320"/>
      <c r="C9" s="309"/>
      <c r="D9" s="319">
        <f>ROUND(+B9*C9,2)</f>
        <v>0</v>
      </c>
      <c r="E9" s="85"/>
      <c r="F9" s="85"/>
    </row>
    <row r="10" spans="1:6" s="71" customFormat="1" x14ac:dyDescent="0.25">
      <c r="A10" s="159"/>
      <c r="B10" s="135"/>
      <c r="C10" s="148" t="s">
        <v>230</v>
      </c>
      <c r="D10" s="55">
        <f>ROUND(SUM(D5:D9),2)</f>
        <v>0</v>
      </c>
      <c r="E10" s="62"/>
      <c r="F10" s="292" t="s">
        <v>255</v>
      </c>
    </row>
    <row r="11" spans="1:6" s="71" customFormat="1" x14ac:dyDescent="0.25">
      <c r="A11" s="159"/>
      <c r="B11" s="62"/>
      <c r="C11" s="64"/>
      <c r="D11" s="87"/>
      <c r="E11" s="62"/>
      <c r="F11" s="62"/>
    </row>
    <row r="12" spans="1:6" hidden="1" x14ac:dyDescent="0.25">
      <c r="A12" s="233" t="s">
        <v>251</v>
      </c>
      <c r="B12" s="254"/>
      <c r="C12" s="180"/>
      <c r="D12" s="178">
        <f>ROUND(+B12*C12,2)</f>
        <v>0</v>
      </c>
      <c r="E12" s="10"/>
      <c r="F12" s="10"/>
    </row>
    <row r="13" spans="1:6" hidden="1" x14ac:dyDescent="0.25">
      <c r="A13" s="233" t="s">
        <v>251</v>
      </c>
      <c r="B13" s="254"/>
      <c r="C13" s="180"/>
      <c r="D13" s="186">
        <f>ROUND(+B13*C13,2)</f>
        <v>0</v>
      </c>
      <c r="E13" s="288"/>
      <c r="F13" s="17"/>
    </row>
    <row r="14" spans="1:6" hidden="1" x14ac:dyDescent="0.25">
      <c r="A14" s="233"/>
      <c r="B14" s="250"/>
      <c r="C14" s="177" t="s">
        <v>232</v>
      </c>
      <c r="D14" s="178">
        <f>ROUND(SUM(D11:D13),2)</f>
        <v>0</v>
      </c>
      <c r="E14" s="288"/>
      <c r="F14" s="289" t="s">
        <v>255</v>
      </c>
    </row>
    <row r="15" spans="1:6" x14ac:dyDescent="0.25">
      <c r="D15" s="61"/>
    </row>
    <row r="16" spans="1:6" x14ac:dyDescent="0.25">
      <c r="B16" s="503" t="s">
        <v>256</v>
      </c>
      <c r="C16" s="503"/>
      <c r="D16" s="53">
        <f>+D14+D10</f>
        <v>0</v>
      </c>
      <c r="F16" s="97" t="s">
        <v>220</v>
      </c>
    </row>
    <row r="17" spans="1:14" s="71" customFormat="1" x14ac:dyDescent="0.25">
      <c r="C17" s="72"/>
      <c r="D17" s="75"/>
    </row>
    <row r="18" spans="1:14" s="71" customFormat="1" x14ac:dyDescent="0.25">
      <c r="A18" s="76" t="s">
        <v>257</v>
      </c>
      <c r="B18" s="77"/>
      <c r="C18" s="77"/>
      <c r="D18" s="78"/>
      <c r="E18" s="72"/>
      <c r="F18" s="289" t="s">
        <v>222</v>
      </c>
    </row>
    <row r="19" spans="1:14" s="71" customFormat="1" ht="140.25" customHeight="1" x14ac:dyDescent="0.25">
      <c r="A19" s="500"/>
      <c r="B19" s="501"/>
      <c r="C19" s="501"/>
      <c r="D19" s="502"/>
      <c r="E19" s="72"/>
      <c r="F19" s="488" t="s">
        <v>223</v>
      </c>
      <c r="G19" s="488"/>
      <c r="H19" s="488"/>
      <c r="I19" s="488"/>
      <c r="J19" s="488"/>
      <c r="K19" s="488"/>
      <c r="L19" s="488"/>
      <c r="M19" s="488"/>
      <c r="N19" s="488"/>
    </row>
    <row r="21" spans="1:14" hidden="1" x14ac:dyDescent="0.25">
      <c r="A21" s="225" t="s">
        <v>258</v>
      </c>
      <c r="B21" s="228"/>
      <c r="C21" s="228"/>
      <c r="D21" s="229"/>
      <c r="F21" s="289" t="s">
        <v>222</v>
      </c>
    </row>
    <row r="22" spans="1:14" ht="45" hidden="1" customHeight="1" x14ac:dyDescent="0.25">
      <c r="A22" s="491"/>
      <c r="B22" s="492"/>
      <c r="C22" s="492"/>
      <c r="D22" s="493"/>
      <c r="F22" s="488" t="s">
        <v>223</v>
      </c>
      <c r="G22" s="488"/>
      <c r="H22" s="488"/>
      <c r="I22" s="488"/>
      <c r="J22" s="488"/>
      <c r="K22" s="488"/>
      <c r="L22" s="488"/>
      <c r="M22" s="488"/>
      <c r="N22" s="488"/>
    </row>
  </sheetData>
  <sheetProtection algorithmName="SHA-512" hashValue="yfNRyMF+A5WRkC7Q9pBArY0cw0QchHhJw4uCtijIeGNbXBWpFnF6TFkaymdIYi+2Rne0d4bAfPz4fnoUo6MNzw==" saltValue="dKbrJkTR1JIvZsy7S9hhCQ==" spinCount="100000" sheet="1" objects="1" scenarios="1" formatCells="0" formatRows="0" insertRows="0" deleteRows="0" sort="0"/>
  <mergeCells count="7">
    <mergeCell ref="F19:N19"/>
    <mergeCell ref="F22:N22"/>
    <mergeCell ref="A1:C1"/>
    <mergeCell ref="B16:C16"/>
    <mergeCell ref="A2:D2"/>
    <mergeCell ref="A19:D19"/>
    <mergeCell ref="A22:D22"/>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28"/>
  <sheetViews>
    <sheetView zoomScaleNormal="100" zoomScaleSheetLayoutView="100" workbookViewId="0">
      <selection activeCell="B4" sqref="B4:C6"/>
    </sheetView>
  </sheetViews>
  <sheetFormatPr defaultColWidth="9.140625" defaultRowHeight="15" x14ac:dyDescent="0.25"/>
  <cols>
    <col min="1" max="1" width="80.7109375" customWidth="1"/>
    <col min="2" max="3" width="17.5703125" customWidth="1"/>
    <col min="4" max="4" width="17.140625" customWidth="1"/>
    <col min="5" max="5" width="2.85546875" customWidth="1"/>
  </cols>
  <sheetData>
    <row r="1" spans="1:6" ht="29.25" customHeight="1" x14ac:dyDescent="0.25">
      <c r="A1" s="486" t="s">
        <v>206</v>
      </c>
      <c r="B1" s="486"/>
      <c r="C1" s="486"/>
      <c r="D1">
        <f>+'Section A'!B2</f>
        <v>0</v>
      </c>
    </row>
    <row r="2" spans="1:6" ht="43.5" customHeight="1" x14ac:dyDescent="0.25">
      <c r="A2" s="507" t="s">
        <v>259</v>
      </c>
      <c r="B2" s="507"/>
      <c r="C2" s="507"/>
      <c r="D2" s="507"/>
      <c r="E2" s="14"/>
      <c r="F2" s="14"/>
    </row>
    <row r="3" spans="1:6" ht="17.25" customHeight="1" x14ac:dyDescent="0.25">
      <c r="A3" s="293" t="s">
        <v>251</v>
      </c>
      <c r="B3" s="293" t="s">
        <v>260</v>
      </c>
      <c r="C3" s="293" t="s">
        <v>261</v>
      </c>
      <c r="D3" s="293" t="s">
        <v>262</v>
      </c>
      <c r="E3" s="14"/>
      <c r="F3" s="14"/>
    </row>
    <row r="4" spans="1:6" s="71" customFormat="1" x14ac:dyDescent="0.25">
      <c r="A4" s="321"/>
      <c r="B4" s="322"/>
      <c r="C4" s="309"/>
      <c r="D4" s="313">
        <f t="shared" ref="D4:D15" si="0">ROUND(B4*C4,2)</f>
        <v>0</v>
      </c>
      <c r="E4" s="62"/>
      <c r="F4" s="62"/>
    </row>
    <row r="5" spans="1:6" s="71" customFormat="1" x14ac:dyDescent="0.25">
      <c r="A5" s="321"/>
      <c r="B5" s="322"/>
      <c r="C5" s="309"/>
      <c r="D5" s="313">
        <f t="shared" si="0"/>
        <v>0</v>
      </c>
      <c r="E5" s="62"/>
      <c r="F5" s="62"/>
    </row>
    <row r="6" spans="1:6" s="71" customFormat="1" x14ac:dyDescent="0.25">
      <c r="A6" s="321"/>
      <c r="B6" s="322"/>
      <c r="C6" s="309"/>
      <c r="D6" s="313">
        <f t="shared" si="0"/>
        <v>0</v>
      </c>
      <c r="E6" s="62"/>
      <c r="F6" s="62"/>
    </row>
    <row r="7" spans="1:6" s="71" customFormat="1" x14ac:dyDescent="0.25">
      <c r="A7" s="321"/>
      <c r="B7" s="322"/>
      <c r="C7" s="309"/>
      <c r="D7" s="313">
        <f t="shared" si="0"/>
        <v>0</v>
      </c>
      <c r="E7" s="62"/>
      <c r="F7" s="62"/>
    </row>
    <row r="8" spans="1:6" s="71" customFormat="1" x14ac:dyDescent="0.25">
      <c r="A8" s="321"/>
      <c r="B8" s="322"/>
      <c r="C8" s="309"/>
      <c r="D8" s="313">
        <f t="shared" si="0"/>
        <v>0</v>
      </c>
      <c r="E8" s="62"/>
      <c r="F8" s="62"/>
    </row>
    <row r="9" spans="1:6" s="71" customFormat="1" x14ac:dyDescent="0.25">
      <c r="A9" s="321"/>
      <c r="B9" s="322"/>
      <c r="C9" s="309"/>
      <c r="D9" s="313">
        <f t="shared" si="0"/>
        <v>0</v>
      </c>
      <c r="E9" s="62"/>
      <c r="F9" s="62"/>
    </row>
    <row r="10" spans="1:6" s="71" customFormat="1" x14ac:dyDescent="0.25">
      <c r="A10" s="321"/>
      <c r="B10" s="322"/>
      <c r="C10" s="309"/>
      <c r="D10" s="313">
        <f t="shared" si="0"/>
        <v>0</v>
      </c>
      <c r="E10" s="62"/>
      <c r="F10" s="62"/>
    </row>
    <row r="11" spans="1:6" s="71" customFormat="1" x14ac:dyDescent="0.25">
      <c r="A11" s="321"/>
      <c r="B11" s="322"/>
      <c r="C11" s="309"/>
      <c r="D11" s="313">
        <f t="shared" si="0"/>
        <v>0</v>
      </c>
      <c r="E11" s="62"/>
      <c r="F11" s="62"/>
    </row>
    <row r="12" spans="1:6" s="71" customFormat="1" x14ac:dyDescent="0.25">
      <c r="A12" s="321"/>
      <c r="B12" s="322"/>
      <c r="C12" s="309"/>
      <c r="D12" s="313">
        <f t="shared" si="0"/>
        <v>0</v>
      </c>
    </row>
    <row r="13" spans="1:6" s="71" customFormat="1" x14ac:dyDescent="0.25">
      <c r="A13" s="321"/>
      <c r="B13" s="322"/>
      <c r="C13" s="309"/>
      <c r="D13" s="313">
        <f t="shared" si="0"/>
        <v>0</v>
      </c>
    </row>
    <row r="14" spans="1:6" s="71" customFormat="1" x14ac:dyDescent="0.25">
      <c r="A14" s="321"/>
      <c r="B14" s="322"/>
      <c r="C14" s="309"/>
      <c r="D14" s="313">
        <f t="shared" si="0"/>
        <v>0</v>
      </c>
    </row>
    <row r="15" spans="1:6" s="71" customFormat="1" x14ac:dyDescent="0.25">
      <c r="A15" s="321"/>
      <c r="B15" s="322"/>
      <c r="C15" s="309"/>
      <c r="D15" s="313">
        <f t="shared" si="0"/>
        <v>0</v>
      </c>
    </row>
    <row r="16" spans="1:6" s="71" customFormat="1" x14ac:dyDescent="0.25">
      <c r="A16" s="294"/>
      <c r="B16" s="135"/>
      <c r="C16" s="148" t="s">
        <v>216</v>
      </c>
      <c r="D16" s="55">
        <f>ROUND(SUM(D4:D15),2)</f>
        <v>0</v>
      </c>
      <c r="F16" s="292" t="s">
        <v>255</v>
      </c>
    </row>
    <row r="17" spans="1:23" s="71" customFormat="1" x14ac:dyDescent="0.25">
      <c r="A17" s="294"/>
      <c r="C17" s="90"/>
      <c r="D17" s="75"/>
    </row>
    <row r="18" spans="1:23" hidden="1" x14ac:dyDescent="0.25">
      <c r="A18" s="295" t="s">
        <v>263</v>
      </c>
      <c r="B18" s="232"/>
      <c r="C18" s="180"/>
      <c r="D18" s="178">
        <f>ROUND(B18*C18,2)</f>
        <v>0</v>
      </c>
    </row>
    <row r="19" spans="1:23" hidden="1" x14ac:dyDescent="0.25">
      <c r="A19" s="295" t="s">
        <v>263</v>
      </c>
      <c r="B19" s="232"/>
      <c r="C19" s="180"/>
      <c r="D19" s="186">
        <f>ROUND(B19*C19,2)</f>
        <v>0</v>
      </c>
    </row>
    <row r="20" spans="1:23" hidden="1" x14ac:dyDescent="0.25">
      <c r="A20" s="253"/>
      <c r="B20" s="250"/>
      <c r="C20" s="177" t="s">
        <v>218</v>
      </c>
      <c r="D20" s="178">
        <f>ROUND(SUM(D17:D19),2)</f>
        <v>0</v>
      </c>
      <c r="F20" s="289" t="s">
        <v>255</v>
      </c>
    </row>
    <row r="21" spans="1:23" x14ac:dyDescent="0.25">
      <c r="D21" s="61"/>
    </row>
    <row r="22" spans="1:23" x14ac:dyDescent="0.25">
      <c r="B22" s="503" t="s">
        <v>264</v>
      </c>
      <c r="C22" s="503"/>
      <c r="D22" s="53">
        <f>+D16+D20</f>
        <v>0</v>
      </c>
      <c r="F22" s="97" t="s">
        <v>220</v>
      </c>
    </row>
    <row r="23" spans="1:23" s="71" customFormat="1" x14ac:dyDescent="0.25">
      <c r="C23" s="90"/>
      <c r="D23" s="75"/>
      <c r="O23" s="291"/>
      <c r="P23" s="291"/>
      <c r="Q23" s="291"/>
      <c r="R23" s="291"/>
      <c r="S23" s="505"/>
      <c r="T23" s="505"/>
      <c r="U23" s="291"/>
      <c r="V23" s="291"/>
      <c r="W23" s="292"/>
    </row>
    <row r="24" spans="1:23" s="71" customFormat="1" x14ac:dyDescent="0.25">
      <c r="A24" s="76" t="s">
        <v>265</v>
      </c>
      <c r="B24" s="77"/>
      <c r="C24" s="77"/>
      <c r="D24" s="78"/>
      <c r="F24" s="289" t="s">
        <v>222</v>
      </c>
      <c r="O24" s="504"/>
      <c r="P24" s="504"/>
      <c r="Q24" s="291"/>
      <c r="R24" s="291"/>
      <c r="S24" s="506"/>
      <c r="T24" s="506"/>
      <c r="U24" s="291"/>
      <c r="V24" s="291"/>
      <c r="W24" s="88"/>
    </row>
    <row r="25" spans="1:23" s="71" customFormat="1" ht="112.5" customHeight="1" x14ac:dyDescent="0.25">
      <c r="A25" s="500"/>
      <c r="B25" s="501"/>
      <c r="C25" s="501"/>
      <c r="D25" s="502"/>
      <c r="F25" s="488" t="s">
        <v>223</v>
      </c>
      <c r="G25" s="488"/>
      <c r="H25" s="488"/>
      <c r="I25" s="488"/>
      <c r="J25" s="488"/>
      <c r="K25" s="488"/>
      <c r="L25" s="488"/>
      <c r="M25" s="488"/>
      <c r="N25" s="488"/>
      <c r="O25" s="504"/>
      <c r="P25" s="504"/>
      <c r="Q25" s="291"/>
      <c r="R25" s="291"/>
      <c r="S25" s="504"/>
      <c r="T25" s="504"/>
      <c r="U25" s="291"/>
      <c r="V25" s="291"/>
      <c r="W25" s="89"/>
    </row>
    <row r="27" spans="1:23" hidden="1" x14ac:dyDescent="0.25">
      <c r="A27" s="225" t="s">
        <v>266</v>
      </c>
      <c r="B27" s="228"/>
      <c r="C27" s="228"/>
      <c r="D27" s="229"/>
      <c r="F27" s="289" t="s">
        <v>222</v>
      </c>
    </row>
    <row r="28" spans="1:23" ht="45" hidden="1" customHeight="1" x14ac:dyDescent="0.25">
      <c r="A28" s="491"/>
      <c r="B28" s="492"/>
      <c r="C28" s="492"/>
      <c r="D28" s="493"/>
      <c r="F28" s="488" t="s">
        <v>223</v>
      </c>
      <c r="G28" s="488"/>
      <c r="H28" s="488"/>
      <c r="I28" s="488"/>
      <c r="J28" s="488"/>
      <c r="K28" s="488"/>
      <c r="L28" s="488"/>
      <c r="M28" s="488"/>
      <c r="N28" s="488"/>
    </row>
  </sheetData>
  <sheetProtection algorithmName="SHA-512" hashValue="r8wgSPGYAXmb5vsd0hbvUl0foalhdoSbddOswmLMB3aX4hUPkcy/DGLZJE7JxCw3b0aAnT9Ya6hHmBOYuZUgYw==" saltValue="JckB40NcaVeE+v/JVp6njw==" spinCount="100000" sheet="1" objects="1" scenarios="1" formatCells="0" formatRows="0" insertRows="0" deleteRows="0" sort="0"/>
  <mergeCells count="12">
    <mergeCell ref="A28:D28"/>
    <mergeCell ref="B22:C22"/>
    <mergeCell ref="A1:C1"/>
    <mergeCell ref="A2:D2"/>
    <mergeCell ref="A25:D25"/>
    <mergeCell ref="F25:N25"/>
    <mergeCell ref="F28:N28"/>
    <mergeCell ref="S25:T25"/>
    <mergeCell ref="S23:T23"/>
    <mergeCell ref="O24:P24"/>
    <mergeCell ref="S24:T24"/>
    <mergeCell ref="O25:P25"/>
  </mergeCells>
  <printOptions horizontalCentered="1"/>
  <pageMargins left="0.25" right="0.25" top="0.25" bottom="0.5" header="0.3" footer="0.3"/>
  <pageSetup fitToHeight="0" orientation="landscape" blackAndWhite="1" r:id="rId1"/>
  <headerFooter>
    <oddFooter>&amp;L&amp;F&amp;CPage &amp;P of &amp;N&amp;R&amp;A</oddFooter>
  </headerFooter>
  <ignoredErrors>
    <ignoredError sqref="D19"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28"/>
  <sheetViews>
    <sheetView zoomScaleNormal="100" zoomScaleSheetLayoutView="100" workbookViewId="0">
      <selection activeCell="H10" sqref="H10"/>
    </sheetView>
  </sheetViews>
  <sheetFormatPr defaultColWidth="9.140625" defaultRowHeight="15" x14ac:dyDescent="0.25"/>
  <cols>
    <col min="1" max="1" width="95.28515625" customWidth="1"/>
    <col min="2" max="2" width="19.140625" customWidth="1"/>
    <col min="3" max="3" width="18.7109375" customWidth="1"/>
    <col min="4" max="4" width="2.85546875" customWidth="1"/>
  </cols>
  <sheetData>
    <row r="1" spans="1:5" ht="20.25" customHeight="1" x14ac:dyDescent="0.25">
      <c r="A1" s="486" t="s">
        <v>206</v>
      </c>
      <c r="B1" s="486"/>
      <c r="C1">
        <f>+'Section A'!B2</f>
        <v>0</v>
      </c>
    </row>
    <row r="2" spans="1:5" ht="66.75" customHeight="1" x14ac:dyDescent="0.25">
      <c r="A2" s="513" t="s">
        <v>267</v>
      </c>
      <c r="B2" s="513"/>
      <c r="C2" s="513"/>
      <c r="D2" s="14"/>
    </row>
    <row r="3" spans="1:5" ht="13.5" customHeight="1" x14ac:dyDescent="0.25">
      <c r="A3" s="519" t="s">
        <v>268</v>
      </c>
      <c r="B3" s="520"/>
      <c r="C3" s="520"/>
      <c r="D3" s="14"/>
    </row>
    <row r="4" spans="1:5" ht="90" customHeight="1" x14ac:dyDescent="0.25">
      <c r="A4" s="513" t="s">
        <v>269</v>
      </c>
      <c r="B4" s="513"/>
      <c r="C4" s="513"/>
      <c r="D4" s="14"/>
    </row>
    <row r="5" spans="1:5" ht="30" customHeight="1" x14ac:dyDescent="0.25">
      <c r="A5" s="513" t="s">
        <v>440</v>
      </c>
      <c r="B5" s="513"/>
      <c r="C5" s="513"/>
      <c r="D5" s="14"/>
    </row>
    <row r="6" spans="1:5" ht="8.25" customHeight="1" x14ac:dyDescent="0.25">
      <c r="A6" s="521"/>
      <c r="B6" s="521"/>
      <c r="C6" s="521"/>
      <c r="D6" s="14"/>
    </row>
    <row r="7" spans="1:5" ht="15" customHeight="1" x14ac:dyDescent="0.25">
      <c r="A7" s="515" t="s">
        <v>251</v>
      </c>
      <c r="B7" s="516"/>
      <c r="C7" s="514" t="s">
        <v>270</v>
      </c>
      <c r="D7" s="14"/>
    </row>
    <row r="8" spans="1:5" x14ac:dyDescent="0.25">
      <c r="A8" s="517"/>
      <c r="B8" s="518"/>
      <c r="C8" s="514"/>
      <c r="D8" s="14"/>
    </row>
    <row r="9" spans="1:5" s="71" customFormat="1" x14ac:dyDescent="0.25">
      <c r="A9" s="509"/>
      <c r="B9" s="509"/>
      <c r="C9" s="309">
        <v>0</v>
      </c>
      <c r="D9" s="62"/>
    </row>
    <row r="10" spans="1:5" s="71" customFormat="1" x14ac:dyDescent="0.25">
      <c r="A10" s="509"/>
      <c r="B10" s="509"/>
      <c r="C10" s="309">
        <v>0</v>
      </c>
      <c r="D10" s="62"/>
    </row>
    <row r="11" spans="1:5" s="71" customFormat="1" x14ac:dyDescent="0.25">
      <c r="A11" s="511"/>
      <c r="B11" s="512"/>
      <c r="C11" s="309">
        <v>0</v>
      </c>
      <c r="D11" s="62"/>
    </row>
    <row r="12" spans="1:5" s="71" customFormat="1" x14ac:dyDescent="0.25">
      <c r="A12" s="511"/>
      <c r="B12" s="512"/>
      <c r="C12" s="309">
        <v>0</v>
      </c>
      <c r="D12" s="62"/>
    </row>
    <row r="13" spans="1:5" s="71" customFormat="1" x14ac:dyDescent="0.25">
      <c r="A13" s="509"/>
      <c r="B13" s="509"/>
      <c r="C13" s="309">
        <v>0</v>
      </c>
      <c r="D13" s="62"/>
    </row>
    <row r="14" spans="1:5" s="71" customFormat="1" x14ac:dyDescent="0.25">
      <c r="A14" s="511"/>
      <c r="B14" s="512"/>
      <c r="C14" s="309">
        <v>0</v>
      </c>
      <c r="D14" s="62"/>
    </row>
    <row r="15" spans="1:5" s="71" customFormat="1" x14ac:dyDescent="0.25">
      <c r="A15" s="509"/>
      <c r="B15" s="509"/>
      <c r="C15" s="309">
        <v>0</v>
      </c>
    </row>
    <row r="16" spans="1:5" s="71" customFormat="1" x14ac:dyDescent="0.25">
      <c r="A16" s="136"/>
      <c r="B16" s="148" t="s">
        <v>216</v>
      </c>
      <c r="C16" s="55">
        <f>ROUND(SUM(C9:C15),2)</f>
        <v>0</v>
      </c>
      <c r="E16" s="292" t="s">
        <v>271</v>
      </c>
    </row>
    <row r="17" spans="1:13" s="71" customFormat="1" x14ac:dyDescent="0.25">
      <c r="A17" s="510"/>
      <c r="B17" s="510"/>
      <c r="C17" s="75"/>
    </row>
    <row r="18" spans="1:13" hidden="1" x14ac:dyDescent="0.25">
      <c r="A18" s="508"/>
      <c r="B18" s="508"/>
      <c r="C18" s="222"/>
    </row>
    <row r="19" spans="1:13" hidden="1" x14ac:dyDescent="0.25">
      <c r="A19" s="508"/>
      <c r="B19" s="508"/>
      <c r="C19" s="223"/>
    </row>
    <row r="20" spans="1:13" hidden="1" x14ac:dyDescent="0.25">
      <c r="A20" s="245"/>
      <c r="B20" s="177" t="s">
        <v>218</v>
      </c>
      <c r="C20" s="178">
        <f>ROUND(SUM(C17:C19),2)</f>
        <v>0</v>
      </c>
      <c r="E20" s="289" t="s">
        <v>271</v>
      </c>
    </row>
    <row r="21" spans="1:13" x14ac:dyDescent="0.25">
      <c r="C21" s="9"/>
    </row>
    <row r="22" spans="1:13" x14ac:dyDescent="0.25">
      <c r="B22" s="290" t="s">
        <v>272</v>
      </c>
      <c r="C22" s="53">
        <f>+C16+C20</f>
        <v>0</v>
      </c>
      <c r="E22" s="97" t="s">
        <v>220</v>
      </c>
    </row>
    <row r="23" spans="1:13" s="71" customFormat="1" x14ac:dyDescent="0.25">
      <c r="B23" s="90"/>
      <c r="C23" s="75"/>
    </row>
    <row r="24" spans="1:13" s="71" customFormat="1" x14ac:dyDescent="0.25">
      <c r="A24" s="76" t="s">
        <v>273</v>
      </c>
      <c r="B24" s="77"/>
      <c r="C24" s="78"/>
      <c r="E24" s="289" t="s">
        <v>222</v>
      </c>
    </row>
    <row r="25" spans="1:13" s="71" customFormat="1" ht="45" customHeight="1" x14ac:dyDescent="0.25">
      <c r="A25" s="500"/>
      <c r="B25" s="501"/>
      <c r="C25" s="502"/>
      <c r="E25" s="488" t="s">
        <v>223</v>
      </c>
      <c r="F25" s="488"/>
      <c r="G25" s="488"/>
      <c r="H25" s="488"/>
      <c r="I25" s="488"/>
      <c r="J25" s="488"/>
      <c r="K25" s="488"/>
      <c r="L25" s="488"/>
      <c r="M25" s="488"/>
    </row>
    <row r="26" spans="1:13" ht="14.25" customHeight="1" x14ac:dyDescent="0.25"/>
    <row r="27" spans="1:13" hidden="1" x14ac:dyDescent="0.25">
      <c r="A27" s="225" t="s">
        <v>274</v>
      </c>
      <c r="B27" s="228"/>
      <c r="C27" s="229"/>
      <c r="E27" s="289" t="s">
        <v>222</v>
      </c>
    </row>
    <row r="28" spans="1:13" ht="45" hidden="1" customHeight="1" x14ac:dyDescent="0.25">
      <c r="A28" s="491"/>
      <c r="B28" s="492"/>
      <c r="C28" s="493"/>
      <c r="E28" s="488" t="s">
        <v>223</v>
      </c>
      <c r="F28" s="488"/>
      <c r="G28" s="488"/>
      <c r="H28" s="488"/>
      <c r="I28" s="488"/>
      <c r="J28" s="488"/>
      <c r="K28" s="488"/>
      <c r="L28" s="488"/>
      <c r="M28" s="488"/>
    </row>
  </sheetData>
  <sheetProtection algorithmName="SHA-512" hashValue="SAAPU1NmnfNrR5OHG7yuFPGN5yfejGQIMqHv0pdq2p6+RNJZVrAx6gHVh0T+IZYQ+Haoog4NrtURTnA129ZaFw==" saltValue="y8lLkrVI9Dg/Rkph2isNQA==" spinCount="100000" sheet="1" objects="1" scenarios="1" formatCells="0" formatRows="0" insertRows="0" deleteRows="0" sort="0"/>
  <mergeCells count="22">
    <mergeCell ref="A1:B1"/>
    <mergeCell ref="A2:C2"/>
    <mergeCell ref="C7:C8"/>
    <mergeCell ref="A7:B8"/>
    <mergeCell ref="A9:B9"/>
    <mergeCell ref="A3:C3"/>
    <mergeCell ref="A4:C4"/>
    <mergeCell ref="A6:C6"/>
    <mergeCell ref="A5:C5"/>
    <mergeCell ref="A10:B10"/>
    <mergeCell ref="A13:B13"/>
    <mergeCell ref="A15:B15"/>
    <mergeCell ref="A17:B17"/>
    <mergeCell ref="A18:B18"/>
    <mergeCell ref="A11:B11"/>
    <mergeCell ref="A12:B12"/>
    <mergeCell ref="A14:B14"/>
    <mergeCell ref="E28:M28"/>
    <mergeCell ref="E25:M25"/>
    <mergeCell ref="A25:C25"/>
    <mergeCell ref="A28:C28"/>
    <mergeCell ref="A19:B19"/>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DA7D9-C691-4667-8BFC-5DB4DA63697C}">
  <sheetPr>
    <pageSetUpPr fitToPage="1"/>
  </sheetPr>
  <dimension ref="A1:M28"/>
  <sheetViews>
    <sheetView zoomScaleNormal="100" zoomScaleSheetLayoutView="100" workbookViewId="0">
      <selection activeCell="A11" sqref="A11:B11"/>
    </sheetView>
  </sheetViews>
  <sheetFormatPr defaultColWidth="9.140625" defaultRowHeight="15" x14ac:dyDescent="0.25"/>
  <cols>
    <col min="1" max="1" width="95.28515625" customWidth="1"/>
    <col min="2" max="2" width="19.140625" customWidth="1"/>
    <col min="3" max="3" width="18.7109375" customWidth="1"/>
    <col min="4" max="4" width="2.85546875" customWidth="1"/>
  </cols>
  <sheetData>
    <row r="1" spans="1:5" ht="20.25" customHeight="1" x14ac:dyDescent="0.25">
      <c r="A1" s="486" t="s">
        <v>206</v>
      </c>
      <c r="B1" s="486"/>
      <c r="C1">
        <f>+'Section A'!B2</f>
        <v>0</v>
      </c>
    </row>
    <row r="2" spans="1:5" ht="66.75" customHeight="1" x14ac:dyDescent="0.25">
      <c r="A2" s="513" t="s">
        <v>267</v>
      </c>
      <c r="B2" s="513"/>
      <c r="C2" s="513"/>
      <c r="D2" s="14"/>
    </row>
    <row r="3" spans="1:5" ht="13.5" customHeight="1" x14ac:dyDescent="0.25">
      <c r="A3" s="519" t="s">
        <v>268</v>
      </c>
      <c r="B3" s="520"/>
      <c r="C3" s="520"/>
      <c r="D3" s="14"/>
    </row>
    <row r="4" spans="1:5" ht="90" customHeight="1" x14ac:dyDescent="0.25">
      <c r="A4" s="513" t="s">
        <v>269</v>
      </c>
      <c r="B4" s="513"/>
      <c r="C4" s="513"/>
      <c r="D4" s="14"/>
    </row>
    <row r="5" spans="1:5" ht="30" customHeight="1" x14ac:dyDescent="0.25">
      <c r="A5" s="513" t="s">
        <v>416</v>
      </c>
      <c r="B5" s="513"/>
      <c r="C5" s="513"/>
      <c r="D5" s="14"/>
    </row>
    <row r="6" spans="1:5" ht="8.25" customHeight="1" x14ac:dyDescent="0.25">
      <c r="A6" s="521"/>
      <c r="B6" s="521"/>
      <c r="C6" s="521"/>
      <c r="D6" s="14"/>
    </row>
    <row r="7" spans="1:5" ht="15" customHeight="1" x14ac:dyDescent="0.25">
      <c r="A7" s="515" t="s">
        <v>251</v>
      </c>
      <c r="B7" s="516"/>
      <c r="C7" s="514" t="s">
        <v>270</v>
      </c>
      <c r="D7" s="14"/>
    </row>
    <row r="8" spans="1:5" x14ac:dyDescent="0.25">
      <c r="A8" s="517"/>
      <c r="B8" s="518"/>
      <c r="C8" s="514"/>
      <c r="D8" s="14"/>
    </row>
    <row r="9" spans="1:5" s="71" customFormat="1" x14ac:dyDescent="0.25">
      <c r="A9" s="522"/>
      <c r="B9" s="522"/>
      <c r="C9" s="309">
        <v>0</v>
      </c>
      <c r="D9" s="62"/>
    </row>
    <row r="10" spans="1:5" s="71" customFormat="1" x14ac:dyDescent="0.25">
      <c r="A10" s="522"/>
      <c r="B10" s="522"/>
      <c r="C10" s="309">
        <v>0</v>
      </c>
      <c r="D10" s="62"/>
    </row>
    <row r="11" spans="1:5" s="71" customFormat="1" x14ac:dyDescent="0.25">
      <c r="A11" s="523"/>
      <c r="B11" s="523"/>
      <c r="C11" s="309">
        <v>0</v>
      </c>
      <c r="D11" s="62"/>
    </row>
    <row r="12" spans="1:5" s="71" customFormat="1" x14ac:dyDescent="0.25">
      <c r="A12" s="523"/>
      <c r="B12" s="523"/>
      <c r="C12" s="309">
        <v>0</v>
      </c>
      <c r="D12" s="62"/>
    </row>
    <row r="13" spans="1:5" s="71" customFormat="1" x14ac:dyDescent="0.25">
      <c r="A13" s="523"/>
      <c r="B13" s="523"/>
      <c r="C13" s="309">
        <v>0</v>
      </c>
      <c r="D13" s="62"/>
    </row>
    <row r="14" spans="1:5" s="71" customFormat="1" x14ac:dyDescent="0.25">
      <c r="A14" s="522"/>
      <c r="B14" s="522"/>
      <c r="C14" s="309">
        <v>0</v>
      </c>
      <c r="D14" s="62"/>
    </row>
    <row r="15" spans="1:5" s="71" customFormat="1" x14ac:dyDescent="0.25">
      <c r="A15" s="522"/>
      <c r="B15" s="522"/>
      <c r="C15" s="309">
        <v>0</v>
      </c>
    </row>
    <row r="16" spans="1:5" s="71" customFormat="1" x14ac:dyDescent="0.25">
      <c r="A16" s="136"/>
      <c r="B16" s="148" t="s">
        <v>216</v>
      </c>
      <c r="C16" s="55">
        <f>ROUND(SUM(C9:C15),2)</f>
        <v>0</v>
      </c>
      <c r="E16" s="292" t="s">
        <v>271</v>
      </c>
    </row>
    <row r="17" spans="1:13" s="71" customFormat="1" x14ac:dyDescent="0.25">
      <c r="A17" s="510"/>
      <c r="B17" s="510"/>
      <c r="C17" s="75"/>
    </row>
    <row r="18" spans="1:13" hidden="1" x14ac:dyDescent="0.25">
      <c r="A18" s="508"/>
      <c r="B18" s="508"/>
      <c r="C18" s="222"/>
    </row>
    <row r="19" spans="1:13" hidden="1" x14ac:dyDescent="0.25">
      <c r="A19" s="508"/>
      <c r="B19" s="508"/>
      <c r="C19" s="223"/>
    </row>
    <row r="20" spans="1:13" hidden="1" x14ac:dyDescent="0.25">
      <c r="A20" s="245"/>
      <c r="B20" s="177" t="s">
        <v>218</v>
      </c>
      <c r="C20" s="178">
        <f>ROUND(SUM(C17:C19),2)</f>
        <v>0</v>
      </c>
      <c r="E20" s="289" t="s">
        <v>271</v>
      </c>
    </row>
    <row r="21" spans="1:13" x14ac:dyDescent="0.25">
      <c r="C21" s="9"/>
    </row>
    <row r="22" spans="1:13" x14ac:dyDescent="0.25">
      <c r="B22" s="290" t="s">
        <v>275</v>
      </c>
      <c r="C22" s="53">
        <f>+C16+C20</f>
        <v>0</v>
      </c>
      <c r="E22" s="97" t="s">
        <v>220</v>
      </c>
    </row>
    <row r="23" spans="1:13" s="71" customFormat="1" x14ac:dyDescent="0.25">
      <c r="B23" s="90"/>
      <c r="C23" s="75"/>
    </row>
    <row r="24" spans="1:13" s="71" customFormat="1" x14ac:dyDescent="0.25">
      <c r="A24" s="76" t="s">
        <v>415</v>
      </c>
      <c r="B24" s="77"/>
      <c r="C24" s="78"/>
      <c r="E24" s="289" t="s">
        <v>222</v>
      </c>
    </row>
    <row r="25" spans="1:13" s="71" customFormat="1" ht="45" customHeight="1" x14ac:dyDescent="0.25">
      <c r="A25" s="500"/>
      <c r="B25" s="501"/>
      <c r="C25" s="502"/>
      <c r="E25" s="488" t="s">
        <v>223</v>
      </c>
      <c r="F25" s="488"/>
      <c r="G25" s="488"/>
      <c r="H25" s="488"/>
      <c r="I25" s="488"/>
      <c r="J25" s="488"/>
      <c r="K25" s="488"/>
      <c r="L25" s="488"/>
      <c r="M25" s="488"/>
    </row>
    <row r="26" spans="1:13" ht="14.25" customHeight="1" x14ac:dyDescent="0.25"/>
    <row r="27" spans="1:13" hidden="1" x14ac:dyDescent="0.25">
      <c r="A27" s="225" t="s">
        <v>274</v>
      </c>
      <c r="B27" s="228"/>
      <c r="C27" s="229"/>
      <c r="E27" s="289" t="s">
        <v>222</v>
      </c>
    </row>
    <row r="28" spans="1:13" ht="45" hidden="1" customHeight="1" x14ac:dyDescent="0.25">
      <c r="A28" s="491"/>
      <c r="B28" s="492"/>
      <c r="C28" s="493"/>
      <c r="E28" s="488" t="s">
        <v>223</v>
      </c>
      <c r="F28" s="488"/>
      <c r="G28" s="488"/>
      <c r="H28" s="488"/>
      <c r="I28" s="488"/>
      <c r="J28" s="488"/>
      <c r="K28" s="488"/>
      <c r="L28" s="488"/>
      <c r="M28" s="488"/>
    </row>
  </sheetData>
  <sheetProtection algorithmName="SHA-512" hashValue="umMRUcWXE19w8mrKq5POfCq0oIJtHujRadFVf101PdbzB8/q4pkwMkECs0HUon9VG33B/XddSpdOr7hwReUJkw==" saltValue="gjGA22vSW0KsRB6uBSpN/g==" spinCount="100000" sheet="1" objects="1" scenarios="1" formatCells="0" formatRows="0" insertRows="0" deleteRows="0" sort="0"/>
  <mergeCells count="22">
    <mergeCell ref="A28:C28"/>
    <mergeCell ref="E28:M28"/>
    <mergeCell ref="A7:B8"/>
    <mergeCell ref="C7:C8"/>
    <mergeCell ref="A9:B9"/>
    <mergeCell ref="A10:B10"/>
    <mergeCell ref="A14:B14"/>
    <mergeCell ref="A15:B15"/>
    <mergeCell ref="A17:B17"/>
    <mergeCell ref="A18:B18"/>
    <mergeCell ref="A19:B19"/>
    <mergeCell ref="A25:C25"/>
    <mergeCell ref="E25:M25"/>
    <mergeCell ref="A11:B11"/>
    <mergeCell ref="A12:B12"/>
    <mergeCell ref="A13:B13"/>
    <mergeCell ref="A6:C6"/>
    <mergeCell ref="A1:B1"/>
    <mergeCell ref="A2:C2"/>
    <mergeCell ref="A3:C3"/>
    <mergeCell ref="A4:C4"/>
    <mergeCell ref="A5:C5"/>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M18"/>
  <sheetViews>
    <sheetView view="pageBreakPreview" zoomScaleNormal="100" zoomScaleSheetLayoutView="100" workbookViewId="0">
      <selection activeCell="C10" sqref="C10"/>
    </sheetView>
  </sheetViews>
  <sheetFormatPr defaultColWidth="9.140625" defaultRowHeight="15" x14ac:dyDescent="0.25"/>
  <cols>
    <col min="1" max="1" width="40" customWidth="1"/>
    <col min="2" max="2" width="76.7109375" customWidth="1"/>
    <col min="3" max="3" width="16.5703125" customWidth="1"/>
    <col min="4" max="4" width="2.28515625" customWidth="1"/>
  </cols>
  <sheetData>
    <row r="1" spans="1:13" ht="30" customHeight="1" x14ac:dyDescent="0.25">
      <c r="A1" s="535" t="s">
        <v>206</v>
      </c>
      <c r="B1" s="535"/>
      <c r="C1" s="210">
        <f>+'Section A'!B2</f>
        <v>0</v>
      </c>
    </row>
    <row r="2" spans="1:13" ht="63" customHeight="1" x14ac:dyDescent="0.25">
      <c r="A2" s="536" t="s">
        <v>291</v>
      </c>
      <c r="B2" s="536"/>
      <c r="C2" s="536"/>
    </row>
    <row r="3" spans="1:13" ht="25.5" customHeight="1" x14ac:dyDescent="0.25">
      <c r="A3" s="213" t="s">
        <v>292</v>
      </c>
      <c r="B3" s="213" t="s">
        <v>293</v>
      </c>
      <c r="C3" s="213" t="s">
        <v>294</v>
      </c>
    </row>
    <row r="4" spans="1:13" ht="15" customHeight="1" x14ac:dyDescent="0.25">
      <c r="A4" s="214" t="s">
        <v>292</v>
      </c>
      <c r="B4" s="215" t="s">
        <v>293</v>
      </c>
      <c r="C4" s="216">
        <v>0</v>
      </c>
      <c r="E4" s="217" t="s">
        <v>295</v>
      </c>
      <c r="F4" s="217"/>
    </row>
    <row r="5" spans="1:13" ht="15" customHeight="1" x14ac:dyDescent="0.25">
      <c r="A5" s="295" t="s">
        <v>292</v>
      </c>
      <c r="B5" s="295" t="s">
        <v>293</v>
      </c>
      <c r="C5" s="218">
        <v>0</v>
      </c>
      <c r="E5" s="219" t="s">
        <v>295</v>
      </c>
      <c r="F5" s="220"/>
    </row>
    <row r="6" spans="1:13" x14ac:dyDescent="0.25">
      <c r="A6" s="295"/>
      <c r="B6" s="211" t="s">
        <v>216</v>
      </c>
      <c r="C6" s="178">
        <f>ROUND(SUM(C4:C5),2)</f>
        <v>0</v>
      </c>
      <c r="E6" s="289" t="s">
        <v>271</v>
      </c>
    </row>
    <row r="7" spans="1:13" x14ac:dyDescent="0.25">
      <c r="A7" s="295"/>
      <c r="B7" s="295"/>
      <c r="C7" s="221"/>
    </row>
    <row r="8" spans="1:13" x14ac:dyDescent="0.25">
      <c r="A8" s="295" t="s">
        <v>296</v>
      </c>
      <c r="B8" s="295" t="s">
        <v>297</v>
      </c>
      <c r="C8" s="222">
        <v>0</v>
      </c>
    </row>
    <row r="9" spans="1:13" x14ac:dyDescent="0.25">
      <c r="A9" s="295" t="s">
        <v>296</v>
      </c>
      <c r="B9" s="295" t="s">
        <v>297</v>
      </c>
      <c r="C9" s="223">
        <v>0</v>
      </c>
    </row>
    <row r="10" spans="1:13" x14ac:dyDescent="0.25">
      <c r="A10" s="297"/>
      <c r="B10" s="177" t="s">
        <v>218</v>
      </c>
      <c r="C10" s="178">
        <f>ROUND(SUM(C7:C9),2)</f>
        <v>0</v>
      </c>
      <c r="E10" s="289" t="s">
        <v>271</v>
      </c>
    </row>
    <row r="11" spans="1:13" x14ac:dyDescent="0.25">
      <c r="A11" s="210"/>
      <c r="B11" s="210"/>
      <c r="C11" s="224"/>
    </row>
    <row r="12" spans="1:13" x14ac:dyDescent="0.25">
      <c r="A12" s="210"/>
      <c r="B12" s="212" t="s">
        <v>298</v>
      </c>
      <c r="C12" s="178">
        <f>+C10+C6</f>
        <v>0</v>
      </c>
      <c r="E12" s="97" t="s">
        <v>220</v>
      </c>
    </row>
    <row r="13" spans="1:13" x14ac:dyDescent="0.25">
      <c r="A13" s="210"/>
      <c r="B13" s="210"/>
      <c r="C13" s="221"/>
    </row>
    <row r="14" spans="1:13" x14ac:dyDescent="0.25">
      <c r="A14" s="225" t="s">
        <v>299</v>
      </c>
      <c r="B14" s="226"/>
      <c r="C14" s="227"/>
      <c r="E14" s="289" t="s">
        <v>222</v>
      </c>
    </row>
    <row r="15" spans="1:13" ht="45" customHeight="1" x14ac:dyDescent="0.25">
      <c r="A15" s="491" t="s">
        <v>300</v>
      </c>
      <c r="B15" s="492"/>
      <c r="C15" s="493"/>
      <c r="E15" s="488" t="s">
        <v>223</v>
      </c>
      <c r="F15" s="488"/>
      <c r="G15" s="488"/>
      <c r="H15" s="488"/>
      <c r="I15" s="488"/>
      <c r="J15" s="488"/>
      <c r="K15" s="488"/>
      <c r="L15" s="488"/>
      <c r="M15" s="488"/>
    </row>
    <row r="16" spans="1:13" x14ac:dyDescent="0.25">
      <c r="A16" s="210"/>
      <c r="B16" s="210"/>
      <c r="C16" s="210"/>
      <c r="E16" s="289"/>
    </row>
    <row r="17" spans="1:13" x14ac:dyDescent="0.25">
      <c r="A17" s="225" t="s">
        <v>301</v>
      </c>
      <c r="B17" s="228"/>
      <c r="C17" s="229"/>
      <c r="E17" s="289" t="s">
        <v>222</v>
      </c>
    </row>
    <row r="18" spans="1:13" ht="45" customHeight="1" x14ac:dyDescent="0.25">
      <c r="A18" s="491" t="s">
        <v>302</v>
      </c>
      <c r="B18" s="492"/>
      <c r="C18" s="493"/>
      <c r="E18" s="488" t="s">
        <v>223</v>
      </c>
      <c r="F18" s="488"/>
      <c r="G18" s="488"/>
      <c r="H18" s="488"/>
      <c r="I18" s="488"/>
      <c r="J18" s="488"/>
      <c r="K18" s="488"/>
      <c r="L18" s="488"/>
      <c r="M18" s="488"/>
    </row>
  </sheetData>
  <sheetProtection algorithmName="SHA-512" hashValue="k0xGBENn1Wk9chjsi3sPtQkYtrXdFmshcbmuxY8Sl2sBYwmRCUxTQc2fs/DC7OltWIanXrtCW6YZLZnTALyWmA==" saltValue="gIaJVm6hsaggumKDvxhyng==" spinCount="100000" sheet="1" objects="1" scenarios="1"/>
  <mergeCells count="6">
    <mergeCell ref="A1:B1"/>
    <mergeCell ref="A2:C2"/>
    <mergeCell ref="A15:C15"/>
    <mergeCell ref="A18:C18"/>
    <mergeCell ref="E15:M15"/>
    <mergeCell ref="E18:M18"/>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Q37"/>
  <sheetViews>
    <sheetView zoomScaleNormal="100" zoomScaleSheetLayoutView="100" workbookViewId="0">
      <selection activeCell="A3" sqref="A3"/>
    </sheetView>
  </sheetViews>
  <sheetFormatPr defaultColWidth="9.140625" defaultRowHeight="15" x14ac:dyDescent="0.25"/>
  <cols>
    <col min="1" max="1" width="37.140625" customWidth="1"/>
    <col min="2" max="2" width="27.5703125" customWidth="1"/>
    <col min="3" max="6" width="13" customWidth="1"/>
    <col min="7" max="7" width="17" customWidth="1"/>
    <col min="8" max="8" width="2.85546875" customWidth="1"/>
  </cols>
  <sheetData>
    <row r="1" spans="1:9" ht="30" customHeight="1" x14ac:dyDescent="0.25">
      <c r="A1" s="486" t="s">
        <v>206</v>
      </c>
      <c r="B1" s="486"/>
      <c r="C1" s="486"/>
      <c r="D1" s="486"/>
      <c r="E1" s="486"/>
      <c r="F1" s="486"/>
      <c r="G1">
        <f>+'Section A'!B2</f>
        <v>0</v>
      </c>
    </row>
    <row r="2" spans="1:9" ht="46.5" customHeight="1" x14ac:dyDescent="0.25">
      <c r="A2" s="526" t="s">
        <v>441</v>
      </c>
      <c r="B2" s="526"/>
      <c r="C2" s="526"/>
      <c r="D2" s="526"/>
      <c r="E2" s="526"/>
      <c r="F2" s="526"/>
      <c r="G2" s="526"/>
    </row>
    <row r="3" spans="1:9" ht="25.5" x14ac:dyDescent="0.25">
      <c r="A3" s="164" t="s">
        <v>276</v>
      </c>
      <c r="B3" s="529" t="s">
        <v>277</v>
      </c>
      <c r="C3" s="529"/>
      <c r="D3" s="15" t="s">
        <v>278</v>
      </c>
      <c r="E3" s="15" t="s">
        <v>279</v>
      </c>
      <c r="F3" s="15" t="s">
        <v>252</v>
      </c>
      <c r="G3" s="296" t="s">
        <v>280</v>
      </c>
    </row>
    <row r="4" spans="1:9" s="71" customFormat="1" x14ac:dyDescent="0.25">
      <c r="A4" s="316"/>
      <c r="B4" s="530"/>
      <c r="C4" s="530"/>
      <c r="D4" s="323"/>
      <c r="E4" s="324"/>
      <c r="F4" s="317"/>
      <c r="G4" s="313">
        <f>ROUND(+D4*F4,2)</f>
        <v>0</v>
      </c>
    </row>
    <row r="5" spans="1:9" s="71" customFormat="1" x14ac:dyDescent="0.25">
      <c r="A5" s="316"/>
      <c r="B5" s="524"/>
      <c r="C5" s="525"/>
      <c r="D5" s="323"/>
      <c r="E5" s="324"/>
      <c r="F5" s="317"/>
      <c r="G5" s="313">
        <f t="shared" ref="G5:G7" si="0">ROUND(+D5*F5,2)</f>
        <v>0</v>
      </c>
    </row>
    <row r="6" spans="1:9" s="71" customFormat="1" x14ac:dyDescent="0.25">
      <c r="A6" s="316"/>
      <c r="B6" s="524"/>
      <c r="C6" s="525"/>
      <c r="D6" s="323"/>
      <c r="E6" s="324"/>
      <c r="F6" s="317"/>
      <c r="G6" s="313">
        <f t="shared" si="0"/>
        <v>0</v>
      </c>
    </row>
    <row r="7" spans="1:9" s="71" customFormat="1" ht="15" customHeight="1" x14ac:dyDescent="0.25">
      <c r="A7" s="316"/>
      <c r="B7" s="530"/>
      <c r="C7" s="530"/>
      <c r="D7" s="323"/>
      <c r="E7" s="324"/>
      <c r="F7" s="317"/>
      <c r="G7" s="313">
        <f t="shared" si="0"/>
        <v>0</v>
      </c>
    </row>
    <row r="8" spans="1:9" s="71" customFormat="1" x14ac:dyDescent="0.25">
      <c r="A8" s="159"/>
      <c r="B8" s="527"/>
      <c r="C8" s="527"/>
      <c r="D8" s="68"/>
      <c r="E8" s="138"/>
      <c r="F8" s="138" t="s">
        <v>230</v>
      </c>
      <c r="G8" s="55">
        <f>ROUND(SUM(G4:G7),2)</f>
        <v>0</v>
      </c>
      <c r="I8" s="292" t="s">
        <v>217</v>
      </c>
    </row>
    <row r="9" spans="1:9" s="71" customFormat="1" x14ac:dyDescent="0.25">
      <c r="A9" s="159"/>
      <c r="B9" s="527"/>
      <c r="C9" s="527"/>
      <c r="D9" s="68"/>
      <c r="E9" s="138"/>
      <c r="F9" s="138"/>
      <c r="G9" s="70"/>
      <c r="I9" s="292"/>
    </row>
    <row r="10" spans="1:9" hidden="1" x14ac:dyDescent="0.25">
      <c r="A10" s="233" t="s">
        <v>276</v>
      </c>
      <c r="B10" s="528" t="s">
        <v>281</v>
      </c>
      <c r="C10" s="528"/>
      <c r="D10" s="231"/>
      <c r="E10" s="179"/>
      <c r="F10" s="188"/>
      <c r="G10" s="178">
        <f>ROUND(+D10*F10,2)</f>
        <v>0</v>
      </c>
    </row>
    <row r="11" spans="1:9" hidden="1" x14ac:dyDescent="0.25">
      <c r="A11" s="233" t="s">
        <v>276</v>
      </c>
      <c r="B11" s="528" t="s">
        <v>281</v>
      </c>
      <c r="C11" s="528"/>
      <c r="D11" s="231"/>
      <c r="E11" s="179"/>
      <c r="F11" s="188"/>
      <c r="G11" s="186">
        <f>ROUND(+D11*F11,2)</f>
        <v>0</v>
      </c>
    </row>
    <row r="12" spans="1:9" hidden="1" x14ac:dyDescent="0.25">
      <c r="A12" s="236"/>
      <c r="B12" s="534"/>
      <c r="C12" s="534"/>
      <c r="D12" s="179"/>
      <c r="E12" s="177"/>
      <c r="F12" s="177" t="s">
        <v>232</v>
      </c>
      <c r="G12" s="178">
        <f>ROUND(SUM(G9:G11),2)</f>
        <v>0</v>
      </c>
      <c r="I12" s="289" t="s">
        <v>217</v>
      </c>
    </row>
    <row r="13" spans="1:9" s="71" customFormat="1" x14ac:dyDescent="0.25">
      <c r="A13" s="163"/>
      <c r="B13" s="161"/>
      <c r="C13" s="161"/>
      <c r="D13" s="68"/>
      <c r="E13" s="137"/>
      <c r="F13" s="137"/>
      <c r="G13" s="70"/>
      <c r="I13" s="292"/>
    </row>
    <row r="14" spans="1:9" s="71" customFormat="1" x14ac:dyDescent="0.25">
      <c r="A14" s="163"/>
      <c r="B14" s="161"/>
      <c r="C14" s="161"/>
      <c r="D14" s="68"/>
      <c r="E14" s="137"/>
      <c r="F14" s="166" t="s">
        <v>282</v>
      </c>
      <c r="G14" s="55">
        <f>+G12+G8</f>
        <v>0</v>
      </c>
      <c r="I14" s="292"/>
    </row>
    <row r="15" spans="1:9" s="71" customFormat="1" x14ac:dyDescent="0.25">
      <c r="C15" s="72"/>
      <c r="G15" s="75"/>
    </row>
    <row r="16" spans="1:9" s="71" customFormat="1" x14ac:dyDescent="0.25">
      <c r="A16" s="76" t="s">
        <v>283</v>
      </c>
      <c r="B16" s="77"/>
      <c r="C16" s="77"/>
      <c r="D16" s="77"/>
      <c r="E16" s="77"/>
      <c r="F16" s="77"/>
      <c r="G16" s="86"/>
      <c r="I16" s="289" t="s">
        <v>222</v>
      </c>
    </row>
    <row r="17" spans="1:9" s="71" customFormat="1" ht="78" customHeight="1" x14ac:dyDescent="0.25">
      <c r="A17" s="500"/>
      <c r="B17" s="501"/>
      <c r="C17" s="501"/>
      <c r="D17" s="501"/>
      <c r="E17" s="501"/>
      <c r="F17" s="501"/>
      <c r="G17" s="502"/>
      <c r="I17" s="289" t="s">
        <v>284</v>
      </c>
    </row>
    <row r="19" spans="1:9" hidden="1" x14ac:dyDescent="0.25">
      <c r="A19" s="225" t="s">
        <v>285</v>
      </c>
      <c r="B19" s="239"/>
      <c r="C19" s="228"/>
      <c r="D19" s="228"/>
      <c r="E19" s="228"/>
      <c r="F19" s="228"/>
      <c r="G19" s="251"/>
      <c r="I19" s="289" t="s">
        <v>222</v>
      </c>
    </row>
    <row r="20" spans="1:9" ht="45" hidden="1" customHeight="1" x14ac:dyDescent="0.25">
      <c r="A20" s="491"/>
      <c r="B20" s="492"/>
      <c r="C20" s="492"/>
      <c r="D20" s="492"/>
      <c r="E20" s="492"/>
      <c r="F20" s="492"/>
      <c r="G20" s="493"/>
      <c r="I20" s="289" t="s">
        <v>284</v>
      </c>
    </row>
    <row r="21" spans="1:9" s="71" customFormat="1" x14ac:dyDescent="0.25">
      <c r="A21" s="68"/>
      <c r="B21" s="68"/>
      <c r="C21" s="68"/>
      <c r="D21" s="68"/>
      <c r="E21" s="138"/>
      <c r="F21" s="138"/>
      <c r="G21" s="70"/>
    </row>
    <row r="22" spans="1:9" x14ac:dyDescent="0.25">
      <c r="A22" s="296" t="s">
        <v>286</v>
      </c>
      <c r="B22" s="296" t="s">
        <v>240</v>
      </c>
      <c r="C22" s="165" t="s">
        <v>241</v>
      </c>
      <c r="D22" s="165" t="s">
        <v>242</v>
      </c>
      <c r="E22" s="165" t="s">
        <v>243</v>
      </c>
      <c r="F22" s="165" t="s">
        <v>244</v>
      </c>
      <c r="G22" s="296"/>
    </row>
    <row r="23" spans="1:9" s="71" customFormat="1" x14ac:dyDescent="0.25">
      <c r="A23" s="159"/>
      <c r="B23" s="159"/>
      <c r="C23" s="176"/>
      <c r="D23" s="68"/>
      <c r="E23" s="175"/>
      <c r="F23" s="175"/>
      <c r="G23" s="70">
        <f t="shared" ref="G23:G24" si="1">ROUND(C23*E23*F23,2)</f>
        <v>0</v>
      </c>
    </row>
    <row r="24" spans="1:9" s="71" customFormat="1" x14ac:dyDescent="0.25">
      <c r="A24" s="159"/>
      <c r="B24" s="159"/>
      <c r="C24" s="176"/>
      <c r="D24" s="68"/>
      <c r="E24" s="175"/>
      <c r="F24" s="175"/>
      <c r="G24" s="91">
        <f t="shared" si="1"/>
        <v>0</v>
      </c>
    </row>
    <row r="25" spans="1:9" s="71" customFormat="1" x14ac:dyDescent="0.25">
      <c r="A25" s="159"/>
      <c r="B25" s="136"/>
      <c r="C25" s="72"/>
      <c r="E25" s="135"/>
      <c r="F25" s="138" t="s">
        <v>230</v>
      </c>
      <c r="G25" s="55">
        <f>ROUND(SUM(G23:G24),2)</f>
        <v>0</v>
      </c>
      <c r="I25" s="292" t="s">
        <v>217</v>
      </c>
    </row>
    <row r="26" spans="1:9" s="71" customFormat="1" x14ac:dyDescent="0.25">
      <c r="A26" s="159"/>
      <c r="B26" s="159"/>
      <c r="C26" s="72"/>
      <c r="G26" s="75"/>
    </row>
    <row r="27" spans="1:9" hidden="1" x14ac:dyDescent="0.25">
      <c r="A27" s="233" t="s">
        <v>287</v>
      </c>
      <c r="B27" s="233" t="s">
        <v>240</v>
      </c>
      <c r="C27" s="231"/>
      <c r="D27" s="179"/>
      <c r="E27" s="188"/>
      <c r="F27" s="188"/>
      <c r="G27" s="178">
        <f>ROUND(C27*E27*F27,2)</f>
        <v>0</v>
      </c>
    </row>
    <row r="28" spans="1:9" hidden="1" x14ac:dyDescent="0.25">
      <c r="A28" s="233" t="s">
        <v>287</v>
      </c>
      <c r="B28" s="233" t="s">
        <v>240</v>
      </c>
      <c r="C28" s="231"/>
      <c r="D28" s="179"/>
      <c r="E28" s="188"/>
      <c r="F28" s="188"/>
      <c r="G28" s="186">
        <f>ROUND(C28*E28*F28,2)</f>
        <v>0</v>
      </c>
    </row>
    <row r="29" spans="1:9" hidden="1" x14ac:dyDescent="0.25">
      <c r="A29" s="236"/>
      <c r="B29" s="210"/>
      <c r="C29" s="252"/>
      <c r="D29" s="210"/>
      <c r="E29" s="250"/>
      <c r="F29" s="177" t="s">
        <v>232</v>
      </c>
      <c r="G29" s="178">
        <f>ROUND(SUM(G26:G28),2)</f>
        <v>0</v>
      </c>
      <c r="I29" s="289" t="s">
        <v>217</v>
      </c>
    </row>
    <row r="30" spans="1:9" s="71" customFormat="1" x14ac:dyDescent="0.25">
      <c r="A30" s="163"/>
      <c r="C30" s="72"/>
      <c r="E30" s="134"/>
      <c r="F30" s="137"/>
      <c r="G30" s="70"/>
      <c r="I30" s="292"/>
    </row>
    <row r="31" spans="1:9" s="71" customFormat="1" x14ac:dyDescent="0.25">
      <c r="A31" s="163"/>
      <c r="C31" s="72"/>
      <c r="E31" s="134"/>
      <c r="F31" s="166" t="s">
        <v>288</v>
      </c>
      <c r="G31" s="55">
        <f>+G29+G25</f>
        <v>0</v>
      </c>
      <c r="I31" s="292"/>
    </row>
    <row r="32" spans="1:9" s="71" customFormat="1" x14ac:dyDescent="0.25">
      <c r="C32" s="72"/>
      <c r="G32" s="75"/>
    </row>
    <row r="33" spans="1:17" s="71" customFormat="1" x14ac:dyDescent="0.25">
      <c r="A33" s="167" t="s">
        <v>289</v>
      </c>
      <c r="B33" s="77"/>
      <c r="C33" s="77"/>
      <c r="D33" s="77"/>
      <c r="E33" s="77"/>
      <c r="F33" s="77"/>
      <c r="G33" s="86"/>
      <c r="I33" s="289" t="s">
        <v>222</v>
      </c>
    </row>
    <row r="34" spans="1:17" s="71" customFormat="1" ht="45" customHeight="1" x14ac:dyDescent="0.25">
      <c r="A34" s="531"/>
      <c r="B34" s="532"/>
      <c r="C34" s="532"/>
      <c r="D34" s="532"/>
      <c r="E34" s="532"/>
      <c r="F34" s="532"/>
      <c r="G34" s="533"/>
      <c r="I34" s="488" t="s">
        <v>223</v>
      </c>
      <c r="J34" s="488"/>
      <c r="K34" s="488"/>
      <c r="L34" s="488"/>
      <c r="M34" s="488"/>
      <c r="N34" s="488"/>
      <c r="O34" s="488"/>
      <c r="P34" s="488"/>
      <c r="Q34" s="488"/>
    </row>
    <row r="36" spans="1:17" hidden="1" x14ac:dyDescent="0.25">
      <c r="A36" s="225" t="s">
        <v>290</v>
      </c>
      <c r="B36" s="239"/>
      <c r="C36" s="228"/>
      <c r="D36" s="228"/>
      <c r="E36" s="228"/>
      <c r="F36" s="228"/>
      <c r="G36" s="251"/>
      <c r="I36" s="289" t="s">
        <v>222</v>
      </c>
    </row>
    <row r="37" spans="1:17" ht="45" hidden="1" customHeight="1" x14ac:dyDescent="0.25">
      <c r="A37" s="491"/>
      <c r="B37" s="492"/>
      <c r="C37" s="492"/>
      <c r="D37" s="492"/>
      <c r="E37" s="492"/>
      <c r="F37" s="492"/>
      <c r="G37" s="493"/>
      <c r="I37" s="488" t="s">
        <v>223</v>
      </c>
      <c r="J37" s="488"/>
      <c r="K37" s="488"/>
      <c r="L37" s="488"/>
      <c r="M37" s="488"/>
      <c r="N37" s="488"/>
      <c r="O37" s="488"/>
      <c r="P37" s="488"/>
      <c r="Q37" s="488"/>
    </row>
  </sheetData>
  <sheetProtection algorithmName="SHA-512" hashValue="mvOx5LWm3PbgZcEG59yOqkEFO1UyAqw0jWYHuhbLeDGLQoU5zehgfdHc/213Q2+aAWJS2QgnQkQjLQAm6HPDzQ==" saltValue="CP5CKbsJ8pqsVgnoVd0SXQ==" spinCount="100000" sheet="1" objects="1" scenarios="1" formatCells="0" formatRows="0" insertRows="0" deleteRows="0" sort="0"/>
  <mergeCells count="18">
    <mergeCell ref="A17:G17"/>
    <mergeCell ref="A20:G20"/>
    <mergeCell ref="B5:C5"/>
    <mergeCell ref="B6:C6"/>
    <mergeCell ref="I34:Q34"/>
    <mergeCell ref="I37:Q37"/>
    <mergeCell ref="A1:F1"/>
    <mergeCell ref="A2:G2"/>
    <mergeCell ref="B8:C8"/>
    <mergeCell ref="B9:C9"/>
    <mergeCell ref="B11:C11"/>
    <mergeCell ref="B10:C10"/>
    <mergeCell ref="B3:C3"/>
    <mergeCell ref="B4:C4"/>
    <mergeCell ref="B7:C7"/>
    <mergeCell ref="A37:G37"/>
    <mergeCell ref="A34:G34"/>
    <mergeCell ref="B12:C12"/>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B2465-A19E-4433-974C-B3728662E5A2}">
  <sheetPr>
    <pageSetUpPr fitToPage="1"/>
  </sheetPr>
  <dimension ref="A1:Q37"/>
  <sheetViews>
    <sheetView zoomScaleNormal="100" zoomScaleSheetLayoutView="100" workbookViewId="0">
      <selection activeCell="D4" sqref="D4:F6"/>
    </sheetView>
  </sheetViews>
  <sheetFormatPr defaultColWidth="9.140625" defaultRowHeight="15" x14ac:dyDescent="0.25"/>
  <cols>
    <col min="1" max="1" width="37.140625" customWidth="1"/>
    <col min="2" max="2" width="27.5703125" customWidth="1"/>
    <col min="3" max="6" width="13" customWidth="1"/>
    <col min="7" max="7" width="17" customWidth="1"/>
    <col min="8" max="8" width="2.85546875" customWidth="1"/>
  </cols>
  <sheetData>
    <row r="1" spans="1:9" ht="30" customHeight="1" x14ac:dyDescent="0.25">
      <c r="A1" s="486" t="s">
        <v>206</v>
      </c>
      <c r="B1" s="486"/>
      <c r="C1" s="486"/>
      <c r="D1" s="486"/>
      <c r="E1" s="486"/>
      <c r="F1" s="486"/>
      <c r="G1">
        <f>+'Section A'!B2</f>
        <v>0</v>
      </c>
    </row>
    <row r="2" spans="1:9" ht="46.5" customHeight="1" x14ac:dyDescent="0.25">
      <c r="A2" s="526" t="s">
        <v>389</v>
      </c>
      <c r="B2" s="526"/>
      <c r="C2" s="526"/>
      <c r="D2" s="526"/>
      <c r="E2" s="526"/>
      <c r="F2" s="526"/>
      <c r="G2" s="526"/>
    </row>
    <row r="3" spans="1:9" ht="25.5" x14ac:dyDescent="0.25">
      <c r="A3" s="164" t="s">
        <v>276</v>
      </c>
      <c r="B3" s="529" t="s">
        <v>277</v>
      </c>
      <c r="C3" s="529"/>
      <c r="D3" s="15" t="s">
        <v>278</v>
      </c>
      <c r="E3" s="15" t="s">
        <v>279</v>
      </c>
      <c r="F3" s="15" t="s">
        <v>252</v>
      </c>
      <c r="G3" s="296" t="s">
        <v>280</v>
      </c>
    </row>
    <row r="4" spans="1:9" s="71" customFormat="1" x14ac:dyDescent="0.25">
      <c r="A4" s="316"/>
      <c r="B4" s="539"/>
      <c r="C4" s="539"/>
      <c r="D4" s="323"/>
      <c r="E4" s="324"/>
      <c r="F4" s="317"/>
      <c r="G4" s="319">
        <f>ROUND(+D4*F4,2)</f>
        <v>0</v>
      </c>
    </row>
    <row r="5" spans="1:9" s="71" customFormat="1" x14ac:dyDescent="0.25">
      <c r="A5" s="316"/>
      <c r="B5" s="537"/>
      <c r="C5" s="538"/>
      <c r="D5" s="323"/>
      <c r="E5" s="324"/>
      <c r="F5" s="317"/>
      <c r="G5" s="319">
        <f t="shared" ref="G5:G7" si="0">ROUND(+D5*F5,2)</f>
        <v>0</v>
      </c>
    </row>
    <row r="6" spans="1:9" s="71" customFormat="1" x14ac:dyDescent="0.25">
      <c r="A6" s="316"/>
      <c r="B6" s="537"/>
      <c r="C6" s="538"/>
      <c r="D6" s="323"/>
      <c r="E6" s="324"/>
      <c r="F6" s="317"/>
      <c r="G6" s="319">
        <f t="shared" si="0"/>
        <v>0</v>
      </c>
    </row>
    <row r="7" spans="1:9" s="71" customFormat="1" ht="15" customHeight="1" x14ac:dyDescent="0.25">
      <c r="A7" s="316"/>
      <c r="B7" s="539"/>
      <c r="C7" s="539"/>
      <c r="D7" s="323"/>
      <c r="E7" s="324"/>
      <c r="F7" s="317"/>
      <c r="G7" s="319">
        <f t="shared" si="0"/>
        <v>0</v>
      </c>
    </row>
    <row r="8" spans="1:9" s="71" customFormat="1" x14ac:dyDescent="0.25">
      <c r="A8" s="159"/>
      <c r="B8" s="527"/>
      <c r="C8" s="527"/>
      <c r="D8" s="68"/>
      <c r="E8" s="138"/>
      <c r="F8" s="138" t="s">
        <v>230</v>
      </c>
      <c r="G8" s="55">
        <f>ROUND(SUM(G4:G7),2)</f>
        <v>0</v>
      </c>
      <c r="I8" s="292" t="s">
        <v>217</v>
      </c>
    </row>
    <row r="9" spans="1:9" s="71" customFormat="1" x14ac:dyDescent="0.25">
      <c r="A9" s="159"/>
      <c r="B9" s="527"/>
      <c r="C9" s="527"/>
      <c r="D9" s="68"/>
      <c r="E9" s="138"/>
      <c r="F9" s="138"/>
      <c r="G9" s="70"/>
      <c r="I9" s="292"/>
    </row>
    <row r="10" spans="1:9" hidden="1" x14ac:dyDescent="0.25">
      <c r="A10" s="233" t="s">
        <v>276</v>
      </c>
      <c r="B10" s="528" t="s">
        <v>281</v>
      </c>
      <c r="C10" s="528"/>
      <c r="D10" s="231"/>
      <c r="E10" s="179"/>
      <c r="F10" s="188"/>
      <c r="G10" s="178">
        <f>ROUND(+D10*F10,2)</f>
        <v>0</v>
      </c>
    </row>
    <row r="11" spans="1:9" hidden="1" x14ac:dyDescent="0.25">
      <c r="A11" s="233" t="s">
        <v>276</v>
      </c>
      <c r="B11" s="528" t="s">
        <v>281</v>
      </c>
      <c r="C11" s="528"/>
      <c r="D11" s="231"/>
      <c r="E11" s="179"/>
      <c r="F11" s="188"/>
      <c r="G11" s="186">
        <f>ROUND(+D11*F11,2)</f>
        <v>0</v>
      </c>
    </row>
    <row r="12" spans="1:9" hidden="1" x14ac:dyDescent="0.25">
      <c r="A12" s="236"/>
      <c r="B12" s="534"/>
      <c r="C12" s="534"/>
      <c r="D12" s="179"/>
      <c r="E12" s="177"/>
      <c r="F12" s="177" t="s">
        <v>232</v>
      </c>
      <c r="G12" s="178">
        <f>ROUND(SUM(G9:G11),2)</f>
        <v>0</v>
      </c>
      <c r="I12" s="289" t="s">
        <v>217</v>
      </c>
    </row>
    <row r="13" spans="1:9" s="71" customFormat="1" x14ac:dyDescent="0.25">
      <c r="A13" s="163"/>
      <c r="B13" s="161"/>
      <c r="C13" s="161"/>
      <c r="D13" s="68"/>
      <c r="E13" s="137"/>
      <c r="F13" s="137"/>
      <c r="G13" s="70"/>
      <c r="I13" s="292"/>
    </row>
    <row r="14" spans="1:9" s="71" customFormat="1" x14ac:dyDescent="0.25">
      <c r="A14" s="163"/>
      <c r="B14" s="161"/>
      <c r="C14" s="161"/>
      <c r="D14" s="68"/>
      <c r="E14" s="137"/>
      <c r="F14" s="166" t="s">
        <v>282</v>
      </c>
      <c r="G14" s="55">
        <f>+G12+G8</f>
        <v>0</v>
      </c>
      <c r="I14" s="292"/>
    </row>
    <row r="15" spans="1:9" s="71" customFormat="1" x14ac:dyDescent="0.25">
      <c r="C15" s="72"/>
      <c r="G15" s="75"/>
    </row>
    <row r="16" spans="1:9" s="71" customFormat="1" x14ac:dyDescent="0.25">
      <c r="A16" s="76" t="s">
        <v>283</v>
      </c>
      <c r="B16" s="77"/>
      <c r="C16" s="77"/>
      <c r="D16" s="77"/>
      <c r="E16" s="77"/>
      <c r="F16" s="77"/>
      <c r="G16" s="86"/>
      <c r="I16" s="289" t="s">
        <v>222</v>
      </c>
    </row>
    <row r="17" spans="1:9" s="71" customFormat="1" ht="92.25" customHeight="1" x14ac:dyDescent="0.25">
      <c r="A17" s="500"/>
      <c r="B17" s="501"/>
      <c r="C17" s="501"/>
      <c r="D17" s="501"/>
      <c r="E17" s="501"/>
      <c r="F17" s="501"/>
      <c r="G17" s="502"/>
      <c r="I17" s="289" t="s">
        <v>284</v>
      </c>
    </row>
    <row r="19" spans="1:9" hidden="1" x14ac:dyDescent="0.25">
      <c r="A19" s="225" t="s">
        <v>285</v>
      </c>
      <c r="B19" s="239"/>
      <c r="C19" s="228"/>
      <c r="D19" s="228"/>
      <c r="E19" s="228"/>
      <c r="F19" s="228"/>
      <c r="G19" s="251"/>
      <c r="I19" s="289" t="s">
        <v>222</v>
      </c>
    </row>
    <row r="20" spans="1:9" ht="45" hidden="1" customHeight="1" x14ac:dyDescent="0.25">
      <c r="A20" s="491"/>
      <c r="B20" s="492"/>
      <c r="C20" s="492"/>
      <c r="D20" s="492"/>
      <c r="E20" s="492"/>
      <c r="F20" s="492"/>
      <c r="G20" s="493"/>
      <c r="I20" s="289" t="s">
        <v>284</v>
      </c>
    </row>
    <row r="21" spans="1:9" s="71" customFormat="1" x14ac:dyDescent="0.25">
      <c r="A21" s="68"/>
      <c r="B21" s="68"/>
      <c r="C21" s="68"/>
      <c r="D21" s="68"/>
      <c r="E21" s="138"/>
      <c r="F21" s="138"/>
      <c r="G21" s="70"/>
    </row>
    <row r="22" spans="1:9" x14ac:dyDescent="0.25">
      <c r="A22" s="296" t="s">
        <v>286</v>
      </c>
      <c r="B22" s="296" t="s">
        <v>240</v>
      </c>
      <c r="C22" s="165" t="s">
        <v>241</v>
      </c>
      <c r="D22" s="165" t="s">
        <v>242</v>
      </c>
      <c r="E22" s="165" t="s">
        <v>243</v>
      </c>
      <c r="F22" s="165" t="s">
        <v>244</v>
      </c>
      <c r="G22" s="296"/>
    </row>
    <row r="23" spans="1:9" s="71" customFormat="1" x14ac:dyDescent="0.25">
      <c r="A23" s="159"/>
      <c r="B23" s="159"/>
      <c r="C23" s="176"/>
      <c r="D23" s="68"/>
      <c r="E23" s="175"/>
      <c r="F23" s="175"/>
      <c r="G23" s="70">
        <f t="shared" ref="G23:G24" si="1">ROUND(C23*E23*F23,2)</f>
        <v>0</v>
      </c>
    </row>
    <row r="24" spans="1:9" s="71" customFormat="1" x14ac:dyDescent="0.25">
      <c r="A24" s="159"/>
      <c r="B24" s="159"/>
      <c r="C24" s="176"/>
      <c r="D24" s="68"/>
      <c r="E24" s="175"/>
      <c r="F24" s="175"/>
      <c r="G24" s="91">
        <f t="shared" si="1"/>
        <v>0</v>
      </c>
    </row>
    <row r="25" spans="1:9" s="71" customFormat="1" x14ac:dyDescent="0.25">
      <c r="A25" s="159"/>
      <c r="B25" s="136"/>
      <c r="C25" s="72"/>
      <c r="E25" s="135"/>
      <c r="F25" s="138" t="s">
        <v>230</v>
      </c>
      <c r="G25" s="55">
        <f>ROUND(SUM(G23:G24),2)</f>
        <v>0</v>
      </c>
      <c r="I25" s="292" t="s">
        <v>217</v>
      </c>
    </row>
    <row r="26" spans="1:9" s="71" customFormat="1" x14ac:dyDescent="0.25">
      <c r="A26" s="159"/>
      <c r="B26" s="159"/>
      <c r="C26" s="72"/>
      <c r="G26" s="75"/>
    </row>
    <row r="27" spans="1:9" hidden="1" x14ac:dyDescent="0.25">
      <c r="A27" s="233" t="s">
        <v>287</v>
      </c>
      <c r="B27" s="233" t="s">
        <v>240</v>
      </c>
      <c r="C27" s="231"/>
      <c r="D27" s="179"/>
      <c r="E27" s="188"/>
      <c r="F27" s="188"/>
      <c r="G27" s="178">
        <f>ROUND(C27*E27*F27,2)</f>
        <v>0</v>
      </c>
    </row>
    <row r="28" spans="1:9" hidden="1" x14ac:dyDescent="0.25">
      <c r="A28" s="233" t="s">
        <v>287</v>
      </c>
      <c r="B28" s="233" t="s">
        <v>240</v>
      </c>
      <c r="C28" s="231"/>
      <c r="D28" s="179"/>
      <c r="E28" s="188"/>
      <c r="F28" s="188"/>
      <c r="G28" s="186">
        <f>ROUND(C28*E28*F28,2)</f>
        <v>0</v>
      </c>
    </row>
    <row r="29" spans="1:9" hidden="1" x14ac:dyDescent="0.25">
      <c r="A29" s="236"/>
      <c r="B29" s="210"/>
      <c r="C29" s="252"/>
      <c r="D29" s="210"/>
      <c r="E29" s="250"/>
      <c r="F29" s="177" t="s">
        <v>232</v>
      </c>
      <c r="G29" s="178">
        <f>ROUND(SUM(G26:G28),2)</f>
        <v>0</v>
      </c>
      <c r="I29" s="289" t="s">
        <v>217</v>
      </c>
    </row>
    <row r="30" spans="1:9" s="71" customFormat="1" x14ac:dyDescent="0.25">
      <c r="A30" s="163"/>
      <c r="C30" s="72"/>
      <c r="E30" s="134"/>
      <c r="F30" s="137"/>
      <c r="G30" s="70"/>
      <c r="I30" s="292"/>
    </row>
    <row r="31" spans="1:9" s="71" customFormat="1" x14ac:dyDescent="0.25">
      <c r="A31" s="163"/>
      <c r="C31" s="72"/>
      <c r="E31" s="134"/>
      <c r="F31" s="166" t="s">
        <v>288</v>
      </c>
      <c r="G31" s="55">
        <f>+G29+G25</f>
        <v>0</v>
      </c>
      <c r="I31" s="292"/>
    </row>
    <row r="32" spans="1:9" s="71" customFormat="1" x14ac:dyDescent="0.25">
      <c r="C32" s="72"/>
      <c r="G32" s="75"/>
    </row>
    <row r="33" spans="1:17" s="71" customFormat="1" x14ac:dyDescent="0.25">
      <c r="A33" s="167" t="s">
        <v>289</v>
      </c>
      <c r="B33" s="77"/>
      <c r="C33" s="77"/>
      <c r="D33" s="77"/>
      <c r="E33" s="77"/>
      <c r="F33" s="77"/>
      <c r="G33" s="86"/>
      <c r="I33" s="289" t="s">
        <v>222</v>
      </c>
    </row>
    <row r="34" spans="1:17" s="71" customFormat="1" ht="45" customHeight="1" x14ac:dyDescent="0.25">
      <c r="A34" s="531"/>
      <c r="B34" s="532"/>
      <c r="C34" s="532"/>
      <c r="D34" s="532"/>
      <c r="E34" s="532"/>
      <c r="F34" s="532"/>
      <c r="G34" s="533"/>
      <c r="I34" s="488" t="s">
        <v>223</v>
      </c>
      <c r="J34" s="488"/>
      <c r="K34" s="488"/>
      <c r="L34" s="488"/>
      <c r="M34" s="488"/>
      <c r="N34" s="488"/>
      <c r="O34" s="488"/>
      <c r="P34" s="488"/>
      <c r="Q34" s="488"/>
    </row>
    <row r="36" spans="1:17" hidden="1" x14ac:dyDescent="0.25">
      <c r="A36" s="225" t="s">
        <v>290</v>
      </c>
      <c r="B36" s="239"/>
      <c r="C36" s="228"/>
      <c r="D36" s="228"/>
      <c r="E36" s="228"/>
      <c r="F36" s="228"/>
      <c r="G36" s="251"/>
      <c r="I36" s="289" t="s">
        <v>222</v>
      </c>
    </row>
    <row r="37" spans="1:17" ht="45" hidden="1" customHeight="1" x14ac:dyDescent="0.25">
      <c r="A37" s="491"/>
      <c r="B37" s="492"/>
      <c r="C37" s="492"/>
      <c r="D37" s="492"/>
      <c r="E37" s="492"/>
      <c r="F37" s="492"/>
      <c r="G37" s="493"/>
      <c r="I37" s="488" t="s">
        <v>223</v>
      </c>
      <c r="J37" s="488"/>
      <c r="K37" s="488"/>
      <c r="L37" s="488"/>
      <c r="M37" s="488"/>
      <c r="N37" s="488"/>
      <c r="O37" s="488"/>
      <c r="P37" s="488"/>
      <c r="Q37" s="488"/>
    </row>
  </sheetData>
  <sheetProtection algorithmName="SHA-512" hashValue="1uwsGfm4ZLBBWgWd8xXSuFWix6b0xlrLoc1lqGSr7GEgW6jYIuVFBo6EK61ITcIRg61JOpBFnQDD+Vy4wOXVVw==" saltValue="vcBmuttLH4546RUzHYRB3Q==" spinCount="100000" sheet="1" objects="1" scenarios="1" formatCells="0" formatRows="0" insertRows="0" deleteRows="0" sort="0"/>
  <mergeCells count="18">
    <mergeCell ref="A1:F1"/>
    <mergeCell ref="B3:C3"/>
    <mergeCell ref="B4:C4"/>
    <mergeCell ref="B7:C7"/>
    <mergeCell ref="B8:C8"/>
    <mergeCell ref="A34:G34"/>
    <mergeCell ref="I34:Q34"/>
    <mergeCell ref="A37:G37"/>
    <mergeCell ref="I37:Q37"/>
    <mergeCell ref="A2:G2"/>
    <mergeCell ref="B5:C5"/>
    <mergeCell ref="B6:C6"/>
    <mergeCell ref="B9:C9"/>
    <mergeCell ref="B10:C10"/>
    <mergeCell ref="B11:C11"/>
    <mergeCell ref="B12:C12"/>
    <mergeCell ref="A17:G17"/>
    <mergeCell ref="A20:G20"/>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P21"/>
  <sheetViews>
    <sheetView zoomScaleNormal="100" zoomScaleSheetLayoutView="100" workbookViewId="0">
      <selection activeCell="B5" sqref="B5:E7"/>
    </sheetView>
  </sheetViews>
  <sheetFormatPr defaultColWidth="9.140625" defaultRowHeight="12.75" x14ac:dyDescent="0.2"/>
  <cols>
    <col min="1" max="1" width="37.140625" style="10" customWidth="1"/>
    <col min="2" max="5" width="16.85546875" style="10" customWidth="1"/>
    <col min="6" max="6" width="18.42578125" style="10" customWidth="1"/>
    <col min="7" max="7" width="2.7109375" style="10" customWidth="1"/>
    <col min="8" max="16384" width="9.140625" style="10"/>
  </cols>
  <sheetData>
    <row r="1" spans="1:8" ht="25.5" customHeight="1" x14ac:dyDescent="0.25">
      <c r="A1" s="486" t="s">
        <v>206</v>
      </c>
      <c r="B1" s="486"/>
      <c r="C1" s="486"/>
      <c r="D1" s="486"/>
      <c r="E1" s="486"/>
      <c r="F1">
        <f>+'Section A'!B2</f>
        <v>0</v>
      </c>
    </row>
    <row r="2" spans="1:8" ht="67.5" customHeight="1" x14ac:dyDescent="0.2">
      <c r="A2" s="438" t="s">
        <v>303</v>
      </c>
      <c r="B2" s="438"/>
      <c r="C2" s="438"/>
      <c r="D2" s="438"/>
      <c r="E2" s="438"/>
      <c r="F2" s="438"/>
    </row>
    <row r="4" spans="1:8" x14ac:dyDescent="0.2">
      <c r="A4" s="164" t="s">
        <v>304</v>
      </c>
      <c r="B4" s="164" t="s">
        <v>243</v>
      </c>
      <c r="C4" s="164" t="s">
        <v>242</v>
      </c>
      <c r="D4" s="164" t="s">
        <v>261</v>
      </c>
      <c r="E4" s="164" t="s">
        <v>213</v>
      </c>
      <c r="F4" s="164" t="s">
        <v>305</v>
      </c>
      <c r="H4" s="289" t="s">
        <v>215</v>
      </c>
    </row>
    <row r="5" spans="1:8" s="62" customFormat="1" ht="15" x14ac:dyDescent="0.25">
      <c r="A5" s="321"/>
      <c r="B5" s="317"/>
      <c r="C5" s="317"/>
      <c r="D5" s="323"/>
      <c r="E5" s="317"/>
      <c r="F5" s="313">
        <f t="shared" ref="F5:F6" si="0">ROUND(+B5*D5*E5,2)</f>
        <v>0</v>
      </c>
      <c r="H5" s="71"/>
    </row>
    <row r="6" spans="1:8" s="62" customFormat="1" ht="15" x14ac:dyDescent="0.25">
      <c r="A6" s="321"/>
      <c r="B6" s="317"/>
      <c r="C6" s="317"/>
      <c r="D6" s="323"/>
      <c r="E6" s="317"/>
      <c r="F6" s="313">
        <f t="shared" si="0"/>
        <v>0</v>
      </c>
      <c r="H6" s="71"/>
    </row>
    <row r="7" spans="1:8" s="62" customFormat="1" ht="15" x14ac:dyDescent="0.25">
      <c r="A7" s="321"/>
      <c r="B7" s="317"/>
      <c r="C7" s="317"/>
      <c r="D7" s="323"/>
      <c r="E7" s="317"/>
      <c r="F7" s="313">
        <f>ROUND(+B7*D7*E7,2)</f>
        <v>0</v>
      </c>
      <c r="H7" s="71"/>
    </row>
    <row r="8" spans="1:8" s="62" customFormat="1" ht="13.5" x14ac:dyDescent="0.25">
      <c r="A8" s="294"/>
      <c r="D8" s="135"/>
      <c r="E8" s="148" t="s">
        <v>216</v>
      </c>
      <c r="F8" s="55">
        <f>ROUND(SUM(F5:F7),2)</f>
        <v>0</v>
      </c>
      <c r="H8" s="292" t="s">
        <v>306</v>
      </c>
    </row>
    <row r="9" spans="1:8" s="62" customFormat="1" x14ac:dyDescent="0.2">
      <c r="A9" s="294"/>
      <c r="D9" s="92"/>
      <c r="F9" s="87"/>
    </row>
    <row r="10" spans="1:8" s="232" customFormat="1" ht="13.5" hidden="1" x14ac:dyDescent="0.25">
      <c r="A10" s="295" t="s">
        <v>297</v>
      </c>
      <c r="B10" s="188"/>
      <c r="C10" s="188"/>
      <c r="D10" s="231"/>
      <c r="E10" s="188"/>
      <c r="F10" s="178">
        <f>ROUND(+B10*D10*E10,2)</f>
        <v>0</v>
      </c>
    </row>
    <row r="11" spans="1:8" s="232" customFormat="1" ht="13.5" hidden="1" x14ac:dyDescent="0.25">
      <c r="A11" s="295" t="s">
        <v>297</v>
      </c>
      <c r="B11" s="188"/>
      <c r="C11" s="188"/>
      <c r="D11" s="231"/>
      <c r="E11" s="188"/>
      <c r="F11" s="186">
        <f>ROUND(+B11*D11*E11,2)</f>
        <v>0</v>
      </c>
    </row>
    <row r="12" spans="1:8" s="232" customFormat="1" ht="13.5" hidden="1" x14ac:dyDescent="0.25">
      <c r="D12" s="250"/>
      <c r="E12" s="177" t="s">
        <v>218</v>
      </c>
      <c r="F12" s="178">
        <f>ROUND(SUM(F9:F11),2)</f>
        <v>0</v>
      </c>
      <c r="H12" s="243" t="s">
        <v>306</v>
      </c>
    </row>
    <row r="13" spans="1:8" s="62" customFormat="1" x14ac:dyDescent="0.2">
      <c r="F13" s="87"/>
    </row>
    <row r="14" spans="1:8" ht="15" x14ac:dyDescent="0.25">
      <c r="A14"/>
      <c r="B14"/>
      <c r="C14"/>
      <c r="D14" s="290"/>
      <c r="E14" s="290" t="s">
        <v>307</v>
      </c>
      <c r="F14" s="53">
        <f>+F12+F8</f>
        <v>0</v>
      </c>
      <c r="H14" s="97" t="s">
        <v>220</v>
      </c>
    </row>
    <row r="16" spans="1:8" s="62" customFormat="1" ht="15" x14ac:dyDescent="0.2">
      <c r="A16" s="76" t="s">
        <v>308</v>
      </c>
      <c r="B16" s="77"/>
      <c r="C16" s="77"/>
      <c r="D16" s="77"/>
      <c r="E16" s="77"/>
      <c r="F16" s="78"/>
      <c r="H16" s="289" t="s">
        <v>222</v>
      </c>
    </row>
    <row r="17" spans="1:16" s="62" customFormat="1" ht="75.75" customHeight="1" x14ac:dyDescent="0.2">
      <c r="A17" s="500"/>
      <c r="B17" s="501"/>
      <c r="C17" s="501"/>
      <c r="D17" s="501"/>
      <c r="E17" s="501"/>
      <c r="F17" s="502"/>
      <c r="H17" s="488" t="s">
        <v>223</v>
      </c>
      <c r="I17" s="488"/>
      <c r="J17" s="488"/>
      <c r="K17" s="488"/>
      <c r="L17" s="488"/>
      <c r="M17" s="488"/>
      <c r="N17" s="488"/>
      <c r="O17" s="488"/>
      <c r="P17" s="488"/>
    </row>
    <row r="18" spans="1:16" ht="15" x14ac:dyDescent="0.25">
      <c r="A18"/>
      <c r="B18"/>
      <c r="C18"/>
      <c r="D18"/>
      <c r="E18"/>
      <c r="F18"/>
      <c r="H18"/>
    </row>
    <row r="19" spans="1:16" s="232" customFormat="1" hidden="1" x14ac:dyDescent="0.2">
      <c r="A19" s="225" t="s">
        <v>309</v>
      </c>
      <c r="B19" s="228"/>
      <c r="C19" s="228"/>
      <c r="D19" s="228"/>
      <c r="E19" s="228"/>
      <c r="F19" s="229"/>
      <c r="H19" s="243" t="s">
        <v>222</v>
      </c>
    </row>
    <row r="20" spans="1:16" s="232" customFormat="1" ht="45" hidden="1" customHeight="1" x14ac:dyDescent="0.2">
      <c r="A20" s="491"/>
      <c r="B20" s="492"/>
      <c r="C20" s="492"/>
      <c r="D20" s="492"/>
      <c r="E20" s="492"/>
      <c r="F20" s="493"/>
      <c r="H20" s="489" t="s">
        <v>223</v>
      </c>
      <c r="I20" s="489"/>
      <c r="J20" s="489"/>
      <c r="K20" s="489"/>
      <c r="L20" s="489"/>
      <c r="M20" s="489"/>
      <c r="N20" s="489"/>
      <c r="O20" s="489"/>
      <c r="P20" s="489"/>
    </row>
    <row r="21" spans="1:16" ht="15" x14ac:dyDescent="0.25">
      <c r="A21"/>
      <c r="B21"/>
      <c r="C21"/>
      <c r="D21"/>
      <c r="E21"/>
      <c r="F21" s="61"/>
    </row>
  </sheetData>
  <sheetProtection algorithmName="SHA-512" hashValue="ibfKDyYGvYLihNe4WTVHq6AAEn367NgswwtCSghqVJrTS/FCTSi+U9Lg8CgAg+inPQxWalqOXIHZc3woCVTYgQ==" saltValue="zwnIdqh3tuECpjIL2dvRcw==" spinCount="100000" sheet="1" objects="1" scenarios="1" formatCells="0" formatRows="0" insertRows="0" deleteRows="0" sort="0"/>
  <mergeCells count="6">
    <mergeCell ref="A17:F17"/>
    <mergeCell ref="A20:F20"/>
    <mergeCell ref="A1:E1"/>
    <mergeCell ref="A2:F2"/>
    <mergeCell ref="H17:P17"/>
    <mergeCell ref="H20:P20"/>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18"/>
  <sheetViews>
    <sheetView view="pageBreakPreview" zoomScaleNormal="100" zoomScaleSheetLayoutView="100" workbookViewId="0">
      <selection sqref="A1:XFD1048576"/>
    </sheetView>
  </sheetViews>
  <sheetFormatPr defaultColWidth="9.140625" defaultRowHeight="15" x14ac:dyDescent="0.25"/>
  <cols>
    <col min="1" max="1" width="39.42578125" customWidth="1"/>
    <col min="2" max="2" width="75.5703125" customWidth="1"/>
    <col min="3" max="3" width="18.5703125" customWidth="1"/>
    <col min="4" max="4" width="2.140625" customWidth="1"/>
  </cols>
  <sheetData>
    <row r="1" spans="1:13" ht="20.25" customHeight="1" x14ac:dyDescent="0.25">
      <c r="A1" s="535" t="s">
        <v>206</v>
      </c>
      <c r="B1" s="535"/>
      <c r="C1" s="210">
        <f>+'Section A'!B2</f>
        <v>0</v>
      </c>
    </row>
    <row r="2" spans="1:13" ht="53.25" customHeight="1" x14ac:dyDescent="0.25">
      <c r="A2" s="536" t="s">
        <v>310</v>
      </c>
      <c r="B2" s="536"/>
      <c r="C2" s="536"/>
    </row>
    <row r="3" spans="1:13" ht="25.5" x14ac:dyDescent="0.25">
      <c r="A3" s="213" t="s">
        <v>292</v>
      </c>
      <c r="B3" s="230" t="s">
        <v>293</v>
      </c>
      <c r="C3" s="213" t="s">
        <v>311</v>
      </c>
    </row>
    <row r="4" spans="1:13" x14ac:dyDescent="0.25">
      <c r="A4" s="214" t="s">
        <v>292</v>
      </c>
      <c r="B4" s="215" t="s">
        <v>293</v>
      </c>
      <c r="C4" s="178">
        <v>0</v>
      </c>
    </row>
    <row r="5" spans="1:13" x14ac:dyDescent="0.25">
      <c r="A5" s="295" t="s">
        <v>292</v>
      </c>
      <c r="B5" s="295" t="s">
        <v>293</v>
      </c>
      <c r="C5" s="186">
        <v>0</v>
      </c>
    </row>
    <row r="6" spans="1:13" x14ac:dyDescent="0.25">
      <c r="A6" s="295"/>
      <c r="B6" s="211" t="s">
        <v>216</v>
      </c>
      <c r="C6" s="178">
        <f>ROUND(SUM(C4:C5),2)</f>
        <v>0</v>
      </c>
      <c r="E6" s="289" t="s">
        <v>271</v>
      </c>
    </row>
    <row r="7" spans="1:13" x14ac:dyDescent="0.25">
      <c r="A7" s="295"/>
      <c r="B7" s="295"/>
      <c r="C7" s="221"/>
    </row>
    <row r="8" spans="1:13" x14ac:dyDescent="0.25">
      <c r="A8" s="295" t="s">
        <v>296</v>
      </c>
      <c r="B8" s="295" t="s">
        <v>312</v>
      </c>
      <c r="C8" s="178">
        <v>0</v>
      </c>
    </row>
    <row r="9" spans="1:13" x14ac:dyDescent="0.25">
      <c r="A9" s="295" t="s">
        <v>296</v>
      </c>
      <c r="B9" s="295" t="s">
        <v>312</v>
      </c>
      <c r="C9" s="186">
        <v>0</v>
      </c>
    </row>
    <row r="10" spans="1:13" x14ac:dyDescent="0.25">
      <c r="A10" s="295"/>
      <c r="B10" s="177" t="s">
        <v>218</v>
      </c>
      <c r="C10" s="178">
        <f>ROUND(SUM(C7:C9),2)</f>
        <v>0</v>
      </c>
      <c r="E10" s="289" t="s">
        <v>271</v>
      </c>
    </row>
    <row r="11" spans="1:13" x14ac:dyDescent="0.25">
      <c r="A11" s="210"/>
      <c r="B11" s="210"/>
      <c r="C11" s="224"/>
    </row>
    <row r="12" spans="1:13" x14ac:dyDescent="0.25">
      <c r="A12" s="210"/>
      <c r="B12" s="212" t="s">
        <v>313</v>
      </c>
      <c r="C12" s="178">
        <f>+C10+C6</f>
        <v>0</v>
      </c>
      <c r="E12" s="97" t="s">
        <v>220</v>
      </c>
    </row>
    <row r="13" spans="1:13" x14ac:dyDescent="0.25">
      <c r="A13" s="210"/>
      <c r="B13" s="210"/>
      <c r="C13" s="221"/>
    </row>
    <row r="14" spans="1:13" x14ac:dyDescent="0.25">
      <c r="A14" s="225" t="s">
        <v>314</v>
      </c>
      <c r="B14" s="226"/>
      <c r="C14" s="227"/>
      <c r="E14" s="289" t="s">
        <v>222</v>
      </c>
    </row>
    <row r="15" spans="1:13" ht="45" customHeight="1" x14ac:dyDescent="0.25">
      <c r="A15" s="491" t="s">
        <v>315</v>
      </c>
      <c r="B15" s="492"/>
      <c r="C15" s="493"/>
      <c r="E15" s="488" t="s">
        <v>223</v>
      </c>
      <c r="F15" s="488"/>
      <c r="G15" s="488"/>
      <c r="H15" s="488"/>
      <c r="I15" s="488"/>
      <c r="J15" s="488"/>
      <c r="K15" s="488"/>
      <c r="L15" s="488"/>
      <c r="M15" s="488"/>
    </row>
    <row r="16" spans="1:13" x14ac:dyDescent="0.25">
      <c r="A16" s="210"/>
      <c r="B16" s="210"/>
      <c r="C16" s="210"/>
    </row>
    <row r="17" spans="1:13" x14ac:dyDescent="0.25">
      <c r="A17" s="225" t="s">
        <v>316</v>
      </c>
      <c r="B17" s="228"/>
      <c r="C17" s="229"/>
      <c r="E17" s="289" t="s">
        <v>222</v>
      </c>
    </row>
    <row r="18" spans="1:13" ht="45" customHeight="1" x14ac:dyDescent="0.25">
      <c r="A18" s="491" t="s">
        <v>317</v>
      </c>
      <c r="B18" s="492"/>
      <c r="C18" s="493"/>
      <c r="E18" s="488" t="s">
        <v>223</v>
      </c>
      <c r="F18" s="488"/>
      <c r="G18" s="488"/>
      <c r="H18" s="488"/>
      <c r="I18" s="488"/>
      <c r="J18" s="488"/>
      <c r="K18" s="488"/>
      <c r="L18" s="488"/>
      <c r="M18" s="488"/>
    </row>
  </sheetData>
  <sheetProtection algorithmName="SHA-512" hashValue="4+86fAofPZik7siw8BTQhsC/L2uOSiuKHxW09XsZYqtfRaikpNofkmiBNwkGGOIVwYoPcfxuZf1wPjp6pSv/hg==" saltValue="yrSzCBxkcR9/WikfO3zoNA==" spinCount="100000" sheet="1" objects="1" scenarios="1"/>
  <mergeCells count="6">
    <mergeCell ref="A1:B1"/>
    <mergeCell ref="A2:C2"/>
    <mergeCell ref="A15:C15"/>
    <mergeCell ref="A18:C18"/>
    <mergeCell ref="E15:M15"/>
    <mergeCell ref="E18:M18"/>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P20"/>
  <sheetViews>
    <sheetView zoomScaleNormal="100" zoomScaleSheetLayoutView="100" workbookViewId="0">
      <selection activeCell="B5" sqref="B5:E7"/>
    </sheetView>
  </sheetViews>
  <sheetFormatPr defaultColWidth="9.140625" defaultRowHeight="15" x14ac:dyDescent="0.25"/>
  <cols>
    <col min="1" max="1" width="42.28515625" customWidth="1"/>
    <col min="2" max="5" width="16.42578125" customWidth="1"/>
    <col min="6" max="6" width="16.7109375" customWidth="1"/>
    <col min="7" max="7" width="2.42578125" customWidth="1"/>
  </cols>
  <sheetData>
    <row r="1" spans="1:8" ht="29.25" customHeight="1" x14ac:dyDescent="0.25">
      <c r="A1" s="486" t="s">
        <v>206</v>
      </c>
      <c r="B1" s="486"/>
      <c r="C1" s="486"/>
      <c r="D1" s="486"/>
      <c r="E1" s="486"/>
      <c r="F1">
        <f>+'Section A'!B2</f>
        <v>0</v>
      </c>
    </row>
    <row r="2" spans="1:8" ht="41.25" customHeight="1" x14ac:dyDescent="0.25">
      <c r="A2" s="438" t="s">
        <v>318</v>
      </c>
      <c r="B2" s="438"/>
      <c r="C2" s="438"/>
      <c r="D2" s="438"/>
      <c r="E2" s="438"/>
      <c r="F2" s="438"/>
    </row>
    <row r="3" spans="1:8" ht="7.5" customHeight="1" x14ac:dyDescent="0.25">
      <c r="A3" s="10"/>
      <c r="B3" s="10"/>
      <c r="C3" s="10"/>
      <c r="D3" s="10"/>
      <c r="E3" s="10"/>
      <c r="F3" s="10"/>
    </row>
    <row r="4" spans="1:8" ht="25.5" x14ac:dyDescent="0.25">
      <c r="A4" s="164" t="s">
        <v>304</v>
      </c>
      <c r="B4" s="164" t="s">
        <v>243</v>
      </c>
      <c r="C4" s="164" t="s">
        <v>242</v>
      </c>
      <c r="D4" s="164" t="s">
        <v>261</v>
      </c>
      <c r="E4" s="164" t="s">
        <v>213</v>
      </c>
      <c r="F4" s="12" t="s">
        <v>319</v>
      </c>
    </row>
    <row r="5" spans="1:8" s="71" customFormat="1" x14ac:dyDescent="0.25">
      <c r="A5" s="321"/>
      <c r="B5" s="317"/>
      <c r="C5" s="317"/>
      <c r="D5" s="323"/>
      <c r="E5" s="317"/>
      <c r="F5" s="313">
        <f>ROUND(+B5*D5*E5,2)</f>
        <v>0</v>
      </c>
    </row>
    <row r="6" spans="1:8" s="71" customFormat="1" x14ac:dyDescent="0.25">
      <c r="A6" s="321"/>
      <c r="B6" s="317"/>
      <c r="C6" s="317"/>
      <c r="D6" s="323"/>
      <c r="E6" s="317"/>
      <c r="F6" s="313">
        <f>ROUND(+B6*D6*E6,2)</f>
        <v>0</v>
      </c>
    </row>
    <row r="7" spans="1:8" s="71" customFormat="1" x14ac:dyDescent="0.25">
      <c r="A7" s="321"/>
      <c r="B7" s="317"/>
      <c r="C7" s="317"/>
      <c r="D7" s="323"/>
      <c r="E7" s="317"/>
      <c r="F7" s="313">
        <f>ROUND(+B7*D7*E7,2)</f>
        <v>0</v>
      </c>
    </row>
    <row r="8" spans="1:8" s="71" customFormat="1" x14ac:dyDescent="0.25">
      <c r="A8" s="294"/>
      <c r="B8" s="62"/>
      <c r="C8" s="62"/>
      <c r="D8" s="135"/>
      <c r="E8" s="148" t="s">
        <v>216</v>
      </c>
      <c r="F8" s="55">
        <f>ROUND(SUM(F5:F7),2)</f>
        <v>0</v>
      </c>
      <c r="H8" s="292" t="s">
        <v>306</v>
      </c>
    </row>
    <row r="9" spans="1:8" s="71" customFormat="1" x14ac:dyDescent="0.25">
      <c r="A9" s="294"/>
      <c r="B9" s="62"/>
      <c r="C9" s="62"/>
      <c r="D9" s="92"/>
      <c r="E9" s="62"/>
      <c r="F9" s="87"/>
    </row>
    <row r="10" spans="1:8" s="210" customFormat="1" hidden="1" x14ac:dyDescent="0.25">
      <c r="A10" s="295" t="s">
        <v>297</v>
      </c>
      <c r="B10" s="188"/>
      <c r="C10" s="188"/>
      <c r="D10" s="231"/>
      <c r="E10" s="188"/>
      <c r="F10" s="178">
        <f>ROUND(+B10*D10*E10,2)</f>
        <v>0</v>
      </c>
    </row>
    <row r="11" spans="1:8" s="210" customFormat="1" hidden="1" x14ac:dyDescent="0.25">
      <c r="A11" s="295" t="s">
        <v>297</v>
      </c>
      <c r="B11" s="188"/>
      <c r="C11" s="188"/>
      <c r="D11" s="231"/>
      <c r="E11" s="188"/>
      <c r="F11" s="186">
        <f>ROUND(+B11*D11*E11,2)</f>
        <v>0</v>
      </c>
    </row>
    <row r="12" spans="1:8" s="210" customFormat="1" hidden="1" x14ac:dyDescent="0.25">
      <c r="A12" s="295"/>
      <c r="B12" s="232"/>
      <c r="C12" s="232"/>
      <c r="D12" s="177"/>
      <c r="E12" s="177" t="s">
        <v>218</v>
      </c>
      <c r="F12" s="178">
        <f>ROUND(SUM(F9:F11),2)</f>
        <v>0</v>
      </c>
      <c r="H12" s="243" t="s">
        <v>306</v>
      </c>
    </row>
    <row r="13" spans="1:8" x14ac:dyDescent="0.25">
      <c r="F13" s="9"/>
    </row>
    <row r="14" spans="1:8" x14ac:dyDescent="0.25">
      <c r="C14" s="503" t="s">
        <v>320</v>
      </c>
      <c r="D14" s="503"/>
      <c r="E14" s="503"/>
      <c r="F14" s="53">
        <f>+F12+F8</f>
        <v>0</v>
      </c>
      <c r="H14" s="97" t="s">
        <v>220</v>
      </c>
    </row>
    <row r="15" spans="1:8" s="71" customFormat="1" x14ac:dyDescent="0.25">
      <c r="A15" s="162"/>
      <c r="B15" s="79"/>
      <c r="C15" s="79"/>
      <c r="D15" s="79"/>
      <c r="E15" s="79"/>
      <c r="F15" s="93"/>
    </row>
    <row r="16" spans="1:8" s="71" customFormat="1" x14ac:dyDescent="0.25">
      <c r="A16" s="76" t="s">
        <v>321</v>
      </c>
      <c r="B16" s="94"/>
      <c r="C16" s="94"/>
      <c r="D16" s="77"/>
      <c r="E16" s="77"/>
      <c r="F16" s="78"/>
      <c r="H16" s="289" t="s">
        <v>222</v>
      </c>
    </row>
    <row r="17" spans="1:16" s="71" customFormat="1" ht="45" customHeight="1" x14ac:dyDescent="0.25">
      <c r="A17" s="500"/>
      <c r="B17" s="501"/>
      <c r="C17" s="501"/>
      <c r="D17" s="501"/>
      <c r="E17" s="501"/>
      <c r="F17" s="502"/>
      <c r="H17" s="488" t="s">
        <v>223</v>
      </c>
      <c r="I17" s="488"/>
      <c r="J17" s="488"/>
      <c r="K17" s="488"/>
      <c r="L17" s="488"/>
      <c r="M17" s="488"/>
      <c r="N17" s="488"/>
      <c r="O17" s="488"/>
      <c r="P17" s="488"/>
    </row>
    <row r="19" spans="1:16" s="210" customFormat="1" hidden="1" x14ac:dyDescent="0.25">
      <c r="A19" s="225" t="s">
        <v>322</v>
      </c>
      <c r="B19" s="228"/>
      <c r="C19" s="228"/>
      <c r="D19" s="228"/>
      <c r="E19" s="228"/>
      <c r="F19" s="229"/>
      <c r="H19" s="243" t="s">
        <v>222</v>
      </c>
    </row>
    <row r="20" spans="1:16" s="210" customFormat="1" ht="45" hidden="1" customHeight="1" x14ac:dyDescent="0.25">
      <c r="A20" s="491"/>
      <c r="B20" s="492"/>
      <c r="C20" s="492"/>
      <c r="D20" s="492"/>
      <c r="E20" s="492"/>
      <c r="F20" s="493"/>
      <c r="H20" s="489" t="s">
        <v>223</v>
      </c>
      <c r="I20" s="489"/>
      <c r="J20" s="489"/>
      <c r="K20" s="489"/>
      <c r="L20" s="489"/>
      <c r="M20" s="489"/>
      <c r="N20" s="489"/>
      <c r="O20" s="489"/>
      <c r="P20" s="489"/>
    </row>
  </sheetData>
  <sheetProtection algorithmName="SHA-512" hashValue="sCS9cmiP40jpDugRVc/aZMfnt+pD6uMlfcKciLVXGZzR7Oghh5IKhQGEdvRIDfG4GxEjU+mOsBX8prVH3pR1vA==" saltValue="8CkvwBvQF0Em+IQOQuFncA==" spinCount="100000" sheet="1" objects="1" scenarios="1" formatCells="0" formatRows="0" insertRows="0" deleteRows="0" sort="0"/>
  <mergeCells count="7">
    <mergeCell ref="H17:P17"/>
    <mergeCell ref="H20:P20"/>
    <mergeCell ref="A1:E1"/>
    <mergeCell ref="C14:E14"/>
    <mergeCell ref="A2:F2"/>
    <mergeCell ref="A17:F17"/>
    <mergeCell ref="A20:F20"/>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P20"/>
  <sheetViews>
    <sheetView zoomScaleNormal="100" zoomScaleSheetLayoutView="100" workbookViewId="0">
      <selection activeCell="B5" sqref="B5:E6"/>
    </sheetView>
  </sheetViews>
  <sheetFormatPr defaultColWidth="9.140625" defaultRowHeight="15" x14ac:dyDescent="0.25"/>
  <cols>
    <col min="1" max="1" width="56" customWidth="1"/>
    <col min="2" max="5" width="12.5703125" customWidth="1"/>
    <col min="6" max="6" width="17.140625" customWidth="1"/>
    <col min="7" max="7" width="2.42578125" customWidth="1"/>
  </cols>
  <sheetData>
    <row r="1" spans="1:8" ht="24.75" customHeight="1" x14ac:dyDescent="0.25">
      <c r="A1" s="486" t="s">
        <v>206</v>
      </c>
      <c r="B1" s="486"/>
      <c r="C1" s="486"/>
      <c r="D1" s="486"/>
      <c r="E1" s="486"/>
      <c r="F1">
        <f>+'Section A'!B2</f>
        <v>0</v>
      </c>
    </row>
    <row r="2" spans="1:8" ht="42" customHeight="1" x14ac:dyDescent="0.25">
      <c r="A2" s="438" t="s">
        <v>323</v>
      </c>
      <c r="B2" s="438"/>
      <c r="C2" s="438"/>
      <c r="D2" s="438"/>
      <c r="E2" s="438"/>
      <c r="F2" s="438"/>
    </row>
    <row r="3" spans="1:8" x14ac:dyDescent="0.25">
      <c r="A3" s="10"/>
      <c r="B3" s="10"/>
      <c r="C3" s="10"/>
      <c r="D3" s="10"/>
      <c r="E3" s="10"/>
      <c r="F3" s="10"/>
    </row>
    <row r="4" spans="1:8" ht="25.5" x14ac:dyDescent="0.25">
      <c r="A4" s="164" t="s">
        <v>304</v>
      </c>
      <c r="B4" s="164" t="s">
        <v>243</v>
      </c>
      <c r="C4" s="164" t="s">
        <v>242</v>
      </c>
      <c r="D4" s="164" t="s">
        <v>261</v>
      </c>
      <c r="E4" s="164" t="s">
        <v>213</v>
      </c>
      <c r="F4" s="12" t="s">
        <v>324</v>
      </c>
      <c r="H4" s="289" t="s">
        <v>215</v>
      </c>
    </row>
    <row r="5" spans="1:8" s="71" customFormat="1" x14ac:dyDescent="0.25">
      <c r="A5" s="321"/>
      <c r="B5" s="317"/>
      <c r="C5" s="317"/>
      <c r="D5" s="323"/>
      <c r="E5" s="317"/>
      <c r="F5" s="313">
        <f>ROUND(+B5*D5*E5,2)</f>
        <v>0</v>
      </c>
    </row>
    <row r="6" spans="1:8" s="71" customFormat="1" x14ac:dyDescent="0.25">
      <c r="A6" s="321"/>
      <c r="B6" s="317"/>
      <c r="C6" s="317"/>
      <c r="D6" s="323"/>
      <c r="E6" s="317"/>
      <c r="F6" s="313">
        <f>ROUND(+B6*D6*E6,2)</f>
        <v>0</v>
      </c>
    </row>
    <row r="7" spans="1:8" s="71" customFormat="1" x14ac:dyDescent="0.25">
      <c r="A7" s="321"/>
      <c r="B7" s="317"/>
      <c r="C7" s="317"/>
      <c r="D7" s="323"/>
      <c r="E7" s="317"/>
      <c r="F7" s="313">
        <f>ROUND(+B7*D7*E7,2)</f>
        <v>0</v>
      </c>
    </row>
    <row r="8" spans="1:8" s="71" customFormat="1" x14ac:dyDescent="0.25">
      <c r="A8" s="294"/>
      <c r="B8" s="62"/>
      <c r="C8" s="62"/>
      <c r="D8" s="138"/>
      <c r="E8" s="148" t="s">
        <v>216</v>
      </c>
      <c r="F8" s="55">
        <f>ROUND(SUM(F5:F7),2)</f>
        <v>0</v>
      </c>
      <c r="H8" s="292" t="s">
        <v>306</v>
      </c>
    </row>
    <row r="9" spans="1:8" s="71" customFormat="1" x14ac:dyDescent="0.25">
      <c r="A9" s="294"/>
      <c r="B9" s="62"/>
      <c r="C9" s="62"/>
      <c r="D9" s="92"/>
      <c r="E9" s="62"/>
      <c r="F9" s="87"/>
    </row>
    <row r="10" spans="1:8" s="210" customFormat="1" hidden="1" x14ac:dyDescent="0.25">
      <c r="A10" s="295" t="s">
        <v>297</v>
      </c>
      <c r="B10" s="188"/>
      <c r="C10" s="188"/>
      <c r="D10" s="231"/>
      <c r="E10" s="188"/>
      <c r="F10" s="178">
        <f>ROUND(+B10*D10*E10,2)</f>
        <v>0</v>
      </c>
    </row>
    <row r="11" spans="1:8" s="210" customFormat="1" hidden="1" x14ac:dyDescent="0.25">
      <c r="A11" s="295" t="s">
        <v>297</v>
      </c>
      <c r="B11" s="188"/>
      <c r="C11" s="188"/>
      <c r="D11" s="231"/>
      <c r="E11" s="188"/>
      <c r="F11" s="186">
        <f>ROUND(+B11*D11*E11,2)</f>
        <v>0</v>
      </c>
    </row>
    <row r="12" spans="1:8" s="210" customFormat="1" hidden="1" x14ac:dyDescent="0.25">
      <c r="A12" s="295"/>
      <c r="B12" s="232"/>
      <c r="C12" s="232"/>
      <c r="D12" s="177"/>
      <c r="E12" s="177" t="s">
        <v>218</v>
      </c>
      <c r="F12" s="178">
        <f>ROUND(SUM(F9:F11),2)</f>
        <v>0</v>
      </c>
      <c r="H12" s="243" t="s">
        <v>306</v>
      </c>
    </row>
    <row r="13" spans="1:8" x14ac:dyDescent="0.25">
      <c r="F13" s="61"/>
    </row>
    <row r="14" spans="1:8" x14ac:dyDescent="0.25">
      <c r="C14" s="503" t="s">
        <v>325</v>
      </c>
      <c r="D14" s="503"/>
      <c r="E14" s="503"/>
      <c r="F14" s="53">
        <f>+F12+F8</f>
        <v>0</v>
      </c>
      <c r="H14" s="97" t="s">
        <v>220</v>
      </c>
    </row>
    <row r="15" spans="1:8" s="71" customFormat="1" x14ac:dyDescent="0.25">
      <c r="A15" s="62"/>
      <c r="B15" s="62"/>
      <c r="C15" s="62"/>
      <c r="D15" s="62"/>
      <c r="E15" s="62"/>
      <c r="F15" s="87"/>
    </row>
    <row r="16" spans="1:8" s="71" customFormat="1" x14ac:dyDescent="0.25">
      <c r="A16" s="76" t="s">
        <v>326</v>
      </c>
      <c r="B16" s="77"/>
      <c r="C16" s="77"/>
      <c r="D16" s="77"/>
      <c r="E16" s="77"/>
      <c r="F16" s="78"/>
      <c r="H16" s="289" t="s">
        <v>222</v>
      </c>
    </row>
    <row r="17" spans="1:16" s="71" customFormat="1" ht="101.25" customHeight="1" x14ac:dyDescent="0.25">
      <c r="A17" s="500"/>
      <c r="B17" s="501"/>
      <c r="C17" s="501"/>
      <c r="D17" s="501"/>
      <c r="E17" s="501"/>
      <c r="F17" s="502"/>
      <c r="H17" s="488" t="s">
        <v>223</v>
      </c>
      <c r="I17" s="488"/>
      <c r="J17" s="488"/>
      <c r="K17" s="488"/>
      <c r="L17" s="488"/>
      <c r="M17" s="488"/>
      <c r="N17" s="488"/>
      <c r="O17" s="488"/>
      <c r="P17" s="488"/>
    </row>
    <row r="18" spans="1:16" x14ac:dyDescent="0.25">
      <c r="H18" s="289"/>
    </row>
    <row r="19" spans="1:16" s="210" customFormat="1" hidden="1" x14ac:dyDescent="0.25">
      <c r="A19" s="225" t="s">
        <v>327</v>
      </c>
      <c r="B19" s="228"/>
      <c r="C19" s="228"/>
      <c r="D19" s="228"/>
      <c r="E19" s="228"/>
      <c r="F19" s="229"/>
      <c r="H19" s="243" t="s">
        <v>222</v>
      </c>
    </row>
    <row r="20" spans="1:16" s="210" customFormat="1" ht="45" hidden="1" customHeight="1" x14ac:dyDescent="0.25">
      <c r="A20" s="491"/>
      <c r="B20" s="492"/>
      <c r="C20" s="492"/>
      <c r="D20" s="492"/>
      <c r="E20" s="492"/>
      <c r="F20" s="493"/>
      <c r="H20" s="489" t="s">
        <v>223</v>
      </c>
      <c r="I20" s="489"/>
      <c r="J20" s="489"/>
      <c r="K20" s="489"/>
      <c r="L20" s="489"/>
      <c r="M20" s="489"/>
      <c r="N20" s="489"/>
      <c r="O20" s="489"/>
      <c r="P20" s="489"/>
    </row>
  </sheetData>
  <sheetProtection algorithmName="SHA-512" hashValue="iMeQbzYWTun4O846SkQQytY60AQPLXf0iVIipQJ73F4vDvMO+xOU2HENgIA1Rue5hohtIAhTj99znQoKt0OtLQ==" saltValue="3zG5annYK0b5fx+MsOqsEQ==" spinCount="100000" sheet="1" objects="1" scenarios="1" formatCells="0" formatRows="0" insertRows="0" deleteRows="0" sort="0"/>
  <mergeCells count="7">
    <mergeCell ref="H17:P17"/>
    <mergeCell ref="H20:P20"/>
    <mergeCell ref="A1:E1"/>
    <mergeCell ref="C14:E14"/>
    <mergeCell ref="A2:F2"/>
    <mergeCell ref="A17:F17"/>
    <mergeCell ref="A20:F20"/>
  </mergeCells>
  <printOptions horizontalCentered="1"/>
  <pageMargins left="0.25" right="0.25" top="0.25" bottom="0.5" header="0.3" footer="0.3"/>
  <pageSetup fitToHeight="0" orientation="landscape" blackAndWhite="1" r:id="rId1"/>
  <headerFooter>
    <oddFooter>&amp;L&amp;F&amp;CPage &amp;P of &amp;N&amp;R&amp;A</oddFooter>
  </headerFooter>
  <ignoredErrors>
    <ignoredError sqref="F5:F7 F11" unlockedFormula="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Q25"/>
  <sheetViews>
    <sheetView zoomScaleNormal="100" zoomScaleSheetLayoutView="100" workbookViewId="0">
      <selection activeCell="C5" sqref="C5:F8"/>
    </sheetView>
  </sheetViews>
  <sheetFormatPr defaultColWidth="9.140625" defaultRowHeight="15" x14ac:dyDescent="0.25"/>
  <cols>
    <col min="1" max="1" width="31.140625" customWidth="1"/>
    <col min="2" max="2" width="24.85546875" customWidth="1"/>
    <col min="3" max="6" width="14.5703125" customWidth="1"/>
    <col min="7" max="7" width="17" customWidth="1"/>
    <col min="8" max="8" width="2.42578125" customWidth="1"/>
  </cols>
  <sheetData>
    <row r="1" spans="1:9" ht="27" customHeight="1" x14ac:dyDescent="0.25">
      <c r="A1" s="486" t="s">
        <v>206</v>
      </c>
      <c r="B1" s="486"/>
      <c r="C1" s="486"/>
      <c r="D1" s="486"/>
      <c r="E1" s="486"/>
      <c r="F1" s="486"/>
      <c r="G1">
        <f>+'Section A'!B2</f>
        <v>0</v>
      </c>
    </row>
    <row r="2" spans="1:9" ht="54.75" customHeight="1" x14ac:dyDescent="0.25">
      <c r="A2" s="438" t="s">
        <v>328</v>
      </c>
      <c r="B2" s="438"/>
      <c r="C2" s="438"/>
      <c r="D2" s="438"/>
      <c r="E2" s="438"/>
      <c r="F2" s="438"/>
      <c r="G2" s="438"/>
    </row>
    <row r="3" spans="1:9" ht="8.25" customHeight="1" x14ac:dyDescent="0.25">
      <c r="A3" s="10"/>
      <c r="B3" s="10"/>
      <c r="C3" s="10"/>
      <c r="D3" s="10"/>
      <c r="E3" s="10"/>
      <c r="F3" s="10"/>
      <c r="G3" s="10"/>
    </row>
    <row r="4" spans="1:9" ht="25.5" x14ac:dyDescent="0.25">
      <c r="A4" s="164" t="s">
        <v>208</v>
      </c>
      <c r="B4" s="164" t="s">
        <v>329</v>
      </c>
      <c r="C4" s="12" t="s">
        <v>210</v>
      </c>
      <c r="D4" s="12" t="s">
        <v>211</v>
      </c>
      <c r="E4" s="164" t="s">
        <v>212</v>
      </c>
      <c r="F4" s="164" t="s">
        <v>213</v>
      </c>
      <c r="G4" s="12" t="s">
        <v>330</v>
      </c>
      <c r="I4" s="289" t="s">
        <v>215</v>
      </c>
    </row>
    <row r="5" spans="1:9" s="71" customFormat="1" x14ac:dyDescent="0.25">
      <c r="A5" s="325"/>
      <c r="B5" s="325"/>
      <c r="C5" s="326"/>
      <c r="D5" s="310"/>
      <c r="E5" s="327"/>
      <c r="F5" s="310"/>
      <c r="G5" s="312">
        <f>ROUND(+C5*E5*F5,2)</f>
        <v>0</v>
      </c>
    </row>
    <row r="6" spans="1:9" s="71" customFormat="1" x14ac:dyDescent="0.25">
      <c r="A6" s="325"/>
      <c r="B6" s="325"/>
      <c r="C6" s="326"/>
      <c r="D6" s="310"/>
      <c r="E6" s="327"/>
      <c r="F6" s="310"/>
      <c r="G6" s="312">
        <f t="shared" ref="G6:G12" si="0">ROUND(+C6*E6*F6,2)</f>
        <v>0</v>
      </c>
    </row>
    <row r="7" spans="1:9" s="71" customFormat="1" x14ac:dyDescent="0.25">
      <c r="A7" s="325"/>
      <c r="B7" s="325"/>
      <c r="C7" s="326"/>
      <c r="D7" s="310"/>
      <c r="E7" s="327"/>
      <c r="F7" s="310"/>
      <c r="G7" s="312">
        <f t="shared" si="0"/>
        <v>0</v>
      </c>
    </row>
    <row r="8" spans="1:9" s="71" customFormat="1" x14ac:dyDescent="0.25">
      <c r="A8" s="325"/>
      <c r="B8" s="325"/>
      <c r="C8" s="326"/>
      <c r="D8" s="310"/>
      <c r="E8" s="327"/>
      <c r="F8" s="310"/>
      <c r="G8" s="312">
        <f t="shared" si="0"/>
        <v>0</v>
      </c>
    </row>
    <row r="9" spans="1:9" s="71" customFormat="1" x14ac:dyDescent="0.25">
      <c r="A9" s="325"/>
      <c r="B9" s="325"/>
      <c r="C9" s="326"/>
      <c r="D9" s="310"/>
      <c r="E9" s="327"/>
      <c r="F9" s="310"/>
      <c r="G9" s="312">
        <f t="shared" si="0"/>
        <v>0</v>
      </c>
    </row>
    <row r="10" spans="1:9" s="71" customFormat="1" x14ac:dyDescent="0.25">
      <c r="A10" s="325"/>
      <c r="B10" s="325"/>
      <c r="C10" s="326"/>
      <c r="D10" s="310"/>
      <c r="E10" s="327"/>
      <c r="F10" s="310"/>
      <c r="G10" s="312">
        <f t="shared" si="0"/>
        <v>0</v>
      </c>
    </row>
    <row r="11" spans="1:9" s="71" customFormat="1" x14ac:dyDescent="0.25">
      <c r="A11" s="325"/>
      <c r="B11" s="325"/>
      <c r="C11" s="326"/>
      <c r="D11" s="310"/>
      <c r="E11" s="327"/>
      <c r="F11" s="310"/>
      <c r="G11" s="312">
        <f t="shared" si="0"/>
        <v>0</v>
      </c>
    </row>
    <row r="12" spans="1:9" s="71" customFormat="1" x14ac:dyDescent="0.25">
      <c r="A12" s="325"/>
      <c r="B12" s="325"/>
      <c r="C12" s="326"/>
      <c r="D12" s="310"/>
      <c r="E12" s="327"/>
      <c r="F12" s="310"/>
      <c r="G12" s="312">
        <f t="shared" si="0"/>
        <v>0</v>
      </c>
    </row>
    <row r="13" spans="1:9" s="71" customFormat="1" x14ac:dyDescent="0.25">
      <c r="A13" s="140"/>
      <c r="B13" s="140"/>
      <c r="C13" s="98"/>
      <c r="D13" s="63"/>
      <c r="E13" s="65"/>
      <c r="F13" s="146" t="s">
        <v>216</v>
      </c>
      <c r="G13" s="147">
        <f>ROUND(SUM(G5:G12),2)</f>
        <v>0</v>
      </c>
      <c r="I13" s="292" t="s">
        <v>217</v>
      </c>
    </row>
    <row r="14" spans="1:9" s="71" customFormat="1" x14ac:dyDescent="0.25">
      <c r="A14" s="139"/>
      <c r="B14" s="139"/>
      <c r="C14" s="87"/>
      <c r="D14" s="160"/>
      <c r="E14" s="66"/>
      <c r="F14" s="160"/>
      <c r="G14" s="143"/>
      <c r="I14" s="292"/>
    </row>
    <row r="15" spans="1:9" s="71" customFormat="1" hidden="1" x14ac:dyDescent="0.25">
      <c r="A15" s="246" t="s">
        <v>331</v>
      </c>
      <c r="B15" s="246" t="s">
        <v>332</v>
      </c>
      <c r="C15" s="247"/>
      <c r="D15" s="181"/>
      <c r="E15" s="248"/>
      <c r="F15" s="181"/>
      <c r="G15" s="184">
        <f>ROUND(+C15*E15*F15,2)</f>
        <v>0</v>
      </c>
    </row>
    <row r="16" spans="1:9" s="71" customFormat="1" hidden="1" x14ac:dyDescent="0.25">
      <c r="A16" s="246" t="s">
        <v>331</v>
      </c>
      <c r="B16" s="179" t="s">
        <v>333</v>
      </c>
      <c r="C16" s="247"/>
      <c r="D16" s="181"/>
      <c r="E16" s="248"/>
      <c r="F16" s="181"/>
      <c r="G16" s="249">
        <f>ROUND(+C16*E16*F16,2)</f>
        <v>0</v>
      </c>
    </row>
    <row r="17" spans="1:17" s="71" customFormat="1" hidden="1" x14ac:dyDescent="0.25">
      <c r="A17" s="179"/>
      <c r="B17" s="179"/>
      <c r="C17" s="222"/>
      <c r="D17" s="188"/>
      <c r="E17" s="177"/>
      <c r="F17" s="177" t="s">
        <v>218</v>
      </c>
      <c r="G17" s="178">
        <f>ROUND(SUM(G14:G16),2)</f>
        <v>0</v>
      </c>
      <c r="I17" s="292" t="s">
        <v>217</v>
      </c>
    </row>
    <row r="18" spans="1:17" x14ac:dyDescent="0.25">
      <c r="G18" s="61"/>
    </row>
    <row r="19" spans="1:17" x14ac:dyDescent="0.25">
      <c r="D19" s="503" t="s">
        <v>334</v>
      </c>
      <c r="E19" s="503"/>
      <c r="F19" s="503"/>
      <c r="G19" s="53">
        <f>+G17+G13</f>
        <v>0</v>
      </c>
      <c r="I19" s="97" t="s">
        <v>220</v>
      </c>
    </row>
    <row r="20" spans="1:17" s="71" customFormat="1" x14ac:dyDescent="0.25">
      <c r="C20" s="72"/>
      <c r="D20" s="73"/>
      <c r="E20" s="74"/>
      <c r="F20" s="73"/>
      <c r="G20" s="75"/>
    </row>
    <row r="21" spans="1:17" s="71" customFormat="1" x14ac:dyDescent="0.25">
      <c r="A21" s="76" t="s">
        <v>335</v>
      </c>
      <c r="B21" s="77"/>
      <c r="C21" s="77"/>
      <c r="D21" s="77"/>
      <c r="E21" s="77"/>
      <c r="F21" s="77"/>
      <c r="G21" s="78"/>
      <c r="I21" s="289" t="s">
        <v>222</v>
      </c>
    </row>
    <row r="22" spans="1:17" s="71" customFormat="1" ht="70.5" customHeight="1" x14ac:dyDescent="0.25">
      <c r="A22" s="500"/>
      <c r="B22" s="501"/>
      <c r="C22" s="501"/>
      <c r="D22" s="501"/>
      <c r="E22" s="501"/>
      <c r="F22" s="501"/>
      <c r="G22" s="502"/>
      <c r="I22" s="488" t="s">
        <v>223</v>
      </c>
      <c r="J22" s="488"/>
      <c r="K22" s="488"/>
      <c r="L22" s="488"/>
      <c r="M22" s="488"/>
      <c r="N22" s="488"/>
      <c r="O22" s="488"/>
      <c r="P22" s="488"/>
      <c r="Q22" s="488"/>
    </row>
    <row r="24" spans="1:17" s="71" customFormat="1" hidden="1" x14ac:dyDescent="0.25">
      <c r="A24" s="225" t="s">
        <v>336</v>
      </c>
      <c r="B24" s="239"/>
      <c r="C24" s="228"/>
      <c r="D24" s="228"/>
      <c r="E24" s="228"/>
      <c r="F24" s="228"/>
      <c r="G24" s="229"/>
      <c r="I24" s="289" t="s">
        <v>222</v>
      </c>
    </row>
    <row r="25" spans="1:17" s="71" customFormat="1" ht="45" hidden="1" customHeight="1" x14ac:dyDescent="0.25">
      <c r="A25" s="491"/>
      <c r="B25" s="492"/>
      <c r="C25" s="492"/>
      <c r="D25" s="492"/>
      <c r="E25" s="492"/>
      <c r="F25" s="492"/>
      <c r="G25" s="493"/>
      <c r="I25" s="488" t="s">
        <v>223</v>
      </c>
      <c r="J25" s="488"/>
      <c r="K25" s="488"/>
      <c r="L25" s="488"/>
      <c r="M25" s="488"/>
      <c r="N25" s="488"/>
      <c r="O25" s="488"/>
      <c r="P25" s="488"/>
      <c r="Q25" s="488"/>
    </row>
  </sheetData>
  <sheetProtection algorithmName="SHA-512" hashValue="Rh0NXR2RXkE05zm9ZfprpTnV+Cvr/EC17ClFlWmtb6BreRfFP/sNr4Aa5MArM/vDRvQpru3onySAt0BK5SL5qQ==" saltValue="InrUP3JqS1Hjn8pR4WA6tw==" spinCount="100000" sheet="1" objects="1" scenarios="1" formatCells="0" formatRows="0" insertRows="0" deleteRows="0" sort="0"/>
  <mergeCells count="7">
    <mergeCell ref="I22:Q22"/>
    <mergeCell ref="I25:Q25"/>
    <mergeCell ref="A1:F1"/>
    <mergeCell ref="D19:F19"/>
    <mergeCell ref="A2:G2"/>
    <mergeCell ref="A22:G22"/>
    <mergeCell ref="A25:G25"/>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P24"/>
  <sheetViews>
    <sheetView zoomScaleNormal="100" zoomScaleSheetLayoutView="100" workbookViewId="0">
      <selection activeCell="B5" sqref="B5:E6"/>
    </sheetView>
  </sheetViews>
  <sheetFormatPr defaultColWidth="9.140625" defaultRowHeight="15" x14ac:dyDescent="0.25"/>
  <cols>
    <col min="1" max="1" width="55.28515625" customWidth="1"/>
    <col min="2" max="5" width="15.28515625" customWidth="1"/>
    <col min="6" max="6" width="17" customWidth="1"/>
    <col min="7" max="7" width="2.7109375" customWidth="1"/>
  </cols>
  <sheetData>
    <row r="1" spans="1:8" ht="20.25" customHeight="1" x14ac:dyDescent="0.25">
      <c r="A1" s="486" t="s">
        <v>206</v>
      </c>
      <c r="B1" s="486"/>
      <c r="C1" s="486"/>
      <c r="D1" s="486"/>
      <c r="E1" s="486"/>
      <c r="F1">
        <f>+'Section A'!B2</f>
        <v>0</v>
      </c>
    </row>
    <row r="2" spans="1:8" ht="48" customHeight="1" x14ac:dyDescent="0.25">
      <c r="A2" s="438" t="s">
        <v>337</v>
      </c>
      <c r="B2" s="438"/>
      <c r="C2" s="438"/>
      <c r="D2" s="438"/>
      <c r="E2" s="438"/>
      <c r="F2" s="438"/>
    </row>
    <row r="3" spans="1:8" x14ac:dyDescent="0.25">
      <c r="A3" s="10"/>
      <c r="B3" s="10"/>
      <c r="C3" s="10"/>
      <c r="D3" s="10"/>
      <c r="E3" s="10"/>
      <c r="F3" s="10"/>
    </row>
    <row r="4" spans="1:8" ht="25.5" x14ac:dyDescent="0.25">
      <c r="A4" s="164" t="s">
        <v>304</v>
      </c>
      <c r="B4" s="164" t="s">
        <v>243</v>
      </c>
      <c r="C4" s="164" t="s">
        <v>242</v>
      </c>
      <c r="D4" s="164" t="s">
        <v>261</v>
      </c>
      <c r="E4" s="164" t="s">
        <v>213</v>
      </c>
      <c r="F4" s="12" t="s">
        <v>338</v>
      </c>
      <c r="H4" s="289" t="s">
        <v>215</v>
      </c>
    </row>
    <row r="5" spans="1:8" s="71" customFormat="1" x14ac:dyDescent="0.25">
      <c r="A5" s="321"/>
      <c r="B5" s="317"/>
      <c r="C5" s="317"/>
      <c r="D5" s="323"/>
      <c r="E5" s="317"/>
      <c r="F5" s="313">
        <f t="shared" ref="F5:F10" si="0">ROUND(+B5*D5*E5,2)</f>
        <v>0</v>
      </c>
    </row>
    <row r="6" spans="1:8" s="71" customFormat="1" x14ac:dyDescent="0.25">
      <c r="A6" s="321"/>
      <c r="B6" s="317"/>
      <c r="C6" s="317"/>
      <c r="D6" s="323"/>
      <c r="E6" s="317"/>
      <c r="F6" s="313">
        <f t="shared" si="0"/>
        <v>0</v>
      </c>
    </row>
    <row r="7" spans="1:8" s="71" customFormat="1" x14ac:dyDescent="0.25">
      <c r="A7" s="321"/>
      <c r="B7" s="317"/>
      <c r="C7" s="317"/>
      <c r="D7" s="323"/>
      <c r="E7" s="317"/>
      <c r="F7" s="313">
        <f t="shared" si="0"/>
        <v>0</v>
      </c>
    </row>
    <row r="8" spans="1:8" s="71" customFormat="1" x14ac:dyDescent="0.25">
      <c r="A8" s="321"/>
      <c r="B8" s="317"/>
      <c r="C8" s="317"/>
      <c r="D8" s="323"/>
      <c r="E8" s="317"/>
      <c r="F8" s="313">
        <f t="shared" si="0"/>
        <v>0</v>
      </c>
    </row>
    <row r="9" spans="1:8" s="71" customFormat="1" x14ac:dyDescent="0.25">
      <c r="A9" s="321"/>
      <c r="B9" s="317"/>
      <c r="C9" s="317"/>
      <c r="D9" s="323"/>
      <c r="E9" s="317"/>
      <c r="F9" s="313">
        <f t="shared" si="0"/>
        <v>0</v>
      </c>
    </row>
    <row r="10" spans="1:8" s="71" customFormat="1" x14ac:dyDescent="0.25">
      <c r="A10" s="321"/>
      <c r="B10" s="317"/>
      <c r="C10" s="317"/>
      <c r="D10" s="323"/>
      <c r="E10" s="317"/>
      <c r="F10" s="313">
        <f t="shared" si="0"/>
        <v>0</v>
      </c>
    </row>
    <row r="11" spans="1:8" s="71" customFormat="1" x14ac:dyDescent="0.25">
      <c r="A11" s="321"/>
      <c r="B11" s="317"/>
      <c r="C11" s="317"/>
      <c r="D11" s="323"/>
      <c r="E11" s="317"/>
      <c r="F11" s="313">
        <f>ROUND(+B11*D11*E11,2)</f>
        <v>0</v>
      </c>
    </row>
    <row r="12" spans="1:8" s="71" customFormat="1" x14ac:dyDescent="0.25">
      <c r="A12" s="294"/>
      <c r="B12" s="62"/>
      <c r="C12" s="62"/>
      <c r="D12" s="92"/>
      <c r="E12" s="146" t="s">
        <v>216</v>
      </c>
      <c r="F12" s="147">
        <f>ROUND(SUM(F5:F11),2)</f>
        <v>0</v>
      </c>
      <c r="H12" s="292" t="s">
        <v>306</v>
      </c>
    </row>
    <row r="13" spans="1:8" s="71" customFormat="1" x14ac:dyDescent="0.25">
      <c r="A13" s="294"/>
      <c r="B13" s="62"/>
      <c r="C13" s="62"/>
      <c r="D13" s="92"/>
      <c r="E13" s="62"/>
      <c r="F13" s="144"/>
    </row>
    <row r="14" spans="1:8" hidden="1" x14ac:dyDescent="0.25">
      <c r="A14" s="295" t="s">
        <v>297</v>
      </c>
      <c r="B14" s="188"/>
      <c r="C14" s="188"/>
      <c r="D14" s="231"/>
      <c r="E14" s="188"/>
      <c r="F14" s="178">
        <f>ROUND(+B14*D14*E14,2)</f>
        <v>0</v>
      </c>
    </row>
    <row r="15" spans="1:8" hidden="1" x14ac:dyDescent="0.25">
      <c r="A15" s="295" t="s">
        <v>297</v>
      </c>
      <c r="B15" s="188"/>
      <c r="C15" s="188"/>
      <c r="D15" s="231"/>
      <c r="E15" s="188"/>
      <c r="F15" s="186">
        <f>ROUND(+B15*D15*E15,2)</f>
        <v>0</v>
      </c>
    </row>
    <row r="16" spans="1:8" hidden="1" x14ac:dyDescent="0.25">
      <c r="A16" s="295"/>
      <c r="B16" s="232"/>
      <c r="C16" s="232"/>
      <c r="D16" s="177"/>
      <c r="E16" s="177" t="s">
        <v>218</v>
      </c>
      <c r="F16" s="178">
        <f>ROUND(SUM(F13:F15),2)</f>
        <v>0</v>
      </c>
      <c r="H16" s="289" t="s">
        <v>306</v>
      </c>
    </row>
    <row r="17" spans="1:16" x14ac:dyDescent="0.25">
      <c r="F17" s="61"/>
    </row>
    <row r="18" spans="1:16" x14ac:dyDescent="0.25">
      <c r="C18" s="503" t="s">
        <v>339</v>
      </c>
      <c r="D18" s="503"/>
      <c r="E18" s="503"/>
      <c r="F18" s="53">
        <f>+F16+F12</f>
        <v>0</v>
      </c>
      <c r="H18" s="97" t="s">
        <v>220</v>
      </c>
    </row>
    <row r="19" spans="1:16" s="71" customFormat="1" x14ac:dyDescent="0.25">
      <c r="A19" s="294"/>
      <c r="B19" s="62"/>
      <c r="C19" s="62"/>
      <c r="D19" s="62"/>
      <c r="E19" s="62"/>
      <c r="F19" s="87"/>
    </row>
    <row r="20" spans="1:16" s="71" customFormat="1" x14ac:dyDescent="0.25">
      <c r="A20" s="76" t="s">
        <v>340</v>
      </c>
      <c r="B20" s="77"/>
      <c r="C20" s="77"/>
      <c r="D20" s="77"/>
      <c r="E20" s="77"/>
      <c r="F20" s="78"/>
      <c r="H20" s="289" t="s">
        <v>222</v>
      </c>
    </row>
    <row r="21" spans="1:16" s="71" customFormat="1" ht="45" customHeight="1" x14ac:dyDescent="0.25">
      <c r="A21" s="500"/>
      <c r="B21" s="501"/>
      <c r="C21" s="501"/>
      <c r="D21" s="501"/>
      <c r="E21" s="501"/>
      <c r="F21" s="502"/>
      <c r="H21" s="488" t="s">
        <v>223</v>
      </c>
      <c r="I21" s="488"/>
      <c r="J21" s="488"/>
      <c r="K21" s="488"/>
      <c r="L21" s="488"/>
      <c r="M21" s="488"/>
      <c r="N21" s="488"/>
      <c r="O21" s="488"/>
      <c r="P21" s="488"/>
    </row>
    <row r="23" spans="1:16" hidden="1" x14ac:dyDescent="0.25">
      <c r="A23" s="225" t="s">
        <v>341</v>
      </c>
      <c r="B23" s="228"/>
      <c r="C23" s="228"/>
      <c r="D23" s="228"/>
      <c r="E23" s="228"/>
      <c r="F23" s="229"/>
      <c r="H23" s="289" t="s">
        <v>222</v>
      </c>
    </row>
    <row r="24" spans="1:16" ht="45" hidden="1" customHeight="1" x14ac:dyDescent="0.25">
      <c r="A24" s="491"/>
      <c r="B24" s="492"/>
      <c r="C24" s="492"/>
      <c r="D24" s="492"/>
      <c r="E24" s="492"/>
      <c r="F24" s="493"/>
      <c r="H24" s="488" t="s">
        <v>223</v>
      </c>
      <c r="I24" s="488"/>
      <c r="J24" s="488"/>
      <c r="K24" s="488"/>
      <c r="L24" s="488"/>
      <c r="M24" s="488"/>
      <c r="N24" s="488"/>
      <c r="O24" s="488"/>
      <c r="P24" s="488"/>
    </row>
  </sheetData>
  <sheetProtection algorithmName="SHA-512" hashValue="zlWserYx8fGWYUo8bDHDDvIHfFBaRmtw/0/8l3vzpAM86oQNT5mL0Vxt+AueQZl+6V3y0vIWouWfP2Ce3uzCTA==" saltValue="x+ZFlDZ10MfWCq7uIv4bfw==" spinCount="100000" sheet="1" objects="1" scenarios="1" formatCells="0" formatRows="0" insertRows="0" deleteRows="0" sort="0"/>
  <mergeCells count="7">
    <mergeCell ref="H21:P21"/>
    <mergeCell ref="H24:P24"/>
    <mergeCell ref="A1:E1"/>
    <mergeCell ref="C18:E18"/>
    <mergeCell ref="A2:F2"/>
    <mergeCell ref="A21:F21"/>
    <mergeCell ref="A24:F24"/>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P29"/>
  <sheetViews>
    <sheetView topLeftCell="A2" zoomScaleNormal="100" zoomScaleSheetLayoutView="100" workbookViewId="0">
      <selection activeCell="B10" sqref="B10:E14"/>
    </sheetView>
  </sheetViews>
  <sheetFormatPr defaultColWidth="9.140625" defaultRowHeight="15" x14ac:dyDescent="0.25"/>
  <cols>
    <col min="1" max="1" width="55.5703125" customWidth="1"/>
    <col min="2" max="5" width="15.140625" customWidth="1"/>
    <col min="6" max="6" width="20.42578125" customWidth="1"/>
    <col min="7" max="7" width="2.5703125" customWidth="1"/>
  </cols>
  <sheetData>
    <row r="1" spans="1:8" ht="20.25" customHeight="1" x14ac:dyDescent="0.25">
      <c r="A1" s="486" t="s">
        <v>206</v>
      </c>
      <c r="B1" s="486"/>
      <c r="C1" s="486"/>
      <c r="D1" s="486"/>
      <c r="E1" s="486"/>
      <c r="F1">
        <f>+'Section A'!B2</f>
        <v>0</v>
      </c>
    </row>
    <row r="2" spans="1:8" ht="33.75" customHeight="1" x14ac:dyDescent="0.25">
      <c r="A2" s="540" t="s">
        <v>398</v>
      </c>
      <c r="B2" s="438"/>
      <c r="C2" s="438"/>
      <c r="D2" s="438"/>
      <c r="E2" s="438"/>
      <c r="F2" s="438"/>
    </row>
    <row r="3" spans="1:8" ht="15" customHeight="1" x14ac:dyDescent="0.25">
      <c r="A3" s="438" t="s">
        <v>399</v>
      </c>
      <c r="B3" s="438"/>
      <c r="C3" s="438"/>
      <c r="D3" s="438"/>
      <c r="E3" s="438"/>
      <c r="F3" s="438"/>
    </row>
    <row r="4" spans="1:8" ht="15" customHeight="1" x14ac:dyDescent="0.25">
      <c r="A4" s="540" t="s">
        <v>400</v>
      </c>
      <c r="B4" s="438"/>
      <c r="C4" s="438"/>
      <c r="D4" s="438"/>
      <c r="E4" s="438"/>
      <c r="F4" s="438"/>
    </row>
    <row r="5" spans="1:8" ht="15" customHeight="1" x14ac:dyDescent="0.25">
      <c r="A5" s="438" t="s">
        <v>401</v>
      </c>
      <c r="B5" s="438"/>
      <c r="C5" s="438"/>
      <c r="D5" s="438"/>
      <c r="E5" s="438"/>
      <c r="F5" s="438"/>
    </row>
    <row r="6" spans="1:8" ht="15" customHeight="1" x14ac:dyDescent="0.25">
      <c r="A6" s="540" t="s">
        <v>402</v>
      </c>
      <c r="B6" s="438"/>
      <c r="C6" s="438"/>
      <c r="D6" s="438"/>
      <c r="E6" s="438"/>
      <c r="F6" s="438"/>
    </row>
    <row r="7" spans="1:8" ht="15" customHeight="1" x14ac:dyDescent="0.25">
      <c r="A7" s="540" t="s">
        <v>403</v>
      </c>
      <c r="B7" s="438"/>
      <c r="C7" s="438"/>
      <c r="D7" s="438"/>
      <c r="E7" s="438"/>
      <c r="F7" s="438"/>
    </row>
    <row r="8" spans="1:8" x14ac:dyDescent="0.25">
      <c r="A8" s="304"/>
      <c r="B8" s="298"/>
      <c r="C8" s="298"/>
      <c r="D8" s="298"/>
      <c r="E8" s="298"/>
      <c r="F8" s="298"/>
    </row>
    <row r="9" spans="1:8" x14ac:dyDescent="0.25">
      <c r="A9" s="164" t="s">
        <v>304</v>
      </c>
      <c r="B9" s="164" t="s">
        <v>243</v>
      </c>
      <c r="C9" s="164" t="s">
        <v>242</v>
      </c>
      <c r="D9" s="164" t="s">
        <v>261</v>
      </c>
      <c r="E9" s="164" t="s">
        <v>213</v>
      </c>
      <c r="F9" s="164" t="s">
        <v>342</v>
      </c>
      <c r="H9" s="289" t="s">
        <v>215</v>
      </c>
    </row>
    <row r="10" spans="1:8" s="71" customFormat="1" x14ac:dyDescent="0.25">
      <c r="A10" s="321" t="s">
        <v>391</v>
      </c>
      <c r="B10" s="317"/>
      <c r="C10" s="317"/>
      <c r="D10" s="323"/>
      <c r="E10" s="317"/>
      <c r="F10" s="313">
        <f>B10*C10*D10*E10</f>
        <v>0</v>
      </c>
    </row>
    <row r="11" spans="1:8" s="71" customFormat="1" x14ac:dyDescent="0.25">
      <c r="A11" s="321" t="s">
        <v>343</v>
      </c>
      <c r="B11" s="317"/>
      <c r="C11" s="317"/>
      <c r="D11" s="323"/>
      <c r="E11" s="317"/>
      <c r="F11" s="313">
        <f>B11*C11*D11*E11</f>
        <v>0</v>
      </c>
    </row>
    <row r="12" spans="1:8" s="71" customFormat="1" x14ac:dyDescent="0.25">
      <c r="A12" s="321" t="s">
        <v>392</v>
      </c>
      <c r="B12" s="317"/>
      <c r="C12" s="317"/>
      <c r="D12" s="323"/>
      <c r="E12" s="317"/>
      <c r="F12" s="313">
        <f>B12*C12*D12*E12</f>
        <v>0</v>
      </c>
    </row>
    <row r="13" spans="1:8" s="71" customFormat="1" x14ac:dyDescent="0.25">
      <c r="A13" s="321" t="s">
        <v>393</v>
      </c>
      <c r="B13" s="317"/>
      <c r="C13" s="317"/>
      <c r="D13" s="323"/>
      <c r="E13" s="317"/>
      <c r="F13" s="313">
        <f>B13*C13*D13*E13</f>
        <v>0</v>
      </c>
    </row>
    <row r="14" spans="1:8" s="71" customFormat="1" x14ac:dyDescent="0.25">
      <c r="A14" s="321" t="s">
        <v>394</v>
      </c>
      <c r="B14" s="317"/>
      <c r="C14" s="317"/>
      <c r="D14" s="323"/>
      <c r="E14" s="317"/>
      <c r="F14" s="313">
        <f>B14*C14*D14*E14</f>
        <v>0</v>
      </c>
    </row>
    <row r="15" spans="1:8" s="71" customFormat="1" x14ac:dyDescent="0.25">
      <c r="A15" s="294"/>
      <c r="B15" s="62"/>
      <c r="C15" s="62"/>
      <c r="D15" s="92"/>
      <c r="E15" s="146" t="s">
        <v>216</v>
      </c>
      <c r="F15" s="147">
        <f>F10+F11+F12+F13+F14</f>
        <v>0</v>
      </c>
      <c r="H15" s="292" t="s">
        <v>306</v>
      </c>
    </row>
    <row r="16" spans="1:8" s="71" customFormat="1" x14ac:dyDescent="0.25">
      <c r="A16" s="294"/>
      <c r="B16" s="62"/>
      <c r="C16" s="62"/>
      <c r="D16" s="92"/>
      <c r="E16" s="62"/>
      <c r="F16" s="144"/>
    </row>
    <row r="17" spans="1:16" hidden="1" x14ac:dyDescent="0.25">
      <c r="A17" s="295" t="s">
        <v>297</v>
      </c>
      <c r="B17" s="188">
        <v>3</v>
      </c>
      <c r="C17" s="188" t="s">
        <v>344</v>
      </c>
      <c r="D17" s="231"/>
      <c r="E17" s="188">
        <v>7</v>
      </c>
      <c r="F17" s="178">
        <f>ROUND(+B17*D17*E17,2)</f>
        <v>0</v>
      </c>
    </row>
    <row r="18" spans="1:16" hidden="1" x14ac:dyDescent="0.25">
      <c r="A18" s="295" t="s">
        <v>297</v>
      </c>
      <c r="B18" s="188">
        <v>3</v>
      </c>
      <c r="C18" s="188" t="s">
        <v>344</v>
      </c>
      <c r="D18" s="231"/>
      <c r="E18" s="188">
        <v>7</v>
      </c>
      <c r="F18" s="186">
        <f>ROUND(+B18*D18*E18,2)</f>
        <v>0</v>
      </c>
    </row>
    <row r="19" spans="1:16" hidden="1" x14ac:dyDescent="0.25">
      <c r="A19" s="295"/>
      <c r="B19" s="232"/>
      <c r="C19" s="232"/>
      <c r="D19" s="177"/>
      <c r="E19" s="177" t="s">
        <v>218</v>
      </c>
      <c r="F19" s="178">
        <f>ROUND(SUM(F16:F18),2)</f>
        <v>0</v>
      </c>
      <c r="H19" s="289" t="s">
        <v>306</v>
      </c>
    </row>
    <row r="20" spans="1:16" x14ac:dyDescent="0.25">
      <c r="F20" s="61"/>
    </row>
    <row r="21" spans="1:16" x14ac:dyDescent="0.25">
      <c r="C21" s="503" t="s">
        <v>345</v>
      </c>
      <c r="D21" s="503"/>
      <c r="E21" s="503"/>
      <c r="F21" s="53">
        <f>+F19+F15</f>
        <v>0</v>
      </c>
      <c r="H21" s="97" t="s">
        <v>220</v>
      </c>
    </row>
    <row r="22" spans="1:16" s="71" customFormat="1" x14ac:dyDescent="0.25">
      <c r="A22" s="162"/>
      <c r="B22" s="62"/>
      <c r="C22" s="62"/>
      <c r="D22" s="62"/>
      <c r="E22" s="62"/>
      <c r="F22" s="87"/>
    </row>
    <row r="23" spans="1:16" s="71" customFormat="1" x14ac:dyDescent="0.25">
      <c r="A23" s="76" t="s">
        <v>346</v>
      </c>
      <c r="B23" s="77"/>
      <c r="C23" s="77"/>
      <c r="D23" s="77"/>
      <c r="E23" s="77"/>
      <c r="F23" s="78"/>
      <c r="H23" s="289" t="s">
        <v>222</v>
      </c>
    </row>
    <row r="24" spans="1:16" s="71" customFormat="1" ht="110.25" customHeight="1" x14ac:dyDescent="0.25">
      <c r="A24" s="500"/>
      <c r="B24" s="501"/>
      <c r="C24" s="501"/>
      <c r="D24" s="501"/>
      <c r="E24" s="501"/>
      <c r="F24" s="502"/>
      <c r="H24" s="488" t="s">
        <v>223</v>
      </c>
      <c r="I24" s="488"/>
      <c r="J24" s="488"/>
      <c r="K24" s="488"/>
      <c r="L24" s="488"/>
      <c r="M24" s="488"/>
      <c r="N24" s="488"/>
      <c r="O24" s="488"/>
      <c r="P24" s="488"/>
    </row>
    <row r="26" spans="1:16" hidden="1" x14ac:dyDescent="0.25">
      <c r="A26" s="225" t="s">
        <v>347</v>
      </c>
      <c r="B26" s="228"/>
      <c r="C26" s="228"/>
      <c r="D26" s="228"/>
      <c r="E26" s="228"/>
      <c r="F26" s="229"/>
      <c r="H26" s="289" t="s">
        <v>222</v>
      </c>
    </row>
    <row r="27" spans="1:16" ht="45" hidden="1" customHeight="1" x14ac:dyDescent="0.25">
      <c r="A27" s="491"/>
      <c r="B27" s="492"/>
      <c r="C27" s="492"/>
      <c r="D27" s="492"/>
      <c r="E27" s="492"/>
      <c r="F27" s="493"/>
      <c r="H27" s="488" t="s">
        <v>223</v>
      </c>
      <c r="I27" s="488"/>
      <c r="J27" s="488"/>
      <c r="K27" s="488"/>
      <c r="L27" s="488"/>
      <c r="M27" s="488"/>
      <c r="N27" s="488"/>
      <c r="O27" s="488"/>
      <c r="P27" s="488"/>
    </row>
    <row r="29" spans="1:16" x14ac:dyDescent="0.25">
      <c r="D29" s="20"/>
    </row>
  </sheetData>
  <sheetProtection algorithmName="SHA-512" hashValue="+RZMnyjQPE5Un/Y8KumdMyHwh5vOFddsRYCyuuloJyz+NzcKv+dLBZ4zmkKl5BGrAApQFw6MwLMcjIAAsNjuOQ==" saltValue="H2Phbfi9DOAyW0raqoewRQ==" spinCount="100000" sheet="1" objects="1" scenarios="1" formatCells="0"/>
  <mergeCells count="12">
    <mergeCell ref="H24:P24"/>
    <mergeCell ref="H27:P27"/>
    <mergeCell ref="A1:E1"/>
    <mergeCell ref="C21:E21"/>
    <mergeCell ref="A2:F2"/>
    <mergeCell ref="A24:F24"/>
    <mergeCell ref="A27:F27"/>
    <mergeCell ref="A3:F3"/>
    <mergeCell ref="A4:F4"/>
    <mergeCell ref="A5:F5"/>
    <mergeCell ref="A6:F6"/>
    <mergeCell ref="A7:F7"/>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1282A-E9B3-418F-B400-FBD06A8C956C}">
  <sheetPr>
    <pageSetUpPr fitToPage="1"/>
  </sheetPr>
  <dimension ref="A1:P27"/>
  <sheetViews>
    <sheetView zoomScaleNormal="100" zoomScaleSheetLayoutView="100" workbookViewId="0">
      <selection activeCell="B9" sqref="B9:E12"/>
    </sheetView>
  </sheetViews>
  <sheetFormatPr defaultColWidth="9.140625" defaultRowHeight="15" x14ac:dyDescent="0.25"/>
  <cols>
    <col min="1" max="1" width="55.5703125" customWidth="1"/>
    <col min="2" max="5" width="15.140625" customWidth="1"/>
    <col min="6" max="6" width="28.42578125" customWidth="1"/>
    <col min="7" max="7" width="2.5703125" customWidth="1"/>
  </cols>
  <sheetData>
    <row r="1" spans="1:8" ht="20.25" customHeight="1" x14ac:dyDescent="0.25">
      <c r="A1" s="486" t="s">
        <v>206</v>
      </c>
      <c r="B1" s="486"/>
      <c r="C1" s="486"/>
      <c r="D1" s="486"/>
      <c r="E1" s="486"/>
      <c r="F1">
        <f>+'Section A'!B2</f>
        <v>0</v>
      </c>
    </row>
    <row r="2" spans="1:8" ht="18.75" customHeight="1" x14ac:dyDescent="0.25">
      <c r="A2" s="540" t="s">
        <v>404</v>
      </c>
      <c r="B2" s="438"/>
      <c r="C2" s="438"/>
      <c r="D2" s="438"/>
      <c r="E2" s="438"/>
      <c r="F2" s="438"/>
    </row>
    <row r="3" spans="1:8" ht="18.75" customHeight="1" x14ac:dyDescent="0.25">
      <c r="A3" s="438" t="s">
        <v>405</v>
      </c>
      <c r="B3" s="438"/>
      <c r="C3" s="438"/>
      <c r="D3" s="438"/>
      <c r="E3" s="438"/>
      <c r="F3" s="438"/>
    </row>
    <row r="4" spans="1:8" ht="18.75" customHeight="1" x14ac:dyDescent="0.25">
      <c r="A4" s="438" t="s">
        <v>406</v>
      </c>
      <c r="B4" s="438"/>
      <c r="C4" s="438"/>
      <c r="D4" s="438"/>
      <c r="E4" s="438"/>
      <c r="F4" s="438"/>
    </row>
    <row r="5" spans="1:8" ht="18.75" customHeight="1" x14ac:dyDescent="0.25">
      <c r="A5" s="438" t="s">
        <v>407</v>
      </c>
      <c r="B5" s="438"/>
      <c r="C5" s="438"/>
      <c r="D5" s="438"/>
      <c r="E5" s="438"/>
      <c r="F5" s="438"/>
    </row>
    <row r="6" spans="1:8" ht="18.75" customHeight="1" x14ac:dyDescent="0.25">
      <c r="A6" s="438" t="s">
        <v>408</v>
      </c>
      <c r="B6" s="438"/>
      <c r="C6" s="438"/>
      <c r="D6" s="438"/>
      <c r="E6" s="438"/>
      <c r="F6" s="438"/>
    </row>
    <row r="7" spans="1:8" x14ac:dyDescent="0.25">
      <c r="A7" s="298"/>
      <c r="B7" s="298"/>
      <c r="C7" s="298"/>
      <c r="D7" s="298"/>
      <c r="E7" s="298"/>
      <c r="F7" s="298"/>
    </row>
    <row r="8" spans="1:8" x14ac:dyDescent="0.25">
      <c r="A8" s="164" t="s">
        <v>304</v>
      </c>
      <c r="B8" s="164" t="s">
        <v>243</v>
      </c>
      <c r="C8" s="164" t="s">
        <v>242</v>
      </c>
      <c r="D8" s="164" t="s">
        <v>261</v>
      </c>
      <c r="E8" s="164" t="s">
        <v>213</v>
      </c>
      <c r="F8" s="164" t="s">
        <v>342</v>
      </c>
      <c r="H8" s="289" t="s">
        <v>215</v>
      </c>
    </row>
    <row r="9" spans="1:8" s="71" customFormat="1" x14ac:dyDescent="0.25">
      <c r="A9" s="321" t="s">
        <v>348</v>
      </c>
      <c r="B9" s="317"/>
      <c r="C9" s="317"/>
      <c r="D9" s="323"/>
      <c r="E9" s="317"/>
      <c r="F9" s="313">
        <f t="shared" ref="F9:F11" si="0">ROUND(+B9*D9*E9,2)</f>
        <v>0</v>
      </c>
    </row>
    <row r="10" spans="1:8" s="71" customFormat="1" x14ac:dyDescent="0.25">
      <c r="A10" s="321" t="s">
        <v>349</v>
      </c>
      <c r="B10" s="317"/>
      <c r="C10" s="317"/>
      <c r="D10" s="323"/>
      <c r="E10" s="317"/>
      <c r="F10" s="313">
        <f t="shared" si="0"/>
        <v>0</v>
      </c>
    </row>
    <row r="11" spans="1:8" s="71" customFormat="1" x14ac:dyDescent="0.25">
      <c r="A11" s="321" t="s">
        <v>350</v>
      </c>
      <c r="B11" s="317"/>
      <c r="C11" s="317"/>
      <c r="D11" s="323"/>
      <c r="E11" s="317"/>
      <c r="F11" s="313">
        <f t="shared" si="0"/>
        <v>0</v>
      </c>
    </row>
    <row r="12" spans="1:8" s="71" customFormat="1" x14ac:dyDescent="0.25">
      <c r="A12" s="321" t="s">
        <v>390</v>
      </c>
      <c r="B12" s="317"/>
      <c r="C12" s="317"/>
      <c r="D12" s="323"/>
      <c r="E12" s="317"/>
      <c r="F12" s="313">
        <f>ROUND(+B12*D12*E12,2)</f>
        <v>0</v>
      </c>
    </row>
    <row r="13" spans="1:8" s="71" customFormat="1" x14ac:dyDescent="0.25">
      <c r="A13" s="294"/>
      <c r="B13" s="62"/>
      <c r="C13" s="62"/>
      <c r="D13" s="92"/>
      <c r="E13" s="146" t="s">
        <v>216</v>
      </c>
      <c r="F13" s="147">
        <f>F9+F10+F11+F12</f>
        <v>0</v>
      </c>
      <c r="H13" s="292" t="s">
        <v>306</v>
      </c>
    </row>
    <row r="14" spans="1:8" s="71" customFormat="1" x14ac:dyDescent="0.25">
      <c r="A14" s="294"/>
      <c r="B14" s="62"/>
      <c r="C14" s="62"/>
      <c r="D14" s="92"/>
      <c r="E14" s="62"/>
      <c r="F14" s="144"/>
    </row>
    <row r="15" spans="1:8" hidden="1" x14ac:dyDescent="0.25">
      <c r="A15" s="295" t="s">
        <v>297</v>
      </c>
      <c r="B15" s="188">
        <v>3</v>
      </c>
      <c r="C15" s="188" t="s">
        <v>344</v>
      </c>
      <c r="D15" s="231"/>
      <c r="E15" s="188">
        <v>7</v>
      </c>
      <c r="F15" s="178">
        <f>ROUND(+B15*D15*E15,2)</f>
        <v>0</v>
      </c>
    </row>
    <row r="16" spans="1:8" hidden="1" x14ac:dyDescent="0.25">
      <c r="A16" s="295" t="s">
        <v>297</v>
      </c>
      <c r="B16" s="188">
        <v>3</v>
      </c>
      <c r="C16" s="188" t="s">
        <v>344</v>
      </c>
      <c r="D16" s="231"/>
      <c r="E16" s="188">
        <v>7</v>
      </c>
      <c r="F16" s="186">
        <f>ROUND(+B16*D16*E16,2)</f>
        <v>0</v>
      </c>
    </row>
    <row r="17" spans="1:16" hidden="1" x14ac:dyDescent="0.25">
      <c r="A17" s="295"/>
      <c r="B17" s="232"/>
      <c r="C17" s="232"/>
      <c r="D17" s="177"/>
      <c r="E17" s="177" t="s">
        <v>218</v>
      </c>
      <c r="F17" s="178">
        <f>ROUND(SUM(F14:F16),2)</f>
        <v>0</v>
      </c>
      <c r="H17" s="289" t="s">
        <v>306</v>
      </c>
    </row>
    <row r="18" spans="1:16" x14ac:dyDescent="0.25">
      <c r="F18" s="61"/>
    </row>
    <row r="19" spans="1:16" x14ac:dyDescent="0.25">
      <c r="C19" s="503" t="s">
        <v>351</v>
      </c>
      <c r="D19" s="503"/>
      <c r="E19" s="503"/>
      <c r="F19" s="53">
        <f>+F17+F13</f>
        <v>0</v>
      </c>
      <c r="H19" s="97" t="s">
        <v>220</v>
      </c>
    </row>
    <row r="20" spans="1:16" s="71" customFormat="1" x14ac:dyDescent="0.25">
      <c r="A20" s="162"/>
      <c r="B20" s="62"/>
      <c r="C20" s="62"/>
      <c r="D20" s="62"/>
      <c r="E20" s="62"/>
      <c r="F20" s="87"/>
    </row>
    <row r="21" spans="1:16" s="71" customFormat="1" x14ac:dyDescent="0.25">
      <c r="A21" s="76" t="s">
        <v>352</v>
      </c>
      <c r="B21" s="77"/>
      <c r="C21" s="77"/>
      <c r="D21" s="77"/>
      <c r="E21" s="77"/>
      <c r="F21" s="78"/>
      <c r="H21" s="289" t="s">
        <v>222</v>
      </c>
    </row>
    <row r="22" spans="1:16" s="71" customFormat="1" ht="116.25" customHeight="1" x14ac:dyDescent="0.25">
      <c r="A22" s="500"/>
      <c r="B22" s="501"/>
      <c r="C22" s="501"/>
      <c r="D22" s="501"/>
      <c r="E22" s="501"/>
      <c r="F22" s="502"/>
      <c r="H22" s="488" t="s">
        <v>223</v>
      </c>
      <c r="I22" s="488"/>
      <c r="J22" s="488"/>
      <c r="K22" s="488"/>
      <c r="L22" s="488"/>
      <c r="M22" s="488"/>
      <c r="N22" s="488"/>
      <c r="O22" s="488"/>
      <c r="P22" s="488"/>
    </row>
    <row r="24" spans="1:16" hidden="1" x14ac:dyDescent="0.25">
      <c r="A24" s="225" t="s">
        <v>347</v>
      </c>
      <c r="B24" s="228"/>
      <c r="C24" s="228"/>
      <c r="D24" s="228"/>
      <c r="E24" s="228"/>
      <c r="F24" s="229"/>
      <c r="H24" s="289" t="s">
        <v>222</v>
      </c>
    </row>
    <row r="25" spans="1:16" ht="45" hidden="1" customHeight="1" x14ac:dyDescent="0.25">
      <c r="A25" s="491"/>
      <c r="B25" s="492"/>
      <c r="C25" s="492"/>
      <c r="D25" s="492"/>
      <c r="E25" s="492"/>
      <c r="F25" s="493"/>
      <c r="H25" s="488" t="s">
        <v>223</v>
      </c>
      <c r="I25" s="488"/>
      <c r="J25" s="488"/>
      <c r="K25" s="488"/>
      <c r="L25" s="488"/>
      <c r="M25" s="488"/>
      <c r="N25" s="488"/>
      <c r="O25" s="488"/>
      <c r="P25" s="488"/>
    </row>
    <row r="27" spans="1:16" x14ac:dyDescent="0.25">
      <c r="D27" s="20"/>
    </row>
  </sheetData>
  <sheetProtection algorithmName="SHA-512" hashValue="J6fWLZUfG8x5U0vJ04rmfCBpq0qKcwpM+V0Wp1QrubZlKDYJZQIQLXQZ6BveFc+MdXzSC5psCaY1QxoN3NJMzQ==" saltValue="UMR2MMyFlLJxcsTdhwClRg==" spinCount="100000" sheet="1" objects="1" scenarios="1" formatCells="0"/>
  <mergeCells count="11">
    <mergeCell ref="C19:E19"/>
    <mergeCell ref="A22:F22"/>
    <mergeCell ref="H22:P22"/>
    <mergeCell ref="A25:F25"/>
    <mergeCell ref="H25:P25"/>
    <mergeCell ref="A6:F6"/>
    <mergeCell ref="A1:E1"/>
    <mergeCell ref="A2:F2"/>
    <mergeCell ref="A3:F3"/>
    <mergeCell ref="A4:F4"/>
    <mergeCell ref="A5:F5"/>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18"/>
  <sheetViews>
    <sheetView zoomScaleNormal="100" zoomScaleSheetLayoutView="100" workbookViewId="0">
      <selection activeCell="I16" sqref="I16"/>
    </sheetView>
  </sheetViews>
  <sheetFormatPr defaultRowHeight="15" x14ac:dyDescent="0.25"/>
  <cols>
    <col min="1" max="1" width="76.28515625" customWidth="1"/>
    <col min="2" max="3" width="18.7109375" customWidth="1"/>
    <col min="4" max="4" width="19.7109375" customWidth="1"/>
    <col min="5" max="5" width="3" customWidth="1"/>
  </cols>
  <sheetData>
    <row r="1" spans="1:14" ht="21.75" customHeight="1" x14ac:dyDescent="0.25">
      <c r="A1" s="486" t="s">
        <v>206</v>
      </c>
      <c r="B1" s="486"/>
      <c r="C1" s="486"/>
      <c r="D1">
        <f>+'Section A'!B2</f>
        <v>0</v>
      </c>
    </row>
    <row r="2" spans="1:14" ht="54.75" customHeight="1" x14ac:dyDescent="0.25">
      <c r="A2" s="526" t="s">
        <v>442</v>
      </c>
      <c r="B2" s="526"/>
      <c r="C2" s="526"/>
      <c r="D2" s="526"/>
    </row>
    <row r="3" spans="1:14" ht="15" customHeight="1" x14ac:dyDescent="0.25">
      <c r="A3" s="293" t="s">
        <v>304</v>
      </c>
      <c r="B3" s="293" t="s">
        <v>353</v>
      </c>
      <c r="C3" s="293" t="s">
        <v>354</v>
      </c>
      <c r="D3" s="293" t="s">
        <v>355</v>
      </c>
    </row>
    <row r="4" spans="1:14" s="71" customFormat="1" x14ac:dyDescent="0.25">
      <c r="A4" s="328"/>
      <c r="B4" s="92">
        <f>'Indirect Cost Worksheet'!H31</f>
        <v>0</v>
      </c>
      <c r="C4" s="95">
        <f>'Indirect Cost Worksheet'!H33</f>
        <v>0.15</v>
      </c>
      <c r="D4" s="70">
        <f>ROUND(B4*C4,2)</f>
        <v>0</v>
      </c>
    </row>
    <row r="5" spans="1:14" s="71" customFormat="1" x14ac:dyDescent="0.25">
      <c r="A5" s="159"/>
      <c r="B5" s="92"/>
      <c r="C5" s="95"/>
      <c r="D5" s="91">
        <f>ROUND(B5*C5,2)</f>
        <v>0</v>
      </c>
    </row>
    <row r="6" spans="1:14" s="71" customFormat="1" x14ac:dyDescent="0.25">
      <c r="A6" s="159"/>
      <c r="B6" s="138"/>
      <c r="C6" s="148" t="s">
        <v>216</v>
      </c>
      <c r="D6" s="55">
        <f>ROUND(SUM(D4:D5),2)</f>
        <v>0</v>
      </c>
      <c r="F6" s="292" t="s">
        <v>255</v>
      </c>
    </row>
    <row r="7" spans="1:14" s="71" customFormat="1" x14ac:dyDescent="0.25">
      <c r="A7" s="159"/>
      <c r="D7" s="145"/>
    </row>
    <row r="8" spans="1:14" hidden="1" x14ac:dyDescent="0.25">
      <c r="A8" s="233" t="s">
        <v>297</v>
      </c>
      <c r="B8" s="234"/>
      <c r="C8" s="235">
        <v>0.1</v>
      </c>
      <c r="D8" s="178">
        <f>ROUND(B8*C8,2)</f>
        <v>0</v>
      </c>
    </row>
    <row r="9" spans="1:14" hidden="1" x14ac:dyDescent="0.25">
      <c r="A9" s="233" t="s">
        <v>297</v>
      </c>
      <c r="B9" s="234"/>
      <c r="C9" s="235">
        <v>0.1</v>
      </c>
      <c r="D9" s="186">
        <f>ROUND(B9*C9,2)</f>
        <v>0</v>
      </c>
    </row>
    <row r="10" spans="1:14" hidden="1" x14ac:dyDescent="0.25">
      <c r="A10" s="236"/>
      <c r="B10" s="177"/>
      <c r="C10" s="177" t="s">
        <v>218</v>
      </c>
      <c r="D10" s="178">
        <f>ROUND(SUM(D7:D9),2)</f>
        <v>0</v>
      </c>
      <c r="F10" s="289" t="s">
        <v>255</v>
      </c>
    </row>
    <row r="11" spans="1:14" x14ac:dyDescent="0.25">
      <c r="D11" s="61"/>
    </row>
    <row r="12" spans="1:14" x14ac:dyDescent="0.25">
      <c r="B12" s="503" t="s">
        <v>356</v>
      </c>
      <c r="C12" s="503"/>
      <c r="D12" s="53">
        <f>+D10+D6</f>
        <v>0</v>
      </c>
      <c r="F12" s="97" t="s">
        <v>220</v>
      </c>
    </row>
    <row r="13" spans="1:14" s="71" customFormat="1" x14ac:dyDescent="0.25">
      <c r="A13" s="163"/>
      <c r="C13" s="90"/>
      <c r="D13" s="75"/>
    </row>
    <row r="14" spans="1:14" s="71" customFormat="1" x14ac:dyDescent="0.25">
      <c r="A14" s="76" t="s">
        <v>357</v>
      </c>
      <c r="B14" s="77"/>
      <c r="C14" s="77"/>
      <c r="D14" s="78"/>
      <c r="F14" s="289" t="s">
        <v>222</v>
      </c>
    </row>
    <row r="15" spans="1:14" s="71" customFormat="1" ht="45" customHeight="1" x14ac:dyDescent="0.25">
      <c r="A15" s="480"/>
      <c r="B15" s="481"/>
      <c r="C15" s="481"/>
      <c r="D15" s="482"/>
      <c r="F15" s="488" t="s">
        <v>223</v>
      </c>
      <c r="G15" s="488"/>
      <c r="H15" s="488"/>
      <c r="I15" s="488"/>
      <c r="J15" s="488"/>
      <c r="K15" s="488"/>
      <c r="L15" s="488"/>
      <c r="M15" s="488"/>
      <c r="N15" s="488"/>
    </row>
    <row r="17" spans="1:14" hidden="1" x14ac:dyDescent="0.25">
      <c r="A17" s="225" t="s">
        <v>358</v>
      </c>
      <c r="B17" s="228"/>
      <c r="C17" s="228"/>
      <c r="D17" s="229"/>
      <c r="F17" s="289" t="s">
        <v>222</v>
      </c>
    </row>
    <row r="18" spans="1:14" ht="45" hidden="1" customHeight="1" x14ac:dyDescent="0.25">
      <c r="A18" s="491" t="s">
        <v>359</v>
      </c>
      <c r="B18" s="492"/>
      <c r="C18" s="492"/>
      <c r="D18" s="493"/>
      <c r="F18" s="488" t="s">
        <v>223</v>
      </c>
      <c r="G18" s="488"/>
      <c r="H18" s="488"/>
      <c r="I18" s="488"/>
      <c r="J18" s="488"/>
      <c r="K18" s="488"/>
      <c r="L18" s="488"/>
      <c r="M18" s="488"/>
      <c r="N18" s="488"/>
    </row>
  </sheetData>
  <sheetProtection algorithmName="SHA-512" hashValue="M4CdMj8wMn01wyWmATf4w5T5PB9iRoz+XUYOuPgT5EssUFNUYO0CxHqTaK2zVxVPWPblagO/dvEQc7iOv73yOw==" saltValue="elQzC+3Vul2tfaVWvoIdjQ==" spinCount="100000" sheet="1" objects="1" scenarios="1" formatCells="0" formatRows="0" insertRows="0" deleteRows="0" sort="0"/>
  <mergeCells count="7">
    <mergeCell ref="F15:N15"/>
    <mergeCell ref="F18:N18"/>
    <mergeCell ref="A1:C1"/>
    <mergeCell ref="A2:D2"/>
    <mergeCell ref="B12:C12"/>
    <mergeCell ref="A15:D15"/>
    <mergeCell ref="A18:D18"/>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D5164-BAF8-4806-896F-39CB241A3D03}">
  <sheetPr>
    <pageSetUpPr fitToPage="1"/>
  </sheetPr>
  <dimension ref="A1:N18"/>
  <sheetViews>
    <sheetView zoomScaleNormal="100" zoomScaleSheetLayoutView="100" workbookViewId="0">
      <selection activeCell="B19" sqref="B19"/>
    </sheetView>
  </sheetViews>
  <sheetFormatPr defaultRowHeight="15" x14ac:dyDescent="0.25"/>
  <cols>
    <col min="1" max="1" width="76.28515625" customWidth="1"/>
    <col min="2" max="3" width="18.7109375" customWidth="1"/>
    <col min="4" max="4" width="19.7109375" customWidth="1"/>
    <col min="5" max="5" width="3" customWidth="1"/>
  </cols>
  <sheetData>
    <row r="1" spans="1:14" ht="21.75" customHeight="1" x14ac:dyDescent="0.25">
      <c r="A1" s="486" t="s">
        <v>206</v>
      </c>
      <c r="B1" s="486"/>
      <c r="C1" s="486"/>
      <c r="D1">
        <f>+'Section A'!B2</f>
        <v>0</v>
      </c>
    </row>
    <row r="2" spans="1:14" ht="54.75" customHeight="1" x14ac:dyDescent="0.25">
      <c r="A2" s="526" t="s">
        <v>417</v>
      </c>
      <c r="B2" s="526"/>
      <c r="C2" s="526"/>
      <c r="D2" s="526"/>
    </row>
    <row r="3" spans="1:14" ht="15" customHeight="1" x14ac:dyDescent="0.25">
      <c r="A3" s="293" t="s">
        <v>304</v>
      </c>
      <c r="B3" s="293" t="s">
        <v>353</v>
      </c>
      <c r="C3" s="293" t="s">
        <v>354</v>
      </c>
      <c r="D3" s="293" t="s">
        <v>355</v>
      </c>
    </row>
    <row r="4" spans="1:14" s="71" customFormat="1" x14ac:dyDescent="0.25">
      <c r="A4" s="328"/>
      <c r="B4" s="92">
        <f>'Indirect Cost Worksheet'!H32</f>
        <v>0</v>
      </c>
      <c r="C4" s="95">
        <f>'Indirect Cost Worksheet'!H33</f>
        <v>0.15</v>
      </c>
      <c r="D4" s="70">
        <f>ROUND(B4*C4,2)</f>
        <v>0</v>
      </c>
    </row>
    <row r="5" spans="1:14" s="71" customFormat="1" x14ac:dyDescent="0.25">
      <c r="A5" s="159"/>
      <c r="B5" s="92"/>
      <c r="C5" s="95"/>
      <c r="D5" s="91">
        <f>ROUND(B5*C5,2)</f>
        <v>0</v>
      </c>
    </row>
    <row r="6" spans="1:14" s="71" customFormat="1" x14ac:dyDescent="0.25">
      <c r="A6" s="159"/>
      <c r="B6" s="138"/>
      <c r="C6" s="148" t="s">
        <v>216</v>
      </c>
      <c r="D6" s="55">
        <f>ROUND(SUM(D4:D5),2)</f>
        <v>0</v>
      </c>
      <c r="F6" s="292" t="s">
        <v>255</v>
      </c>
    </row>
    <row r="7" spans="1:14" s="71" customFormat="1" x14ac:dyDescent="0.25">
      <c r="A7" s="159"/>
      <c r="D7" s="145"/>
    </row>
    <row r="8" spans="1:14" hidden="1" x14ac:dyDescent="0.25">
      <c r="A8" s="233" t="s">
        <v>297</v>
      </c>
      <c r="B8" s="234"/>
      <c r="C8" s="235">
        <v>0.1</v>
      </c>
      <c r="D8" s="178">
        <f>ROUND(B8*C8,2)</f>
        <v>0</v>
      </c>
    </row>
    <row r="9" spans="1:14" hidden="1" x14ac:dyDescent="0.25">
      <c r="A9" s="233" t="s">
        <v>297</v>
      </c>
      <c r="B9" s="234"/>
      <c r="C9" s="235">
        <v>0.1</v>
      </c>
      <c r="D9" s="186">
        <f>ROUND(B9*C9,2)</f>
        <v>0</v>
      </c>
    </row>
    <row r="10" spans="1:14" hidden="1" x14ac:dyDescent="0.25">
      <c r="A10" s="236"/>
      <c r="B10" s="177"/>
      <c r="C10" s="177" t="s">
        <v>218</v>
      </c>
      <c r="D10" s="178">
        <f>ROUND(SUM(D7:D9),2)</f>
        <v>0</v>
      </c>
      <c r="F10" s="289" t="s">
        <v>255</v>
      </c>
    </row>
    <row r="11" spans="1:14" x14ac:dyDescent="0.25">
      <c r="D11" s="61"/>
    </row>
    <row r="12" spans="1:14" x14ac:dyDescent="0.25">
      <c r="B12" s="503" t="s">
        <v>356</v>
      </c>
      <c r="C12" s="503"/>
      <c r="D12" s="53">
        <f>+D10+D6</f>
        <v>0</v>
      </c>
      <c r="F12" s="97" t="s">
        <v>220</v>
      </c>
    </row>
    <row r="13" spans="1:14" s="71" customFormat="1" x14ac:dyDescent="0.25">
      <c r="A13" s="163"/>
      <c r="C13" s="90"/>
      <c r="D13" s="75"/>
    </row>
    <row r="14" spans="1:14" s="71" customFormat="1" x14ac:dyDescent="0.25">
      <c r="A14" s="76" t="s">
        <v>357</v>
      </c>
      <c r="B14" s="77"/>
      <c r="C14" s="77"/>
      <c r="D14" s="78"/>
      <c r="F14" s="289" t="s">
        <v>222</v>
      </c>
    </row>
    <row r="15" spans="1:14" s="71" customFormat="1" ht="45" customHeight="1" x14ac:dyDescent="0.25">
      <c r="A15" s="480"/>
      <c r="B15" s="481"/>
      <c r="C15" s="481"/>
      <c r="D15" s="482"/>
      <c r="F15" s="488" t="s">
        <v>223</v>
      </c>
      <c r="G15" s="488"/>
      <c r="H15" s="488"/>
      <c r="I15" s="488"/>
      <c r="J15" s="488"/>
      <c r="K15" s="488"/>
      <c r="L15" s="488"/>
      <c r="M15" s="488"/>
      <c r="N15" s="488"/>
    </row>
    <row r="17" spans="1:14" hidden="1" x14ac:dyDescent="0.25">
      <c r="A17" s="225" t="s">
        <v>358</v>
      </c>
      <c r="B17" s="228"/>
      <c r="C17" s="228"/>
      <c r="D17" s="229"/>
      <c r="F17" s="289" t="s">
        <v>222</v>
      </c>
    </row>
    <row r="18" spans="1:14" ht="45" hidden="1" customHeight="1" x14ac:dyDescent="0.25">
      <c r="A18" s="491" t="s">
        <v>359</v>
      </c>
      <c r="B18" s="492"/>
      <c r="C18" s="492"/>
      <c r="D18" s="493"/>
      <c r="F18" s="488" t="s">
        <v>223</v>
      </c>
      <c r="G18" s="488"/>
      <c r="H18" s="488"/>
      <c r="I18" s="488"/>
      <c r="J18" s="488"/>
      <c r="K18" s="488"/>
      <c r="L18" s="488"/>
      <c r="M18" s="488"/>
      <c r="N18" s="488"/>
    </row>
  </sheetData>
  <sheetProtection algorithmName="SHA-512" hashValue="BsZYlZ/WcHRlOSru8a9JM11+YaBDZkiZR5FdBecn1dz+nMXrg6gozg6+YV6Rkyjdlv4Y+XuiFpVXdkzyw7Eu7A==" saltValue="k6upERSCPwlHsDZ6JTKmGg==" spinCount="100000" sheet="1" objects="1" scenarios="1" formatCells="0" formatRows="0" insertRows="0" deleteRows="0" sort="0"/>
  <mergeCells count="7">
    <mergeCell ref="A18:D18"/>
    <mergeCell ref="F18:N18"/>
    <mergeCell ref="A1:C1"/>
    <mergeCell ref="A2:D2"/>
    <mergeCell ref="B12:C12"/>
    <mergeCell ref="A15:D15"/>
    <mergeCell ref="F15:N15"/>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I29"/>
  <sheetViews>
    <sheetView topLeftCell="A7" zoomScaleNormal="100" zoomScaleSheetLayoutView="100" workbookViewId="0">
      <selection activeCell="E32" sqref="E32"/>
    </sheetView>
  </sheetViews>
  <sheetFormatPr defaultColWidth="9.140625" defaultRowHeight="15" x14ac:dyDescent="0.25"/>
  <cols>
    <col min="1" max="5" width="18.140625" customWidth="1"/>
    <col min="6" max="6" width="18.140625" hidden="1" customWidth="1"/>
    <col min="7" max="7" width="18.140625" customWidth="1"/>
    <col min="8" max="8" width="2.28515625" customWidth="1"/>
  </cols>
  <sheetData>
    <row r="1" spans="1:9" ht="20.25" customHeight="1" x14ac:dyDescent="0.25">
      <c r="A1" s="486" t="s">
        <v>206</v>
      </c>
      <c r="B1" s="486"/>
      <c r="C1" s="486"/>
      <c r="D1" s="486"/>
      <c r="E1" s="486"/>
      <c r="F1" s="486"/>
      <c r="G1">
        <f>+'Section A'!B2</f>
        <v>0</v>
      </c>
      <c r="I1" s="18" t="s">
        <v>360</v>
      </c>
    </row>
    <row r="2" spans="1:9" ht="39" customHeight="1" x14ac:dyDescent="0.25">
      <c r="A2" s="507" t="s">
        <v>361</v>
      </c>
      <c r="B2" s="507"/>
      <c r="C2" s="507"/>
      <c r="D2" s="507"/>
      <c r="E2" s="507"/>
      <c r="F2" s="507"/>
      <c r="G2" s="507"/>
      <c r="H2" s="14"/>
      <c r="I2" s="14"/>
    </row>
    <row r="3" spans="1:9" x14ac:dyDescent="0.25">
      <c r="A3" s="21" t="s">
        <v>362</v>
      </c>
      <c r="B3" s="22"/>
      <c r="C3" s="22"/>
      <c r="D3" s="23"/>
      <c r="E3" s="24" t="s">
        <v>363</v>
      </c>
      <c r="F3" s="25" t="s">
        <v>364</v>
      </c>
      <c r="G3" s="26" t="s">
        <v>365</v>
      </c>
      <c r="I3" s="10"/>
    </row>
    <row r="4" spans="1:9" ht="21.75" customHeight="1" x14ac:dyDescent="0.25">
      <c r="A4" s="17" t="s">
        <v>443</v>
      </c>
      <c r="B4" s="17"/>
      <c r="C4" s="288"/>
      <c r="E4" s="56">
        <f>+'1A'!G22</f>
        <v>0</v>
      </c>
      <c r="F4" s="237">
        <f>+'1A'!G26</f>
        <v>0</v>
      </c>
      <c r="G4" s="57">
        <f>SUM(E4:F4)</f>
        <v>0</v>
      </c>
      <c r="H4" s="50"/>
      <c r="I4" s="10"/>
    </row>
    <row r="5" spans="1:9" ht="21.75" customHeight="1" x14ac:dyDescent="0.25">
      <c r="A5" s="17" t="s">
        <v>420</v>
      </c>
      <c r="B5" s="17"/>
      <c r="C5" s="288"/>
      <c r="E5" s="56">
        <f>+'1B'!G22</f>
        <v>0</v>
      </c>
      <c r="F5" s="237">
        <f>+'1A'!G27</f>
        <v>0</v>
      </c>
      <c r="G5" s="57">
        <f>SUM(E5:F5)</f>
        <v>0</v>
      </c>
      <c r="H5" s="50"/>
      <c r="I5" s="10"/>
    </row>
    <row r="6" spans="1:9" ht="21.75" customHeight="1" x14ac:dyDescent="0.25">
      <c r="A6" s="17" t="s">
        <v>444</v>
      </c>
      <c r="B6" s="17"/>
      <c r="C6" s="288"/>
      <c r="E6" s="56">
        <f>+'2A'!E21</f>
        <v>0</v>
      </c>
      <c r="F6" s="237">
        <f>+'2A'!E25</f>
        <v>0</v>
      </c>
      <c r="G6" s="57">
        <f t="shared" ref="G6:G24" si="0">SUM(E6:F6)</f>
        <v>0</v>
      </c>
      <c r="H6" s="50"/>
      <c r="I6" s="10"/>
    </row>
    <row r="7" spans="1:9" ht="21.75" customHeight="1" x14ac:dyDescent="0.25">
      <c r="A7" s="17" t="s">
        <v>421</v>
      </c>
      <c r="B7" s="17"/>
      <c r="C7" s="288"/>
      <c r="E7" s="56">
        <f>+'2B'!E21</f>
        <v>0</v>
      </c>
      <c r="F7" s="237">
        <f>+'2A'!E26</f>
        <v>0</v>
      </c>
      <c r="G7" s="57">
        <f t="shared" ref="G7" si="1">SUM(E7:F7)</f>
        <v>0</v>
      </c>
      <c r="H7" s="50"/>
      <c r="I7" s="10"/>
    </row>
    <row r="8" spans="1:9" ht="21.75" customHeight="1" x14ac:dyDescent="0.25">
      <c r="A8" s="17" t="s">
        <v>78</v>
      </c>
      <c r="B8" s="17"/>
      <c r="C8" s="288"/>
      <c r="E8" s="56">
        <f>+Travel!G11</f>
        <v>0</v>
      </c>
      <c r="F8" s="237">
        <f>+Travel!G15</f>
        <v>0</v>
      </c>
      <c r="G8" s="57">
        <f t="shared" si="0"/>
        <v>0</v>
      </c>
      <c r="H8" s="50"/>
      <c r="I8" s="10"/>
    </row>
    <row r="9" spans="1:9" ht="21.75" customHeight="1" x14ac:dyDescent="0.25">
      <c r="A9" s="17" t="s">
        <v>79</v>
      </c>
      <c r="B9" s="17"/>
      <c r="C9" s="288"/>
      <c r="E9" s="56">
        <f>+'Equipment '!D10</f>
        <v>0</v>
      </c>
      <c r="F9" s="237">
        <f>+'Equipment '!D14</f>
        <v>0</v>
      </c>
      <c r="G9" s="57">
        <f t="shared" si="0"/>
        <v>0</v>
      </c>
      <c r="H9" s="50"/>
      <c r="I9" s="10"/>
    </row>
    <row r="10" spans="1:9" ht="21.75" customHeight="1" x14ac:dyDescent="0.25">
      <c r="A10" s="17" t="s">
        <v>80</v>
      </c>
      <c r="B10" s="17"/>
      <c r="C10" s="288"/>
      <c r="E10" s="56">
        <f>+Supplies!D16</f>
        <v>0</v>
      </c>
      <c r="F10" s="237">
        <f>+Supplies!D20</f>
        <v>0</v>
      </c>
      <c r="G10" s="57">
        <f t="shared" si="0"/>
        <v>0</v>
      </c>
      <c r="H10" s="50"/>
      <c r="I10" s="10"/>
    </row>
    <row r="11" spans="1:9" ht="21.75" customHeight="1" x14ac:dyDescent="0.25">
      <c r="A11" s="17" t="s">
        <v>445</v>
      </c>
      <c r="B11" s="17"/>
      <c r="C11" s="288"/>
      <c r="E11" s="56">
        <f>+'6A'!C16</f>
        <v>0</v>
      </c>
      <c r="F11" s="237">
        <f>+'6A'!C20</f>
        <v>0</v>
      </c>
      <c r="G11" s="57">
        <f t="shared" si="0"/>
        <v>0</v>
      </c>
      <c r="H11" s="50"/>
      <c r="I11" s="10"/>
    </row>
    <row r="12" spans="1:9" ht="21.75" customHeight="1" x14ac:dyDescent="0.25">
      <c r="A12" s="17" t="s">
        <v>419</v>
      </c>
      <c r="B12" s="17"/>
      <c r="C12" s="288"/>
      <c r="E12" s="56">
        <f>+'6B'!C16</f>
        <v>0</v>
      </c>
      <c r="F12" s="237">
        <f>+'6A'!C21</f>
        <v>0</v>
      </c>
      <c r="G12" s="57">
        <f t="shared" ref="G12" si="2">SUM(E12:F12)</f>
        <v>0</v>
      </c>
      <c r="H12" s="50"/>
      <c r="I12" s="10"/>
    </row>
    <row r="13" spans="1:9" ht="21.75" customHeight="1" x14ac:dyDescent="0.25">
      <c r="A13" s="17" t="s">
        <v>446</v>
      </c>
      <c r="B13" s="17"/>
      <c r="C13" s="288"/>
      <c r="E13" s="56">
        <f>'7A'!G8</f>
        <v>0</v>
      </c>
      <c r="F13" s="237">
        <f>+'7A'!G12+'7A'!G29</f>
        <v>0</v>
      </c>
      <c r="G13" s="57">
        <f t="shared" si="0"/>
        <v>0</v>
      </c>
      <c r="H13" s="50"/>
      <c r="I13" s="10"/>
    </row>
    <row r="14" spans="1:9" s="329" customFormat="1" ht="21.75" customHeight="1" x14ac:dyDescent="0.25">
      <c r="A14" s="338" t="s">
        <v>418</v>
      </c>
      <c r="B14" s="338"/>
      <c r="C14" s="339"/>
      <c r="E14" s="340">
        <f>'7B'!G8</f>
        <v>0</v>
      </c>
      <c r="F14" s="341">
        <f>+'Construction '!C10</f>
        <v>0</v>
      </c>
      <c r="G14" s="341">
        <f t="shared" si="0"/>
        <v>0</v>
      </c>
      <c r="H14" s="342"/>
      <c r="I14" s="343"/>
    </row>
    <row r="15" spans="1:9" s="329" customFormat="1" ht="21.75" customHeight="1" x14ac:dyDescent="0.25">
      <c r="A15" s="338" t="s">
        <v>84</v>
      </c>
      <c r="B15" s="338"/>
      <c r="C15" s="338"/>
      <c r="E15" s="340">
        <f>+'Occupancy '!F8</f>
        <v>0</v>
      </c>
      <c r="F15" s="341">
        <f>+'Occupancy '!F12</f>
        <v>0</v>
      </c>
      <c r="G15" s="341">
        <f t="shared" si="0"/>
        <v>0</v>
      </c>
      <c r="H15" s="342"/>
      <c r="I15" s="343"/>
    </row>
    <row r="16" spans="1:9" s="329" customFormat="1" ht="21.75" customHeight="1" x14ac:dyDescent="0.25">
      <c r="A16" s="338" t="s">
        <v>366</v>
      </c>
      <c r="B16" s="338"/>
      <c r="C16" s="339"/>
      <c r="E16" s="340">
        <f>+'R &amp; D '!C6</f>
        <v>0</v>
      </c>
      <c r="F16" s="341">
        <f>+'R &amp; D '!C10</f>
        <v>0</v>
      </c>
      <c r="G16" s="341">
        <f t="shared" si="0"/>
        <v>0</v>
      </c>
      <c r="H16" s="342"/>
      <c r="I16" s="343"/>
    </row>
    <row r="17" spans="1:9" ht="21.75" customHeight="1" x14ac:dyDescent="0.25">
      <c r="A17" s="17" t="s">
        <v>86</v>
      </c>
      <c r="B17" s="17"/>
      <c r="C17" s="288"/>
      <c r="E17" s="56">
        <f>+'Telecommunications '!F8</f>
        <v>0</v>
      </c>
      <c r="F17" s="237">
        <f>+'Telecommunications '!F12</f>
        <v>0</v>
      </c>
      <c r="G17" s="57">
        <f t="shared" si="0"/>
        <v>0</v>
      </c>
      <c r="H17" s="51"/>
      <c r="I17" s="10"/>
    </row>
    <row r="18" spans="1:9" ht="21.75" customHeight="1" x14ac:dyDescent="0.25">
      <c r="A18" s="17" t="s">
        <v>367</v>
      </c>
      <c r="B18" s="17"/>
      <c r="C18" s="288"/>
      <c r="E18" s="56">
        <f>+'Training &amp; Education'!F8</f>
        <v>0</v>
      </c>
      <c r="F18" s="237">
        <f>+'Training &amp; Education'!F12</f>
        <v>0</v>
      </c>
      <c r="G18" s="57">
        <f t="shared" ref="G18:G20" si="3">SUM(E18:F18)</f>
        <v>0</v>
      </c>
      <c r="H18" s="51"/>
      <c r="I18" s="10"/>
    </row>
    <row r="19" spans="1:9" ht="21.75" customHeight="1" x14ac:dyDescent="0.25">
      <c r="A19" s="17" t="s">
        <v>368</v>
      </c>
      <c r="B19" s="17"/>
      <c r="C19" s="288"/>
      <c r="E19" s="56">
        <f>+'Direct Administrative '!G13</f>
        <v>0</v>
      </c>
      <c r="F19" s="237">
        <f>+'Direct Administrative '!G17</f>
        <v>0</v>
      </c>
      <c r="G19" s="57">
        <f t="shared" si="3"/>
        <v>0</v>
      </c>
      <c r="H19" s="51"/>
      <c r="I19" s="10"/>
    </row>
    <row r="20" spans="1:9" ht="21.75" customHeight="1" x14ac:dyDescent="0.25">
      <c r="A20" s="17" t="s">
        <v>369</v>
      </c>
      <c r="B20" s="17"/>
      <c r="C20" s="288"/>
      <c r="E20" s="56">
        <f>+'Miscellaneous (other) Costs '!F12</f>
        <v>0</v>
      </c>
      <c r="F20" s="237">
        <f>+'Miscellaneous (other) Costs '!F16</f>
        <v>0</v>
      </c>
      <c r="G20" s="57">
        <f t="shared" si="3"/>
        <v>0</v>
      </c>
      <c r="H20" s="51"/>
      <c r="I20" s="10"/>
    </row>
    <row r="21" spans="1:9" ht="21.75" customHeight="1" x14ac:dyDescent="0.25">
      <c r="A21" s="17" t="s">
        <v>370</v>
      </c>
      <c r="B21" s="17"/>
      <c r="C21" s="288"/>
      <c r="E21" s="56">
        <f>+'15A'!F15</f>
        <v>0</v>
      </c>
      <c r="F21" s="237">
        <f>+'15A'!F19</f>
        <v>0</v>
      </c>
      <c r="G21" s="57">
        <f t="shared" ref="G21:G23" si="4">SUM(E21:F21)</f>
        <v>0</v>
      </c>
      <c r="H21" s="51"/>
      <c r="I21" s="10"/>
    </row>
    <row r="22" spans="1:9" ht="21.75" customHeight="1" x14ac:dyDescent="0.25">
      <c r="A22" s="17" t="s">
        <v>422</v>
      </c>
      <c r="B22" s="17"/>
      <c r="C22" s="288"/>
      <c r="E22" s="56">
        <f>+'15B'!F13</f>
        <v>0</v>
      </c>
      <c r="F22" s="237">
        <f>+'15A'!F20</f>
        <v>0</v>
      </c>
      <c r="G22" s="57">
        <f t="shared" ref="G22" si="5">SUM(E22:F22)</f>
        <v>0</v>
      </c>
      <c r="H22" s="51"/>
      <c r="I22" s="10"/>
    </row>
    <row r="23" spans="1:9" ht="21.75" customHeight="1" x14ac:dyDescent="0.25">
      <c r="A23" s="17" t="s">
        <v>447</v>
      </c>
      <c r="B23" s="17"/>
      <c r="C23" s="288"/>
      <c r="E23" s="56">
        <f>'17A'!D6</f>
        <v>0</v>
      </c>
      <c r="F23" s="237"/>
      <c r="G23" s="57">
        <f t="shared" si="4"/>
        <v>0</v>
      </c>
      <c r="H23" s="51"/>
      <c r="I23" s="10"/>
    </row>
    <row r="24" spans="1:9" ht="21.75" customHeight="1" x14ac:dyDescent="0.25">
      <c r="A24" s="17" t="s">
        <v>423</v>
      </c>
      <c r="B24" s="17"/>
      <c r="C24" s="288"/>
      <c r="E24" s="157">
        <f>'17B'!D6</f>
        <v>0</v>
      </c>
      <c r="F24" s="238">
        <f>+'17A'!D10</f>
        <v>0</v>
      </c>
      <c r="G24" s="158">
        <f t="shared" si="0"/>
        <v>0</v>
      </c>
      <c r="H24" s="51"/>
      <c r="I24" s="10"/>
    </row>
    <row r="25" spans="1:9" ht="21.75" customHeight="1" x14ac:dyDescent="0.25">
      <c r="A25" s="288"/>
      <c r="B25" s="288"/>
      <c r="C25" s="288"/>
      <c r="E25" s="56"/>
      <c r="F25" s="237"/>
      <c r="G25" s="57"/>
      <c r="H25" s="49"/>
      <c r="I25" s="10"/>
    </row>
    <row r="26" spans="1:9" ht="21.75" customHeight="1" x14ac:dyDescent="0.25">
      <c r="A26" s="288"/>
      <c r="B26" s="288"/>
      <c r="C26" s="288"/>
      <c r="E26" s="58"/>
      <c r="F26" s="237"/>
      <c r="G26" s="57"/>
      <c r="H26" s="10"/>
      <c r="I26" s="10"/>
    </row>
    <row r="27" spans="1:9" ht="21.75" customHeight="1" x14ac:dyDescent="0.25">
      <c r="A27" s="17" t="s">
        <v>371</v>
      </c>
      <c r="B27" s="17"/>
      <c r="C27" s="17"/>
      <c r="E27" s="56">
        <f>SUM(E4:E26)</f>
        <v>0</v>
      </c>
      <c r="F27" s="237"/>
      <c r="G27" s="57"/>
      <c r="H27" s="50"/>
      <c r="I27" s="141">
        <f>+E27-'Section A'!E34</f>
        <v>0</v>
      </c>
    </row>
    <row r="28" spans="1:9" ht="21.75" hidden="1" customHeight="1" x14ac:dyDescent="0.25">
      <c r="A28" s="17" t="s">
        <v>372</v>
      </c>
      <c r="B28" s="17"/>
      <c r="C28" s="17"/>
      <c r="E28" s="56"/>
      <c r="F28" s="237">
        <f>SUM(F4:F27)</f>
        <v>0</v>
      </c>
      <c r="G28" s="57"/>
      <c r="H28" s="52"/>
      <c r="I28" s="141">
        <f>+F28-'Section B'!C31</f>
        <v>0</v>
      </c>
    </row>
    <row r="29" spans="1:9" ht="21.75" customHeight="1" x14ac:dyDescent="0.25">
      <c r="A29" s="21" t="s">
        <v>373</v>
      </c>
      <c r="B29" s="22"/>
      <c r="C29" s="22"/>
      <c r="D29" s="27"/>
      <c r="E29" s="59"/>
      <c r="F29" s="59"/>
      <c r="G29" s="60">
        <f>SUM(G4:G28)</f>
        <v>0</v>
      </c>
      <c r="H29" s="7"/>
      <c r="I29" s="142">
        <f>+G29-E27-F28</f>
        <v>0</v>
      </c>
    </row>
  </sheetData>
  <sheetProtection algorithmName="SHA-512" hashValue="JmqnoAva2hrw/6WxshPsZm2Xd9A7Xs+pMP2Nr0kcYUSOEC8V1iEsq/EZ/wtoT9jsCDchCAGO35dO6Wei0xyaow==" saltValue="LcpFyFwKLsev0fZ3lprmYA==" spinCount="100000" sheet="1" objects="1" scenarios="1"/>
  <mergeCells count="2">
    <mergeCell ref="A2:G2"/>
    <mergeCell ref="A1:F1"/>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0"/>
  <sheetViews>
    <sheetView zoomScaleNormal="100" zoomScaleSheetLayoutView="100" workbookViewId="0">
      <selection activeCell="G3" sqref="G3:I3"/>
    </sheetView>
  </sheetViews>
  <sheetFormatPr defaultRowHeight="15" x14ac:dyDescent="0.25"/>
  <cols>
    <col min="1" max="9" width="14.42578125" customWidth="1"/>
  </cols>
  <sheetData>
    <row r="1" spans="1:9" ht="44.25" customHeight="1" thickTop="1" thickBot="1" x14ac:dyDescent="0.3">
      <c r="A1" s="545" t="s">
        <v>374</v>
      </c>
      <c r="B1" s="463"/>
      <c r="C1" s="464"/>
      <c r="D1" s="462" t="s">
        <v>375</v>
      </c>
      <c r="E1" s="463"/>
      <c r="F1" s="464"/>
      <c r="G1" s="465" t="s">
        <v>376</v>
      </c>
      <c r="H1" s="466"/>
      <c r="I1" s="467"/>
    </row>
    <row r="2" spans="1:9" s="171" customFormat="1" ht="50.1" customHeight="1" thickTop="1" thickBot="1" x14ac:dyDescent="0.3">
      <c r="A2" s="465" t="str">
        <f>"Organization Name: "&amp;'Section A'!B2</f>
        <v xml:space="preserve">Organization Name: </v>
      </c>
      <c r="B2" s="466"/>
      <c r="C2" s="466"/>
      <c r="D2" s="470" t="str">
        <f>"CSFA Description: "&amp;'Section A'!D3</f>
        <v>CSFA Description: Climate Works Pre-Apprenticeship Program</v>
      </c>
      <c r="E2" s="471"/>
      <c r="F2" s="472"/>
      <c r="G2" s="465" t="str">
        <f>"NOFO # "&amp;'Section A'!F2</f>
        <v>NOFO # 3137-4342</v>
      </c>
      <c r="H2" s="466"/>
      <c r="I2" s="467"/>
    </row>
    <row r="3" spans="1:9" ht="16.5" thickTop="1" thickBot="1" x14ac:dyDescent="0.3">
      <c r="A3" s="468" t="str">
        <f>"CSFA # "&amp;'Section A'!B3</f>
        <v>CSFA # 420-30-3137</v>
      </c>
      <c r="B3" s="469"/>
      <c r="C3" s="469"/>
      <c r="D3" s="473" t="str">
        <f>"UEI #"&amp;'Section A'!D2</f>
        <v>UEI #</v>
      </c>
      <c r="E3" s="474"/>
      <c r="F3" s="475"/>
      <c r="G3" s="465" t="str">
        <f>"Fiscal Year: "&amp;'Section A'!F3</f>
        <v>Fiscal Year: 2027</v>
      </c>
      <c r="H3" s="466"/>
      <c r="I3" s="467"/>
    </row>
    <row r="4" spans="1:9" ht="16.5" thickTop="1" thickBot="1" x14ac:dyDescent="0.3">
      <c r="A4" s="96" t="s">
        <v>377</v>
      </c>
      <c r="B4" s="96">
        <f>+'Section A'!F4</f>
        <v>0</v>
      </c>
      <c r="C4" s="7"/>
      <c r="D4" s="7"/>
      <c r="E4" s="7"/>
      <c r="F4" s="7"/>
      <c r="G4" s="7"/>
      <c r="H4" s="7"/>
      <c r="I4" s="7"/>
    </row>
    <row r="5" spans="1:9" ht="15.75" thickTop="1" x14ac:dyDescent="0.25">
      <c r="A5" s="43"/>
      <c r="B5" s="43"/>
      <c r="C5" s="43"/>
      <c r="D5" s="7"/>
      <c r="E5" s="7"/>
      <c r="F5" s="7"/>
      <c r="G5" s="7"/>
      <c r="H5" s="7"/>
      <c r="I5" s="7"/>
    </row>
    <row r="6" spans="1:9" x14ac:dyDescent="0.25">
      <c r="B6" s="7"/>
      <c r="C6" s="7"/>
      <c r="D6" s="7"/>
      <c r="E6" s="7"/>
      <c r="F6" s="7"/>
      <c r="G6" s="7"/>
      <c r="H6" s="7"/>
      <c r="I6" s="7"/>
    </row>
    <row r="7" spans="1:9" x14ac:dyDescent="0.25">
      <c r="A7" s="7"/>
      <c r="B7" s="7"/>
      <c r="C7" s="7"/>
      <c r="D7" s="7"/>
      <c r="E7" s="7"/>
      <c r="F7" s="7"/>
      <c r="G7" s="7"/>
      <c r="H7" s="7"/>
      <c r="I7" s="7"/>
    </row>
    <row r="8" spans="1:9" x14ac:dyDescent="0.25">
      <c r="A8" s="7"/>
      <c r="B8" s="7"/>
      <c r="C8" s="7"/>
      <c r="D8" s="7"/>
      <c r="E8" s="7"/>
      <c r="F8" s="7"/>
      <c r="G8" s="7"/>
      <c r="H8" s="7"/>
      <c r="I8" s="7"/>
    </row>
    <row r="9" spans="1:9" ht="29.25" customHeight="1" x14ac:dyDescent="0.25">
      <c r="A9" s="544" t="s">
        <v>378</v>
      </c>
      <c r="B9" s="544"/>
      <c r="C9" s="544"/>
      <c r="D9" s="543" t="s">
        <v>379</v>
      </c>
      <c r="E9" s="543"/>
      <c r="F9" s="33" t="s">
        <v>380</v>
      </c>
      <c r="G9" s="543" t="s">
        <v>381</v>
      </c>
      <c r="H9" s="543"/>
      <c r="I9" s="33" t="s">
        <v>380</v>
      </c>
    </row>
    <row r="10" spans="1:9" x14ac:dyDescent="0.25">
      <c r="A10" s="541">
        <f>+'Narrative Summary '!E27</f>
        <v>0</v>
      </c>
      <c r="B10" s="542"/>
      <c r="C10" s="34"/>
      <c r="D10" s="34"/>
      <c r="E10" s="34"/>
      <c r="F10" s="168"/>
      <c r="G10" s="34"/>
      <c r="H10" s="34"/>
      <c r="I10" s="168"/>
    </row>
    <row r="11" spans="1:9" x14ac:dyDescent="0.25">
      <c r="A11" s="34"/>
      <c r="B11" s="34"/>
      <c r="C11" s="34"/>
      <c r="D11" s="34"/>
      <c r="E11" s="34"/>
      <c r="F11" s="34"/>
      <c r="G11" s="34"/>
      <c r="H11" s="34"/>
      <c r="I11" s="34"/>
    </row>
    <row r="12" spans="1:9" x14ac:dyDescent="0.25">
      <c r="A12" s="34"/>
      <c r="B12" s="34"/>
      <c r="C12" s="34"/>
      <c r="D12" s="34"/>
      <c r="E12" s="34"/>
      <c r="F12" s="34"/>
      <c r="G12" s="34"/>
      <c r="H12" s="34"/>
      <c r="I12" s="34"/>
    </row>
    <row r="13" spans="1:9" x14ac:dyDescent="0.25">
      <c r="A13" s="34"/>
      <c r="B13" s="34"/>
      <c r="C13" s="34"/>
      <c r="D13" s="34"/>
      <c r="E13" s="34"/>
      <c r="F13" s="34"/>
      <c r="G13" s="34"/>
      <c r="H13" s="34"/>
      <c r="I13" s="34"/>
    </row>
    <row r="14" spans="1:9" x14ac:dyDescent="0.25">
      <c r="A14" s="34"/>
      <c r="B14" s="34"/>
      <c r="C14" s="34"/>
      <c r="D14" s="34"/>
      <c r="E14" s="34"/>
      <c r="F14" s="34"/>
      <c r="G14" s="34"/>
      <c r="H14" s="34"/>
      <c r="I14" s="34"/>
    </row>
    <row r="15" spans="1:9" x14ac:dyDescent="0.25">
      <c r="A15" s="34"/>
      <c r="B15" s="34"/>
      <c r="C15" s="34"/>
      <c r="D15" s="34"/>
      <c r="E15" s="34"/>
      <c r="F15" s="34"/>
      <c r="G15" s="34"/>
      <c r="H15" s="34"/>
      <c r="I15" s="34"/>
    </row>
    <row r="16" spans="1:9" ht="35.25" customHeight="1" x14ac:dyDescent="0.25">
      <c r="A16" s="544" t="s">
        <v>382</v>
      </c>
      <c r="B16" s="544"/>
      <c r="C16" s="544"/>
      <c r="D16" s="543" t="s">
        <v>379</v>
      </c>
      <c r="E16" s="543"/>
      <c r="F16" s="33" t="s">
        <v>380</v>
      </c>
      <c r="G16" s="543" t="s">
        <v>381</v>
      </c>
      <c r="H16" s="543"/>
      <c r="I16" s="33" t="s">
        <v>380</v>
      </c>
    </row>
    <row r="17" spans="1:14" ht="18.75" customHeight="1" x14ac:dyDescent="0.25">
      <c r="A17" s="7"/>
      <c r="B17" s="7"/>
      <c r="C17" s="7"/>
      <c r="D17" s="7"/>
      <c r="E17" s="7"/>
      <c r="F17" s="7"/>
      <c r="G17" s="7"/>
      <c r="H17" s="7"/>
      <c r="I17" s="7"/>
    </row>
    <row r="18" spans="1:14" x14ac:dyDescent="0.25">
      <c r="J18" s="29"/>
      <c r="K18" s="29"/>
      <c r="L18" s="29"/>
      <c r="M18" s="29"/>
      <c r="N18" s="29"/>
    </row>
    <row r="19" spans="1:14" ht="5.25" customHeight="1" x14ac:dyDescent="0.25">
      <c r="J19" s="29"/>
      <c r="K19" s="29"/>
      <c r="L19" s="29"/>
      <c r="M19" s="29"/>
      <c r="N19" s="29"/>
    </row>
    <row r="20" spans="1:14" ht="58.5" customHeight="1" x14ac:dyDescent="0.25">
      <c r="J20" s="282"/>
      <c r="K20" s="282"/>
      <c r="L20" s="282"/>
      <c r="M20" s="282"/>
      <c r="N20" s="282"/>
    </row>
    <row r="21" spans="1:14" x14ac:dyDescent="0.25">
      <c r="A21" s="7"/>
      <c r="B21" s="7"/>
      <c r="C21" s="7"/>
      <c r="D21" s="7"/>
      <c r="E21" s="7"/>
      <c r="F21" s="7"/>
      <c r="G21" s="7"/>
      <c r="H21" s="7"/>
      <c r="I21" s="7"/>
    </row>
    <row r="22" spans="1:14" x14ac:dyDescent="0.25">
      <c r="A22" s="30" t="s">
        <v>58</v>
      </c>
      <c r="B22" s="29"/>
      <c r="C22" s="29"/>
      <c r="D22" s="29"/>
      <c r="E22" s="29"/>
      <c r="F22" s="29"/>
      <c r="G22" s="29"/>
      <c r="H22" s="29"/>
      <c r="I22" s="29"/>
    </row>
    <row r="23" spans="1:14" ht="7.5" customHeight="1" x14ac:dyDescent="0.25">
      <c r="A23" s="285"/>
      <c r="B23" s="29"/>
      <c r="C23" s="29"/>
      <c r="D23" s="29"/>
      <c r="E23" s="29"/>
      <c r="F23" s="29"/>
      <c r="G23" s="29"/>
      <c r="H23" s="29"/>
      <c r="I23" s="29"/>
    </row>
    <row r="24" spans="1:14" ht="49.5" customHeight="1" x14ac:dyDescent="0.25">
      <c r="A24" s="387" t="s">
        <v>59</v>
      </c>
      <c r="B24" s="387"/>
      <c r="C24" s="387"/>
      <c r="D24" s="387"/>
      <c r="E24" s="387"/>
      <c r="F24" s="387"/>
      <c r="G24" s="387"/>
      <c r="H24" s="387"/>
      <c r="I24" s="387"/>
    </row>
    <row r="25" spans="1:14" x14ac:dyDescent="0.25">
      <c r="A25" s="7"/>
      <c r="B25" s="7"/>
      <c r="C25" s="7"/>
      <c r="D25" s="7"/>
      <c r="E25" s="7"/>
      <c r="F25" s="7"/>
      <c r="G25" s="7"/>
      <c r="H25" s="7"/>
      <c r="I25" s="7"/>
    </row>
    <row r="26" spans="1:14" x14ac:dyDescent="0.25">
      <c r="A26" s="7"/>
      <c r="B26" s="7"/>
      <c r="C26" s="7"/>
      <c r="D26" s="7"/>
      <c r="E26" s="7"/>
      <c r="F26" s="7"/>
      <c r="G26" s="7"/>
      <c r="H26" s="7"/>
      <c r="I26" s="7"/>
    </row>
    <row r="27" spans="1:14" x14ac:dyDescent="0.25">
      <c r="A27" s="7"/>
      <c r="B27" s="7"/>
      <c r="C27" s="7"/>
      <c r="D27" s="7"/>
      <c r="E27" s="7"/>
      <c r="F27" s="7"/>
      <c r="G27" s="7"/>
      <c r="H27" s="7"/>
      <c r="I27" s="7"/>
    </row>
    <row r="28" spans="1:14" x14ac:dyDescent="0.25">
      <c r="A28" s="7"/>
      <c r="B28" s="7"/>
      <c r="C28" s="7"/>
      <c r="D28" s="7"/>
      <c r="E28" s="7"/>
      <c r="F28" s="7"/>
      <c r="G28" s="7"/>
      <c r="H28" s="7"/>
      <c r="I28" s="7"/>
    </row>
    <row r="29" spans="1:14" x14ac:dyDescent="0.25">
      <c r="A29" s="7"/>
      <c r="B29" s="7"/>
      <c r="C29" s="7"/>
      <c r="D29" s="7"/>
      <c r="E29" s="7"/>
      <c r="F29" s="7"/>
      <c r="G29" s="7"/>
      <c r="H29" s="7"/>
      <c r="I29" s="7"/>
    </row>
    <row r="30" spans="1:14" x14ac:dyDescent="0.25">
      <c r="A30" s="7"/>
      <c r="B30" s="7"/>
      <c r="C30" s="7"/>
      <c r="D30" s="7"/>
      <c r="E30" s="7"/>
      <c r="F30" s="7"/>
      <c r="G30" s="7"/>
      <c r="H30" s="7"/>
      <c r="I30" s="7"/>
    </row>
  </sheetData>
  <mergeCells count="17">
    <mergeCell ref="A3:C3"/>
    <mergeCell ref="D3:F3"/>
    <mergeCell ref="G3:I3"/>
    <mergeCell ref="G9:H9"/>
    <mergeCell ref="D9:E9"/>
    <mergeCell ref="A9:C9"/>
    <mergeCell ref="A1:C1"/>
    <mergeCell ref="D1:F1"/>
    <mergeCell ref="G1:I1"/>
    <mergeCell ref="A2:C2"/>
    <mergeCell ref="D2:F2"/>
    <mergeCell ref="G2:I2"/>
    <mergeCell ref="A10:B10"/>
    <mergeCell ref="D16:E16"/>
    <mergeCell ref="G16:H16"/>
    <mergeCell ref="A24:I24"/>
    <mergeCell ref="A16:C16"/>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372957DC6F58140A17FA60427BCFEAD" ma:contentTypeVersion="18" ma:contentTypeDescription="Create a new document." ma:contentTypeScope="" ma:versionID="42993196891c64f8c223ea91644371e4">
  <xsd:schema xmlns:xsd="http://www.w3.org/2001/XMLSchema" xmlns:xs="http://www.w3.org/2001/XMLSchema" xmlns:p="http://schemas.microsoft.com/office/2006/metadata/properties" xmlns:ns1="http://schemas.microsoft.com/sharepoint/v3" xmlns:ns2="6b23f664-a40a-46d4-8315-1211af3cb14c" xmlns:ns3="600480e7-3dc2-4c93-b2b0-f7253733db77" targetNamespace="http://schemas.microsoft.com/office/2006/metadata/properties" ma:root="true" ma:fieldsID="ac1de7e9d52383acc3f41ffb73fc1367" ns1:_="" ns2:_="" ns3:_="">
    <xsd:import namespace="http://schemas.microsoft.com/sharepoint/v3"/>
    <xsd:import namespace="6b23f664-a40a-46d4-8315-1211af3cb14c"/>
    <xsd:import namespace="600480e7-3dc2-4c93-b2b0-f7253733db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SearchProperties" minOccurs="0"/>
                <xsd:element ref="ns2:MediaServiceLocation"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23f664-a40a-46d4-8315-1211af3cb1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0480e7-3dc2-4c93-b2b0-f7253733db7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ea917325-11a9-4d96-abed-c8bc437e5b4b}" ma:internalName="TaxCatchAll" ma:showField="CatchAllData" ma:web="600480e7-3dc2-4c93-b2b0-f7253733db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b23f664-a40a-46d4-8315-1211af3cb14c">
      <Terms xmlns="http://schemas.microsoft.com/office/infopath/2007/PartnerControls"/>
    </lcf76f155ced4ddcb4097134ff3c332f>
    <TaxCatchAll xmlns="600480e7-3dc2-4c93-b2b0-f7253733db77"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D05BCED2-E8C3-495C-8715-221A600D9C94}">
  <ds:schemaRefs>
    <ds:schemaRef ds:uri="http://schemas.microsoft.com/sharepoint/v3/contenttype/forms"/>
  </ds:schemaRefs>
</ds:datastoreItem>
</file>

<file path=customXml/itemProps2.xml><?xml version="1.0" encoding="utf-8"?>
<ds:datastoreItem xmlns:ds="http://schemas.openxmlformats.org/officeDocument/2006/customXml" ds:itemID="{A70A09AB-1C6B-4300-A1E9-DA51325DE6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b23f664-a40a-46d4-8315-1211af3cb14c"/>
    <ds:schemaRef ds:uri="600480e7-3dc2-4c93-b2b0-f7253733db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164555-AD62-4911-91E9-2BB08BC8982C}">
  <ds:schemaRefs>
    <ds:schemaRef ds:uri="http://schemas.microsoft.com/office/2006/documentManagement/types"/>
    <ds:schemaRef ds:uri="http://www.w3.org/XML/1998/namespace"/>
    <ds:schemaRef ds:uri="http://schemas.microsoft.com/office/infopath/2007/PartnerControls"/>
    <ds:schemaRef ds:uri="http://purl.org/dc/elements/1.1/"/>
    <ds:schemaRef ds:uri="6b23f664-a40a-46d4-8315-1211af3cb14c"/>
    <ds:schemaRef ds:uri="http://schemas.microsoft.com/office/2006/metadata/properties"/>
    <ds:schemaRef ds:uri="http://purl.org/dc/terms/"/>
    <ds:schemaRef ds:uri="http://schemas.openxmlformats.org/package/2006/metadata/core-properties"/>
    <ds:schemaRef ds:uri="600480e7-3dc2-4c93-b2b0-f7253733db77"/>
    <ds:schemaRef ds:uri="http://schemas.microsoft.com/sharepoint/v3"/>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51</vt:i4>
      </vt:variant>
    </vt:vector>
  </HeadingPairs>
  <TitlesOfParts>
    <vt:vector size="82" baseType="lpstr">
      <vt:lpstr>General Instructions</vt:lpstr>
      <vt:lpstr>Section A</vt:lpstr>
      <vt:lpstr>Indirect Cost Worksheet</vt:lpstr>
      <vt:lpstr>ICI</vt:lpstr>
      <vt:lpstr>Section B</vt:lpstr>
      <vt:lpstr>Certification </vt:lpstr>
      <vt:lpstr>Sheet1</vt:lpstr>
      <vt:lpstr>1A</vt:lpstr>
      <vt:lpstr>1B</vt:lpstr>
      <vt:lpstr>2A</vt:lpstr>
      <vt:lpstr>2B</vt:lpstr>
      <vt:lpstr>Travel</vt:lpstr>
      <vt:lpstr>Equipment </vt:lpstr>
      <vt:lpstr>Supplies</vt:lpstr>
      <vt:lpstr>6A</vt:lpstr>
      <vt:lpstr>6B</vt:lpstr>
      <vt:lpstr>Construction </vt:lpstr>
      <vt:lpstr>7A</vt:lpstr>
      <vt:lpstr>7B</vt:lpstr>
      <vt:lpstr>Occupancy </vt:lpstr>
      <vt:lpstr>R &amp; D </vt:lpstr>
      <vt:lpstr>Telecommunications </vt:lpstr>
      <vt:lpstr>Training &amp; Education</vt:lpstr>
      <vt:lpstr>Direct Administrative </vt:lpstr>
      <vt:lpstr>Miscellaneous (other) Costs </vt:lpstr>
      <vt:lpstr>15A</vt:lpstr>
      <vt:lpstr>15B</vt:lpstr>
      <vt:lpstr>17A</vt:lpstr>
      <vt:lpstr>17B</vt:lpstr>
      <vt:lpstr>Narrative Summary </vt:lpstr>
      <vt:lpstr>Agency Approval</vt:lpstr>
      <vt:lpstr>'15A'!Print_Area</vt:lpstr>
      <vt:lpstr>'15B'!Print_Area</vt:lpstr>
      <vt:lpstr>'17A'!Print_Area</vt:lpstr>
      <vt:lpstr>'17B'!Print_Area</vt:lpstr>
      <vt:lpstr>'1A'!Print_Area</vt:lpstr>
      <vt:lpstr>'1B'!Print_Area</vt:lpstr>
      <vt:lpstr>'2A'!Print_Area</vt:lpstr>
      <vt:lpstr>'2B'!Print_Area</vt:lpstr>
      <vt:lpstr>'6A'!Print_Area</vt:lpstr>
      <vt:lpstr>'6B'!Print_Area</vt:lpstr>
      <vt:lpstr>'7A'!Print_Area</vt:lpstr>
      <vt:lpstr>'7B'!Print_Area</vt:lpstr>
      <vt:lpstr>'Construction '!Print_Area</vt:lpstr>
      <vt:lpstr>'Direct Administrative '!Print_Area</vt:lpstr>
      <vt:lpstr>'Equipment '!Print_Area</vt:lpstr>
      <vt:lpstr>'General Instructions'!Print_Area</vt:lpstr>
      <vt:lpstr>ICI!Print_Area</vt:lpstr>
      <vt:lpstr>'Miscellaneous (other) Costs '!Print_Area</vt:lpstr>
      <vt:lpstr>'Narrative Summary '!Print_Area</vt:lpstr>
      <vt:lpstr>'Occupancy '!Print_Area</vt:lpstr>
      <vt:lpstr>'R &amp; D '!Print_Area</vt:lpstr>
      <vt:lpstr>'Section A'!Print_Area</vt:lpstr>
      <vt:lpstr>'Section B'!Print_Area</vt:lpstr>
      <vt:lpstr>Supplies!Print_Area</vt:lpstr>
      <vt:lpstr>'Telecommunications '!Print_Area</vt:lpstr>
      <vt:lpstr>'Training &amp; Education'!Print_Area</vt:lpstr>
      <vt:lpstr>Travel!Print_Area</vt:lpstr>
      <vt:lpstr>'15A'!Print_Titles</vt:lpstr>
      <vt:lpstr>'15B'!Print_Titles</vt:lpstr>
      <vt:lpstr>'17A'!Print_Titles</vt:lpstr>
      <vt:lpstr>'17B'!Print_Titles</vt:lpstr>
      <vt:lpstr>'1A'!Print_Titles</vt:lpstr>
      <vt:lpstr>'1B'!Print_Titles</vt:lpstr>
      <vt:lpstr>'2A'!Print_Titles</vt:lpstr>
      <vt:lpstr>'2B'!Print_Titles</vt:lpstr>
      <vt:lpstr>'6A'!Print_Titles</vt:lpstr>
      <vt:lpstr>'6B'!Print_Titles</vt:lpstr>
      <vt:lpstr>'7A'!Print_Titles</vt:lpstr>
      <vt:lpstr>'Construction '!Print_Titles</vt:lpstr>
      <vt:lpstr>'Direct Administrative '!Print_Titles</vt:lpstr>
      <vt:lpstr>'Equipment '!Print_Titles</vt:lpstr>
      <vt:lpstr>'Miscellaneous (other) Costs '!Print_Titles</vt:lpstr>
      <vt:lpstr>'Narrative Summary '!Print_Titles</vt:lpstr>
      <vt:lpstr>'Occupancy '!Print_Titles</vt:lpstr>
      <vt:lpstr>'R &amp; D '!Print_Titles</vt:lpstr>
      <vt:lpstr>'Section A'!Print_Titles</vt:lpstr>
      <vt:lpstr>'Section B'!Print_Titles</vt:lpstr>
      <vt:lpstr>Supplies!Print_Titles</vt:lpstr>
      <vt:lpstr>'Telecommunications '!Print_Titles</vt:lpstr>
      <vt:lpstr>'Training &amp; Education'!Print_Titles</vt:lpstr>
      <vt:lpstr>Travel!Print_Titles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Barr, John</dc:creator>
  <cp:keywords/>
  <dc:description/>
  <cp:lastModifiedBy>Barr, John</cp:lastModifiedBy>
  <cp:revision/>
  <dcterms:created xsi:type="dcterms:W3CDTF">2016-01-27T18:57:01Z</dcterms:created>
  <dcterms:modified xsi:type="dcterms:W3CDTF">2026-09-13T21:07:00Z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0x0101009372957DC6F58140A17FA60427BCFEAD</vt:lpwstr>
  </property>
  <property fmtid="{D5CDD505-2E9C-101B-9397-08002B2CF9AE}" pid="3" name="MediaServiceImageTags">
    <vt:lpwstr/>
  </property>
</Properties>
</file>