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ilgov-my.sharepoint.com/personal/john_oconner_illinois_gov/Documents/"/>
    </mc:Choice>
  </mc:AlternateContent>
  <xr:revisionPtr revIDLastSave="0" documentId="8_{9EBE386C-649F-467A-BCA2-8B4BC3E1F4F0}" xr6:coauthVersionLast="47" xr6:coauthVersionMax="47" xr10:uidLastSave="{00000000-0000-0000-0000-000000000000}"/>
  <workbookProtection workbookAlgorithmName="SHA-512" workbookHashValue="NVXobh3uDu3u8/AzsZdo1OEde+NatAkNVrAuKezhIdiGH9wyc8tpdc0e1I1P62i/sYMQm7a4ZfkcrZrO8dUw1A==" workbookSaltValue="HTQoZ4rqjXWlfZ3M8KUMRg==" workbookSpinCount="100000" lockStructure="1"/>
  <bookViews>
    <workbookView xWindow="-120" yWindow="-120" windowWidth="29040" windowHeight="17520" tabRatio="952" activeTab="1" xr2:uid="{00000000-000D-0000-FFFF-FFFF00000000}"/>
  </bookViews>
  <sheets>
    <sheet name="General Instructions" sheetId="31" r:id="rId1"/>
    <sheet name="Section A" sheetId="1" r:id="rId2"/>
    <sheet name="ICI" sheetId="33" r:id="rId3"/>
    <sheet name="Section B" sheetId="8" r:id="rId4"/>
    <sheet name="Certification " sheetId="5" r:id="rId5"/>
    <sheet name="Sheet1" sheetId="7" state="hidden" r:id="rId6"/>
    <sheet name="Personnel" sheetId="9" r:id="rId7"/>
    <sheet name="Fringe Benefits" sheetId="10" r:id="rId8"/>
    <sheet name="Travel" sheetId="11" state="hidden" r:id="rId9"/>
    <sheet name="Equipment " sheetId="12" r:id="rId10"/>
    <sheet name="Supplies" sheetId="13" r:id="rId11"/>
    <sheet name="Contractual Services" sheetId="14" r:id="rId12"/>
    <sheet name="Consultant" sheetId="15" r:id="rId13"/>
    <sheet name="Construction " sheetId="16" state="hidden" r:id="rId14"/>
    <sheet name="Occupancy " sheetId="17" r:id="rId15"/>
    <sheet name="R &amp; D " sheetId="18" state="hidden" r:id="rId16"/>
    <sheet name="Telecommunications " sheetId="19" state="hidden" r:id="rId17"/>
    <sheet name="Training &amp; Education" sheetId="20" r:id="rId18"/>
    <sheet name="Direct Administrative " sheetId="21" state="hidden" r:id="rId19"/>
    <sheet name="Miscellaneous (other) Costs " sheetId="22" r:id="rId20"/>
    <sheet name="GRANT EXCLUSIVE LINE ITEM " sheetId="23" state="hidden" r:id="rId21"/>
    <sheet name="DesignEngineering" sheetId="34" r:id="rId22"/>
    <sheet name="B-L Purchase" sheetId="35" r:id="rId23"/>
    <sheet name="WiringElectrical" sheetId="36" r:id="rId24"/>
    <sheet name="Mechanical" sheetId="37" r:id="rId25"/>
    <sheet name="Paving" sheetId="38" r:id="rId26"/>
    <sheet name="Plumbing" sheetId="39" r:id="rId27"/>
    <sheet name="ConstructionMgmt" sheetId="40" r:id="rId28"/>
    <sheet name="OtherConstruct" sheetId="41" r:id="rId29"/>
    <sheet name="SiteWork" sheetId="42" r:id="rId30"/>
    <sheet name="Demolition" sheetId="43" r:id="rId31"/>
    <sheet name="Contingency" sheetId="44" r:id="rId32"/>
    <sheet name="Indirect Costs " sheetId="24" r:id="rId33"/>
    <sheet name="Narrative Summary " sheetId="25" r:id="rId34"/>
    <sheet name="Agency Approval" sheetId="29" r:id="rId35"/>
  </sheets>
  <definedNames>
    <definedName name="OLE_LINK1" localSheetId="34">'Agency Approval'!#REF!</definedName>
    <definedName name="OLE_LINK2" localSheetId="34">'Agency Approval'!#REF!</definedName>
    <definedName name="OLE_LINK4" localSheetId="0">'General Instructions'!#REF!</definedName>
    <definedName name="_xlnm.Print_Area" localSheetId="22">'B-L Purchase'!$A$1:$C$21</definedName>
    <definedName name="_xlnm.Print_Area" localSheetId="13">'Construction '!$A$1:$C$18</definedName>
    <definedName name="_xlnm.Print_Area" localSheetId="27">ConstructionMgmt!$A$1:$C$20</definedName>
    <definedName name="_xlnm.Print_Area" localSheetId="12">Consultant!$A$1:$G$35</definedName>
    <definedName name="_xlnm.Print_Area" localSheetId="31">Contingency!$A$1:$C$19</definedName>
    <definedName name="_xlnm.Print_Area" localSheetId="11">'Contractual Services'!$A$1:$C$24</definedName>
    <definedName name="_xlnm.Print_Area" localSheetId="30">Demolition!$A$1:$C$21</definedName>
    <definedName name="_xlnm.Print_Area" localSheetId="21">DesignEngineering!$A$1:$C$22</definedName>
    <definedName name="_xlnm.Print_Area" localSheetId="18">'Direct Administrative '!$A$1:$G$19</definedName>
    <definedName name="_xlnm.Print_Area" localSheetId="9">'Equipment '!$A$1:$D$19</definedName>
    <definedName name="_xlnm.Print_Area" localSheetId="7">'Fringe Benefits'!$A$1:$E$21</definedName>
    <definedName name="_xlnm.Print_Area" localSheetId="0">'General Instructions'!$A$1:$P$90</definedName>
    <definedName name="_xlnm.Print_Area" localSheetId="20">'GRANT EXCLUSIVE LINE ITEM '!$A$1:$F$21</definedName>
    <definedName name="_xlnm.Print_Area" localSheetId="2">ICI!$B$2:$Q$32</definedName>
    <definedName name="_xlnm.Print_Area" localSheetId="32">'Indirect Costs '!$A$1:$D$18</definedName>
    <definedName name="_xlnm.Print_Area" localSheetId="24">Mechanical!$A$1:$D$21</definedName>
    <definedName name="_xlnm.Print_Area" localSheetId="19">'Miscellaneous (other) Costs '!$A$1:$F$21</definedName>
    <definedName name="_xlnm.Print_Area" localSheetId="33">'Narrative Summary '!$A$1:$G$34</definedName>
    <definedName name="_xlnm.Print_Area" localSheetId="14">'Occupancy '!$A$1:$F$20</definedName>
    <definedName name="_xlnm.Print_Area" localSheetId="28">OtherConstruct!$A$1:$C$20</definedName>
    <definedName name="_xlnm.Print_Area" localSheetId="25">Paving!$A$1:$D$19</definedName>
    <definedName name="_xlnm.Print_Area" localSheetId="6">Personnel!$A$1:$G$22</definedName>
    <definedName name="_xlnm.Print_Area" localSheetId="26">Plumbing!$A$1:$D$18</definedName>
    <definedName name="_xlnm.Print_Area" localSheetId="15">'R &amp; D '!$A$1:$C$18</definedName>
    <definedName name="_xlnm.Print_Area" localSheetId="1">'Section A'!$A$1:$F$38</definedName>
    <definedName name="_xlnm.Print_Area" localSheetId="3">'Section B'!$A$1:$C$40</definedName>
    <definedName name="_xlnm.Print_Area" localSheetId="29">SiteWork!$A$1:$C$19</definedName>
    <definedName name="_xlnm.Print_Area" localSheetId="10">Supplies!$A$1:$D$22</definedName>
    <definedName name="_xlnm.Print_Area" localSheetId="16">'Telecommunications '!$A$1:$F$20</definedName>
    <definedName name="_xlnm.Print_Area" localSheetId="17">'Training &amp; Education'!$A$1:$F$20</definedName>
    <definedName name="_xlnm.Print_Area" localSheetId="8">Travel!$A$1:$G$21</definedName>
    <definedName name="_xlnm.Print_Area" localSheetId="23">WiringElectrical!$A$1:$D$22</definedName>
    <definedName name="_xlnm.Print_Titles" localSheetId="13">'Construction '!$2:$2</definedName>
    <definedName name="_xlnm.Print_Titles" localSheetId="12">Consultant!$2:$2</definedName>
    <definedName name="_xlnm.Print_Titles" localSheetId="11">'Contractual Services'!$2:$4</definedName>
    <definedName name="_xlnm.Print_Titles" localSheetId="18">'Direct Administrative '!$2:$2</definedName>
    <definedName name="_xlnm.Print_Titles" localSheetId="9">'Equipment '!$2:$2</definedName>
    <definedName name="_xlnm.Print_Titles" localSheetId="7">'Fringe Benefits'!$2:$2</definedName>
    <definedName name="_xlnm.Print_Titles" localSheetId="20">'GRANT EXCLUSIVE LINE ITEM '!$2:$2</definedName>
    <definedName name="_xlnm.Print_Titles" localSheetId="32">'Indirect Costs '!$2:$2</definedName>
    <definedName name="_xlnm.Print_Titles" localSheetId="19">'Miscellaneous (other) Costs '!$2:$2</definedName>
    <definedName name="_xlnm.Print_Titles" localSheetId="33">'Narrative Summary '!$2:$2</definedName>
    <definedName name="_xlnm.Print_Titles" localSheetId="14">'Occupancy '!$2:$2</definedName>
    <definedName name="_xlnm.Print_Titles" localSheetId="25">Paving!$2:$2</definedName>
    <definedName name="_xlnm.Print_Titles" localSheetId="6">Personnel!$2:$2</definedName>
    <definedName name="_xlnm.Print_Titles" localSheetId="15">'R &amp; D '!$2:$2</definedName>
    <definedName name="_xlnm.Print_Titles" localSheetId="1">'Section A'!$8:$8</definedName>
    <definedName name="_xlnm.Print_Titles" localSheetId="3">'Section B'!$11:$11</definedName>
    <definedName name="_xlnm.Print_Titles" localSheetId="10">Supplies!$2:$2</definedName>
    <definedName name="_xlnm.Print_Titles" localSheetId="16">'Telecommunications '!$2:$2</definedName>
    <definedName name="_xlnm.Print_Titles" localSheetId="17">'Training &amp; Education'!$2:$2</definedName>
    <definedName name="_xlnm.Print_Titles" localSheetId="8">Travel!$2:$2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44" l="1"/>
  <c r="C1" i="43"/>
  <c r="C1" i="42"/>
  <c r="C1" i="41"/>
  <c r="C1" i="40"/>
  <c r="D1" i="39"/>
  <c r="D1" i="38"/>
  <c r="D1" i="37"/>
  <c r="D1" i="36"/>
  <c r="C1" i="35"/>
  <c r="C1" i="34"/>
  <c r="D9" i="39" l="1"/>
  <c r="D8" i="39"/>
  <c r="D5" i="39"/>
  <c r="D4" i="39"/>
  <c r="D9" i="38"/>
  <c r="D8" i="38"/>
  <c r="D5" i="38"/>
  <c r="D4" i="38"/>
  <c r="D12" i="37"/>
  <c r="D11" i="37"/>
  <c r="D8" i="37"/>
  <c r="D7" i="37"/>
  <c r="D6" i="37"/>
  <c r="D5" i="37"/>
  <c r="D13" i="36"/>
  <c r="D12" i="36"/>
  <c r="D9" i="36"/>
  <c r="D8" i="36"/>
  <c r="D7" i="36"/>
  <c r="D6" i="36"/>
  <c r="D5" i="36"/>
  <c r="D4" i="36"/>
  <c r="C7" i="44" l="1"/>
  <c r="C11" i="44"/>
  <c r="C13" i="43"/>
  <c r="C9" i="43"/>
  <c r="D13" i="37"/>
  <c r="C7" i="42"/>
  <c r="C11" i="42"/>
  <c r="D6" i="39"/>
  <c r="C12" i="40"/>
  <c r="C8" i="41"/>
  <c r="D10" i="39"/>
  <c r="C8" i="40"/>
  <c r="C12" i="41"/>
  <c r="D10" i="38"/>
  <c r="D6" i="38"/>
  <c r="D14" i="36"/>
  <c r="C9" i="35"/>
  <c r="D9" i="37"/>
  <c r="C13" i="35"/>
  <c r="D10" i="36"/>
  <c r="C14" i="34"/>
  <c r="C10" i="34"/>
  <c r="G5" i="15"/>
  <c r="G4" i="15"/>
  <c r="F28" i="25" l="1"/>
  <c r="C36" i="8"/>
  <c r="F27" i="25"/>
  <c r="C35" i="8"/>
  <c r="F26" i="25"/>
  <c r="C34" i="8"/>
  <c r="F25" i="25"/>
  <c r="C33" i="8"/>
  <c r="F24" i="25"/>
  <c r="C32" i="8"/>
  <c r="F23" i="25"/>
  <c r="C31" i="8"/>
  <c r="F22" i="25"/>
  <c r="C30" i="8"/>
  <c r="F21" i="25"/>
  <c r="C29" i="8"/>
  <c r="F20" i="25"/>
  <c r="C28" i="8"/>
  <c r="F19" i="25"/>
  <c r="C27" i="8"/>
  <c r="F18" i="25"/>
  <c r="C26" i="8"/>
  <c r="E28" i="25"/>
  <c r="E33" i="1"/>
  <c r="E27" i="25"/>
  <c r="E32" i="1"/>
  <c r="E26" i="25"/>
  <c r="E31" i="1"/>
  <c r="E25" i="25"/>
  <c r="E30" i="1"/>
  <c r="E24" i="25"/>
  <c r="E29" i="1"/>
  <c r="E23" i="25"/>
  <c r="E28" i="1"/>
  <c r="E22" i="25"/>
  <c r="E27" i="1"/>
  <c r="E21" i="25"/>
  <c r="E26" i="1"/>
  <c r="E20" i="25"/>
  <c r="E25" i="1"/>
  <c r="E19" i="25"/>
  <c r="E24" i="1"/>
  <c r="E18" i="25"/>
  <c r="E23" i="1"/>
  <c r="C13" i="44"/>
  <c r="D15" i="37"/>
  <c r="C14" i="40"/>
  <c r="C15" i="43"/>
  <c r="C13" i="42"/>
  <c r="D12" i="38"/>
  <c r="D12" i="39"/>
  <c r="C14" i="41"/>
  <c r="D16" i="36"/>
  <c r="C15" i="35"/>
  <c r="C16" i="34"/>
  <c r="C12" i="14"/>
  <c r="D3" i="29"/>
  <c r="G25" i="15"/>
  <c r="D3" i="5"/>
  <c r="E36" i="1"/>
  <c r="G25" i="25" l="1"/>
  <c r="G22" i="25"/>
  <c r="G19" i="25"/>
  <c r="G27" i="25"/>
  <c r="G28" i="25"/>
  <c r="G23" i="25"/>
  <c r="G24" i="25"/>
  <c r="G26" i="25"/>
  <c r="G21" i="25"/>
  <c r="G20" i="25"/>
  <c r="C36" i="1"/>
  <c r="C2" i="8" l="1"/>
  <c r="B2" i="8"/>
  <c r="O1" i="33" l="1"/>
  <c r="F1" i="33"/>
  <c r="D8" i="24" l="1"/>
  <c r="F11" i="23"/>
  <c r="F11" i="22"/>
  <c r="G9" i="21" l="1"/>
  <c r="F10" i="20"/>
  <c r="F10" i="19"/>
  <c r="D12" i="13"/>
  <c r="G8" i="15" l="1"/>
  <c r="G11" i="11"/>
  <c r="G12" i="9"/>
  <c r="E11" i="10"/>
  <c r="F10" i="17"/>
  <c r="G5" i="11"/>
  <c r="G6" i="11"/>
  <c r="G7" i="11"/>
  <c r="E14" i="1" l="1"/>
  <c r="E9" i="25" l="1"/>
  <c r="C10" i="18"/>
  <c r="C6" i="18"/>
  <c r="C10" i="16"/>
  <c r="C6" i="16"/>
  <c r="C16" i="14"/>
  <c r="C17" i="8" s="1"/>
  <c r="G12" i="11"/>
  <c r="G8" i="11"/>
  <c r="F13" i="25" l="1"/>
  <c r="C21" i="8"/>
  <c r="F11" i="25"/>
  <c r="C19" i="8"/>
  <c r="E13" i="25"/>
  <c r="E18" i="1"/>
  <c r="E11" i="25"/>
  <c r="E16" i="1"/>
  <c r="C18" i="14"/>
  <c r="F9" i="25"/>
  <c r="C12" i="18"/>
  <c r="C12" i="16"/>
  <c r="F1" i="23"/>
  <c r="F1" i="22"/>
  <c r="F1" i="20"/>
  <c r="F1" i="19"/>
  <c r="C1" i="18"/>
  <c r="C1" i="16"/>
  <c r="G1" i="15"/>
  <c r="C1" i="14"/>
  <c r="D1" i="12"/>
  <c r="G1" i="11"/>
  <c r="G1" i="25"/>
  <c r="G2" i="29"/>
  <c r="G3" i="29"/>
  <c r="D2" i="29"/>
  <c r="A3" i="29"/>
  <c r="B4" i="29"/>
  <c r="A2" i="29"/>
  <c r="D1" i="24"/>
  <c r="G1" i="21"/>
  <c r="F1" i="17"/>
  <c r="D1" i="13"/>
  <c r="E1" i="10"/>
  <c r="G1" i="9"/>
  <c r="G3" i="5"/>
  <c r="G2" i="5"/>
  <c r="D2" i="5"/>
  <c r="A3" i="5"/>
  <c r="A2" i="5"/>
  <c r="A2" i="8" l="1"/>
  <c r="C3" i="8"/>
  <c r="C1" i="8"/>
  <c r="G1" i="5" s="1"/>
  <c r="A1" i="8"/>
  <c r="B1" i="8"/>
  <c r="G9" i="15" l="1"/>
  <c r="G10" i="15" s="1"/>
  <c r="F6" i="23" l="1"/>
  <c r="F7" i="23"/>
  <c r="F5" i="23"/>
  <c r="E5" i="10" l="1"/>
  <c r="E7" i="10"/>
  <c r="D8" i="13"/>
  <c r="D7" i="13"/>
  <c r="D6" i="13"/>
  <c r="D5" i="13"/>
  <c r="D4" i="13"/>
  <c r="G22" i="15"/>
  <c r="G21" i="15"/>
  <c r="G23" i="15" l="1"/>
  <c r="F6" i="20"/>
  <c r="F5" i="17"/>
  <c r="F6" i="17"/>
  <c r="D4" i="24"/>
  <c r="F7" i="22"/>
  <c r="F6" i="22"/>
  <c r="F5" i="22"/>
  <c r="G5" i="21"/>
  <c r="F5" i="20"/>
  <c r="F5" i="19"/>
  <c r="F6" i="19"/>
  <c r="D9" i="24" l="1"/>
  <c r="D5" i="24"/>
  <c r="D6" i="24" s="1"/>
  <c r="E35" i="1" s="1"/>
  <c r="F12" i="23"/>
  <c r="F8" i="23"/>
  <c r="F9" i="23" s="1"/>
  <c r="F12" i="22"/>
  <c r="F8" i="22"/>
  <c r="G10" i="21"/>
  <c r="G11" i="21" s="1"/>
  <c r="G6" i="21"/>
  <c r="G7" i="21" s="1"/>
  <c r="F7" i="20"/>
  <c r="F8" i="20" s="1"/>
  <c r="F11" i="20"/>
  <c r="F12" i="20" s="1"/>
  <c r="F7" i="19"/>
  <c r="F8" i="19" s="1"/>
  <c r="F11" i="19"/>
  <c r="F12" i="19" s="1"/>
  <c r="F11" i="17"/>
  <c r="F12" i="17" s="1"/>
  <c r="F7" i="17"/>
  <c r="G26" i="15"/>
  <c r="G27" i="15" s="1"/>
  <c r="C18" i="8" s="1"/>
  <c r="D13" i="13"/>
  <c r="D14" i="13" s="1"/>
  <c r="D9" i="13"/>
  <c r="D10" i="12"/>
  <c r="D11" i="12" s="1"/>
  <c r="D6" i="12"/>
  <c r="G9" i="11"/>
  <c r="E12" i="10"/>
  <c r="E13" i="10" s="1"/>
  <c r="E8" i="10"/>
  <c r="E6" i="10"/>
  <c r="G6" i="9"/>
  <c r="G9" i="9"/>
  <c r="G13" i="9"/>
  <c r="G14" i="9" s="1"/>
  <c r="G8" i="9"/>
  <c r="G7" i="9"/>
  <c r="F16" i="25" l="1"/>
  <c r="C24" i="8"/>
  <c r="F15" i="25"/>
  <c r="C23" i="8"/>
  <c r="F14" i="25"/>
  <c r="C22" i="8"/>
  <c r="F12" i="25"/>
  <c r="C20" i="8"/>
  <c r="F8" i="25"/>
  <c r="C16" i="8"/>
  <c r="F7" i="25"/>
  <c r="C15" i="8"/>
  <c r="F5" i="25"/>
  <c r="C13" i="8"/>
  <c r="F4" i="25"/>
  <c r="C12" i="8"/>
  <c r="E16" i="25"/>
  <c r="E21" i="1"/>
  <c r="E15" i="25"/>
  <c r="E20" i="1"/>
  <c r="E14" i="25"/>
  <c r="E19" i="1"/>
  <c r="E6" i="25"/>
  <c r="E11" i="1"/>
  <c r="E29" i="25"/>
  <c r="G29" i="15"/>
  <c r="F10" i="25"/>
  <c r="F14" i="20"/>
  <c r="G13" i="21"/>
  <c r="F14" i="19"/>
  <c r="E9" i="10"/>
  <c r="E10" i="1" s="1"/>
  <c r="G10" i="9"/>
  <c r="E9" i="1" s="1"/>
  <c r="D7" i="12"/>
  <c r="E12" i="1" s="1"/>
  <c r="D10" i="13"/>
  <c r="E13" i="1" s="1"/>
  <c r="G6" i="15"/>
  <c r="E15" i="1" s="1"/>
  <c r="F8" i="17"/>
  <c r="E17" i="1" s="1"/>
  <c r="D10" i="24"/>
  <c r="F13" i="23"/>
  <c r="F13" i="22"/>
  <c r="G13" i="11"/>
  <c r="C14" i="8" s="1"/>
  <c r="F9" i="22"/>
  <c r="E22" i="1" s="1"/>
  <c r="E34" i="1" l="1"/>
  <c r="F29" i="25"/>
  <c r="C38" i="8"/>
  <c r="F17" i="25"/>
  <c r="C25" i="8"/>
  <c r="C37" i="8" s="1"/>
  <c r="E17" i="25"/>
  <c r="F14" i="17"/>
  <c r="E12" i="25"/>
  <c r="G12" i="15"/>
  <c r="E10" i="25"/>
  <c r="D16" i="13"/>
  <c r="E8" i="25"/>
  <c r="D13" i="12"/>
  <c r="E7" i="25"/>
  <c r="G15" i="11"/>
  <c r="F6" i="25"/>
  <c r="E15" i="10"/>
  <c r="E5" i="25"/>
  <c r="G16" i="9"/>
  <c r="E4" i="25"/>
  <c r="D12" i="24"/>
  <c r="F15" i="23"/>
  <c r="F15" i="22"/>
  <c r="C9" i="8"/>
  <c r="G5" i="25" l="1"/>
  <c r="G18" i="25"/>
  <c r="G29" i="25"/>
  <c r="G17" i="25"/>
  <c r="G11" i="25" l="1"/>
  <c r="G9" i="25"/>
  <c r="G4" i="25"/>
  <c r="G10" i="25"/>
  <c r="G16" i="25"/>
  <c r="G15" i="25"/>
  <c r="G14" i="25"/>
  <c r="G12" i="25"/>
  <c r="G8" i="25"/>
  <c r="G7" i="25"/>
  <c r="E38" i="1" l="1"/>
  <c r="E6" i="1" s="1"/>
  <c r="C40" i="8"/>
  <c r="F33" i="25"/>
  <c r="G13" i="25"/>
  <c r="I33" i="25" l="1"/>
  <c r="G6" i="25"/>
  <c r="G34" i="25" s="1"/>
  <c r="E32" i="25"/>
  <c r="I32" i="25" l="1"/>
  <c r="A10" i="29"/>
  <c r="I34"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tc={B65BC7C1-B4BB-4879-9012-77FD16FAA21C}</author>
    <author>tc={FC7742DB-1403-4C5C-BF45-5F1FF132F41C}</author>
    <author>tc={FA71A704-2C4A-4E90-B1F3-CD5462BEAFC8}</author>
  </authors>
  <commentList>
    <comment ref="I32" authorId="0" shapeId="0" xr:uid="{B65BC7C1-B4BB-4879-9012-77FD16FAA21C}">
      <text>
        <t>[Threaded comment]
Your version of Excel allows you to read this threaded comment; however, any edits to it will get removed if the file is opened in a newer version of Excel. Learn more: https://go.microsoft.com/fwlink/?linkid=870924
Comment:
    Should be zero</t>
      </text>
    </comment>
    <comment ref="I33" authorId="1" shapeId="0" xr:uid="{FC7742DB-1403-4C5C-BF45-5F1FF132F41C}">
      <text>
        <t>[Threaded comment]
Your version of Excel allows you to read this threaded comment; however, any edits to it will get removed if the file is opened in a newer version of Excel. Learn more: https://go.microsoft.com/fwlink/?linkid=870924
Comment:
    Should be zero</t>
      </text>
    </comment>
    <comment ref="I34" authorId="2" shapeId="0" xr:uid="{FA71A704-2C4A-4E90-B1F3-CD5462BEAFC8}">
      <text>
        <t>[Threaded comment]
Your version of Excel allows you to read this threaded comment; however, any edits to it will get removed if the file is opened in a newer version of Excel. Learn more: https://go.microsoft.com/fwlink/?linkid=870924
Comment:
    Should be zero</t>
      </text>
    </comment>
  </commentList>
</comments>
</file>

<file path=xl/sharedStrings.xml><?xml version="1.0" encoding="utf-8"?>
<sst xmlns="http://schemas.openxmlformats.org/spreadsheetml/2006/main" count="875" uniqueCount="387">
  <si>
    <t xml:space="preserve">State of Illinois -- Uniform Budget Template -- General Instructions </t>
  </si>
  <si>
    <r>
      <t xml:space="preserve">This form is used to apply to individual State of Illinois discretionary grant programs.  Applicants should submit budgets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</si>
  <si>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You must consult with your Business Office prior to submitting this form for any award restrictions, limitations or requirements when filling out the narrative and Uniform Budget Template.</t>
  </si>
  <si>
    <r>
      <t>Section A</t>
    </r>
    <r>
      <rPr>
        <u/>
        <sz val="20"/>
        <color theme="1"/>
        <rFont val="Times New Roman"/>
        <family val="1"/>
      </rPr>
      <t xml:space="preserve"> – Budget Summary</t>
    </r>
  </si>
  <si>
    <t>STATE OF ILLINOIS FUNDS</t>
  </si>
  <si>
    <r>
      <t xml:space="preserve">All applicants must complete Section A and provide a break-down by the applicable budget categories shown in lines 1-17. </t>
    </r>
    <r>
      <rPr>
        <b/>
        <sz val="9"/>
        <color theme="1"/>
        <rFont val="Times New Roman"/>
        <family val="1"/>
      </rPr>
      <t>Please read all instructions before completing form.</t>
    </r>
  </si>
  <si>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</si>
  <si>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</si>
  <si>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</si>
  <si>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All applicants must complete Section A and provide a break-down by the applicable budget categories shown in lines 1-17.</t>
  </si>
  <si>
    <t>Line 18: Show the total budget request for each fiscal year for which funding is requested.</t>
  </si>
  <si>
    <t>Please use detail worksheet and narrative section for further descriptions and explanations of budgetary line items</t>
  </si>
  <si>
    <r>
      <t>Section A (continued)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If the applicant is requesting reimbursement for indirect costs on line 17, the applicant’s Business Office must select one of the options listed on the Indirect Cost Information page under Section-A Indirect Cost Information (1-4). </t>
    </r>
  </si>
  <si>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</si>
  <si>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t xml:space="preserve">  </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</si>
  <si>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</si>
  <si>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</si>
  <si>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r>
      <t>B)</t>
    </r>
    <r>
      <rPr>
        <b/>
        <sz val="7"/>
        <color theme="1"/>
        <rFont val="Times New Roman"/>
        <family val="1"/>
      </rPr>
      <t xml:space="preserve">      </t>
    </r>
    <r>
      <rPr>
        <b/>
        <sz val="9"/>
        <color theme="1"/>
        <rFont val="Times New Roman"/>
        <family val="1"/>
      </rPr>
      <t xml:space="preserve">Elect to use the de minimis rate of 10% modified total direct cost (MTDC) which may be used indefinitely on State of Illinois Awards.  </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</si>
  <si>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</si>
  <si>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</si>
  <si>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t>OR</t>
  </si>
  <si>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</si>
  <si>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(3)</t>
    </r>
    <r>
      <rPr>
        <sz val="9"/>
        <color theme="1"/>
        <rFont val="Times New Roman"/>
        <family val="1"/>
      </rPr>
      <t xml:space="preserve">: The applicant elects to charge the de minimis rate of 10%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10 percent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</si>
  <si>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</si>
  <si>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Section B</t>
    </r>
    <r>
      <rPr>
        <u/>
        <sz val="20"/>
        <color theme="1"/>
        <rFont val="Times New Roman"/>
        <family val="1"/>
      </rPr>
      <t xml:space="preserve"> - Budget Summary</t>
    </r>
  </si>
  <si>
    <t>NON-STATE OF ILLINOIS FUNDS</t>
  </si>
  <si>
    <r>
      <t>NON-STATE</t>
    </r>
    <r>
      <rPr>
        <sz val="9"/>
        <color theme="1"/>
        <rFont val="Times New Roman"/>
        <family val="1"/>
      </rPr>
      <t xml:space="preserve"> OF ILLINOIS FUNDS: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</si>
  <si>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t>
    </r>
  </si>
  <si>
    <t>If the applicant is required to provide or volunteers to provide cost-sharing or matching funds or other non-State of Illinois resources to the project, these costs should be shown for each applicable budget category on lines 1‑17 of Section B.</t>
  </si>
  <si>
    <t>Lines 1-17: For each project year, for which matching funds or other contributions are provided, show the total contribution for each applicable budget category.</t>
  </si>
  <si>
    <t>Line 18: Show the total matching or other contribution for each fiscal year.</t>
  </si>
  <si>
    <t>Please see detail worksheet and narrative section for further descriptions and explanations of budgetary line items</t>
  </si>
  <si>
    <r>
      <t>Section C</t>
    </r>
    <r>
      <rPr>
        <u/>
        <sz val="20"/>
        <color theme="1"/>
        <rFont val="Times New Roman"/>
        <family val="1"/>
      </rPr>
      <t xml:space="preserve"> - Budget Worksheet &amp; Narrative</t>
    </r>
  </si>
  <si>
    <t xml:space="preserve"> [Attach separate sheet(s)]</t>
  </si>
  <si>
    <t>Pay attention to applicable program specific instructions, if attached.</t>
  </si>
  <si>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</si>
  <si>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r>
      <t>1.</t>
    </r>
    <r>
      <rPr>
        <sz val="7"/>
        <color rgb="FF000000"/>
        <rFont val="Times New Roman"/>
        <family val="1"/>
      </rPr>
      <t xml:space="preserve">        </t>
    </r>
    <r>
      <rPr>
        <sz val="9"/>
        <color theme="1"/>
        <rFont val="Times New Roman"/>
        <family val="1"/>
      </rPr>
      <t xml:space="preserve">Provide an itemized budget breakdown, and justification by project year,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</si>
  <si>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or resources listed in Section B that are used to meet a cost-sharing or matching requirement or provided as a voluntary cost-sharing or matching commitment, you must include:  </t>
    </r>
  </si>
  <si>
    <t xml:space="preserve">a. The specific costs or contributions by budget category;  </t>
  </si>
  <si>
    <t>b. The source of the costs or contributions; and</t>
  </si>
  <si>
    <t>c. In the case of third-party in-kind contributions, a description of how the value was determined for the donated or contributed goods or services.</t>
  </si>
  <si>
    <t>[Please review cost sharing and matching regulations found in 2 CFR 200.306.]</t>
  </si>
  <si>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</si>
  <si>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</si>
  <si>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</si>
  <si>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Keep in mind the following—</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</si>
  <si>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</si>
  <si>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</si>
  <si>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</si>
  <si>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</si>
  <si>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•Each section of the budget should be in outline form, listing line items under major headings and subheadings.</t>
  </si>
  <si>
    <t xml:space="preserve">•Each of the major components should be subtotaled with a grand total at the end. </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</si>
  <si>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</si>
  <si>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</si>
  <si>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</si>
  <si>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</si>
  <si>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</si>
  <si>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</si>
  <si>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</si>
  <si>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</si>
  <si>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t xml:space="preserve">STATE OF ILLINOIS </t>
  </si>
  <si>
    <t>UNIFORM GRANT BUDGET TEMPLATE</t>
  </si>
  <si>
    <t>Commerce &amp; Economic Opportunity</t>
  </si>
  <si>
    <t>Organization Name:</t>
  </si>
  <si>
    <t>UEI#</t>
  </si>
  <si>
    <t>NOFO #</t>
  </si>
  <si>
    <t>Please type in the light blue highlighted cells</t>
  </si>
  <si>
    <t xml:space="preserve">CSFA Number: </t>
  </si>
  <si>
    <t>CSFA Description:</t>
  </si>
  <si>
    <t>Illinois Grocery Initiative</t>
  </si>
  <si>
    <t>Fiscal Year:</t>
  </si>
  <si>
    <t>S E C T I O N   A   -- STATE OF ILLINOIS FUNDS</t>
  </si>
  <si>
    <t>Grant #</t>
  </si>
  <si>
    <t xml:space="preserve"> Revenues </t>
  </si>
  <si>
    <t xml:space="preserve">TOTAL REVENUE </t>
  </si>
  <si>
    <t>(a). State of Illinois Grant Amount Requested</t>
  </si>
  <si>
    <t xml:space="preserve"> BUDGET SUMMARY STATE OF ILLINOIS FUNDS </t>
  </si>
  <si>
    <t xml:space="preserve">Budget Expenditure Categories               </t>
  </si>
  <si>
    <t>OMB Uniform Guidance                                                          Federal Awards Reference  2 CFR 200</t>
  </si>
  <si>
    <t>TOTAL EXPENDITURES</t>
  </si>
  <si>
    <t>1. Personnel (Salaries &amp; Wages)</t>
  </si>
  <si>
    <t>2. Fringe Benefits</t>
  </si>
  <si>
    <t>3. Travel</t>
  </si>
  <si>
    <t>4. Equipment</t>
  </si>
  <si>
    <t>5. Supplies</t>
  </si>
  <si>
    <t xml:space="preserve">6. Contractual Services  &amp; Subawards </t>
  </si>
  <si>
    <t>200.318 &amp; 200.92</t>
  </si>
  <si>
    <t xml:space="preserve">7. Consultant (Professional Services) </t>
  </si>
  <si>
    <t>8. Construction</t>
  </si>
  <si>
    <t>9. Occupancy (Rent &amp; Utilities)</t>
  </si>
  <si>
    <t xml:space="preserve">10. Research &amp; Development (R&amp;D) </t>
  </si>
  <si>
    <t xml:space="preserve">11. Telecommunications </t>
  </si>
  <si>
    <t>12. Training &amp; Education</t>
  </si>
  <si>
    <t xml:space="preserve">13. Direct Administrative costs </t>
  </si>
  <si>
    <t xml:space="preserve">200.413 ( c) </t>
  </si>
  <si>
    <t>14. Miscellaneous Costs</t>
  </si>
  <si>
    <r>
      <rPr>
        <sz val="11"/>
        <color theme="1"/>
        <rFont val="Times New Roman"/>
        <family val="1"/>
      </rPr>
      <t>15</t>
    </r>
    <r>
      <rPr>
        <b/>
        <sz val="11"/>
        <color theme="1"/>
        <rFont val="Times New Roman"/>
        <family val="1"/>
      </rPr>
      <t xml:space="preserve">. A. </t>
    </r>
    <r>
      <rPr>
        <b/>
        <i/>
        <u/>
        <sz val="11"/>
        <color theme="1"/>
        <rFont val="Times New Roman"/>
        <family val="1"/>
      </rPr>
      <t>Design/Engineering</t>
    </r>
  </si>
  <si>
    <r>
      <t xml:space="preserve">      B. </t>
    </r>
    <r>
      <rPr>
        <b/>
        <i/>
        <u/>
        <sz val="11"/>
        <color theme="1"/>
        <rFont val="Times New Roman"/>
        <family val="1"/>
      </rPr>
      <t>Building/Land Purchase</t>
    </r>
  </si>
  <si>
    <r>
      <t xml:space="preserve">      C. </t>
    </r>
    <r>
      <rPr>
        <b/>
        <i/>
        <u/>
        <sz val="11"/>
        <color theme="1"/>
        <rFont val="Times New Roman"/>
        <family val="1"/>
      </rPr>
      <t>Wiring/Electrical</t>
    </r>
  </si>
  <si>
    <r>
      <t xml:space="preserve">      D. </t>
    </r>
    <r>
      <rPr>
        <b/>
        <i/>
        <u/>
        <sz val="11"/>
        <color theme="1"/>
        <rFont val="Times New Roman"/>
        <family val="1"/>
      </rPr>
      <t>Mechanical System</t>
    </r>
  </si>
  <si>
    <r>
      <t xml:space="preserve">      E. </t>
    </r>
    <r>
      <rPr>
        <b/>
        <i/>
        <u/>
        <sz val="11"/>
        <color theme="1"/>
        <rFont val="Times New Roman"/>
        <family val="1"/>
      </rPr>
      <t>Paving/Masonry/Concrete</t>
    </r>
  </si>
  <si>
    <r>
      <t xml:space="preserve">      F. </t>
    </r>
    <r>
      <rPr>
        <b/>
        <i/>
        <u/>
        <sz val="11"/>
        <color theme="1"/>
        <rFont val="Times New Roman"/>
        <family val="1"/>
      </rPr>
      <t>Plumbing</t>
    </r>
  </si>
  <si>
    <r>
      <t xml:space="preserve">      G. </t>
    </r>
    <r>
      <rPr>
        <b/>
        <i/>
        <u/>
        <sz val="11"/>
        <color theme="1"/>
        <rFont val="Times New Roman"/>
        <family val="1"/>
      </rPr>
      <t>Construction Management/Oversight  (limited to 10% - 15% of total State Grant funds in this budget)</t>
    </r>
  </si>
  <si>
    <r>
      <t xml:space="preserve">      H. </t>
    </r>
    <r>
      <rPr>
        <b/>
        <i/>
        <u/>
        <sz val="11"/>
        <color theme="1"/>
        <rFont val="Times New Roman"/>
        <family val="1"/>
      </rPr>
      <t>Other Construction Expenses</t>
    </r>
  </si>
  <si>
    <r>
      <t xml:space="preserve">      I. </t>
    </r>
    <r>
      <rPr>
        <b/>
        <i/>
        <u/>
        <sz val="11"/>
        <color theme="1"/>
        <rFont val="Times New Roman"/>
        <family val="1"/>
      </rPr>
      <t>Site Work</t>
    </r>
  </si>
  <si>
    <r>
      <t xml:space="preserve">      J. </t>
    </r>
    <r>
      <rPr>
        <b/>
        <i/>
        <u/>
        <sz val="11"/>
        <color theme="1"/>
        <rFont val="Times New Roman"/>
        <family val="1"/>
      </rPr>
      <t>Demolition and Removal</t>
    </r>
  </si>
  <si>
    <r>
      <t xml:space="preserve">      K. </t>
    </r>
    <r>
      <rPr>
        <b/>
        <i/>
        <u/>
        <sz val="11"/>
        <color theme="1"/>
        <rFont val="Times New Roman"/>
        <family val="1"/>
      </rPr>
      <t>Contingency  (limited to maximum 10% of total State Grant funds in this budget)</t>
    </r>
  </si>
  <si>
    <t>16. Total Direct Costs (lines 1-15)</t>
  </si>
  <si>
    <t>17.  Indirect Costs* (see below)</t>
  </si>
  <si>
    <t>Rate:</t>
  </si>
  <si>
    <t>Base:</t>
  </si>
  <si>
    <t xml:space="preserve">18. Total Costs State Grant Funds  (16 &amp;17) </t>
  </si>
  <si>
    <t xml:space="preserve">SECTION - A (continued) Indirect Cost Rate Information </t>
  </si>
  <si>
    <t xml:space="preserve">If your organization is requesting reimbursement for indirect costs on line 17 of the Budget Summary, please select one of the following options. </t>
  </si>
  <si>
    <t>1)</t>
  </si>
  <si>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</si>
  <si>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To select an option - highlight the box and drop down the shape fill box on the drawing tools ribbon.  you can either select a fill color or you can fill with texture, choose more textures and pick a checkmark from clipart.</t>
  </si>
  <si>
    <t>NOTE: (If this option is selected, please provide basic Negotiated Indirect Cost Rate Agreement information in area designated below)</t>
  </si>
  <si>
    <t>Your Organization may not have a Federally Negotiated Indirect Cost Rate Agreement. Therefore, in order for your Organization to be reimbursed for Indirect Costs from the State of Illinois, your Organization must either:</t>
  </si>
  <si>
    <t xml:space="preserve">Complete the Negotiated Indirect Cost Rate Agreement information below if Option (1) or (2a) is selected </t>
  </si>
  <si>
    <t>A.</t>
  </si>
  <si>
    <t xml:space="preserve">Negotiate an Indirect Cost Rate with the State of Illinois’ Indirect Cost Unit with guidance from your State Cognizant Agency on an annual basis. </t>
  </si>
  <si>
    <t>B.</t>
  </si>
  <si>
    <t xml:space="preserve">Elect to use the de minimis rate of 10% modified total direct cost (MTDC) which may be used indefinitely on State of Illinois Awards.  </t>
  </si>
  <si>
    <t>C.</t>
  </si>
  <si>
    <t>Use a Restricted Rate designated by programmatic or statutory policy. (See Notice of Funding Opportunity for Restricted Rate Programs)</t>
  </si>
  <si>
    <t>2a)</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</si>
  <si>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</si>
  <si>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NOTE: (If this option is selected, please provide basic Indirect Cost Rate information in area designated below)</t>
  </si>
  <si>
    <t>2b)</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</si>
  <si>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</si>
  <si>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NOTE: (Check with your State of Illinois Agency for information regarding reimbursement of indirect costs while your proposal is being negotiated)</t>
  </si>
  <si>
    <t>3)</t>
  </si>
  <si>
    <t>Our Organization has never received a Negotiated Indirect Cost Rate Agreement from either the Federal government or the State of Illinois and elects to charge the de minimis rate of 10% modified total direct cost (MTDC) which may be used indefinitely on State of Illinois awards (2 CFR 200.414 (c)(4)(f) &amp; (200.68).</t>
  </si>
  <si>
    <t>NOTE: (Your Organization must be eligible, see 2 CFR 200.414 (f), and submit documentation on the calculation of MTDC within your Budget Narrative under Indirect Costs)</t>
  </si>
  <si>
    <t>4)</t>
  </si>
  <si>
    <t>For Restricted Rate Programs (check one) -- Our Organization is using a restricted indirect cost rate that:</t>
  </si>
  <si>
    <t>_____</t>
  </si>
  <si>
    <t>Is included as a “Special Indirect Cost Rate” in our NICRA (2 CFR 200Appendix IV (5)    Or;</t>
  </si>
  <si>
    <t>Complies with other statutory policies (please specify):</t>
  </si>
  <si>
    <t>The Restricted Indirect Cost Rate is _________%</t>
  </si>
  <si>
    <t>5)</t>
  </si>
  <si>
    <t>No reimbursement of Indirect Cost is being requested. (Please consult your program office regarding possible match requirements)</t>
  </si>
  <si>
    <t xml:space="preserve">Basic Negotiated Indirect Cost Rate Agreement information if Option (1) or (2a) is selected </t>
  </si>
  <si>
    <t xml:space="preserve"> Period Covered by the NICRA:  From:</t>
  </si>
  <si>
    <t>To:</t>
  </si>
  <si>
    <t>(mm/dd/yyyy)</t>
  </si>
  <si>
    <t xml:space="preserve"> Approving Federal/State agency (please specify):</t>
  </si>
  <si>
    <t xml:space="preserve"> The Indirect Cost Rate is:</t>
  </si>
  <si>
    <t>%</t>
  </si>
  <si>
    <t xml:space="preserve">The Distribution Base is: </t>
  </si>
  <si>
    <t>content in rows 1 to 3 &amp; cell C4 come from Section A</t>
  </si>
  <si>
    <t>S E C T I O N   B   -- NON STATE OF ILLINOIS  FUNDS</t>
  </si>
  <si>
    <r>
      <t xml:space="preserve">Grantee Match Requirement ________ % </t>
    </r>
    <r>
      <rPr>
        <i/>
        <sz val="11"/>
        <color rgb="FFFF0000"/>
        <rFont val="Times New Roman"/>
        <family val="1"/>
      </rPr>
      <t>(Agency to populate)</t>
    </r>
  </si>
  <si>
    <t xml:space="preserve">(b). -Cash </t>
  </si>
  <si>
    <t>(c). -Non-cash</t>
  </si>
  <si>
    <t xml:space="preserve">(d). Other Funding &amp; Contributions </t>
  </si>
  <si>
    <t>NON-STATE Funds Total</t>
  </si>
  <si>
    <t xml:space="preserve"> BUDGET SUMMARY NON-STATE OF ILLINOIS FUNDS </t>
  </si>
  <si>
    <t>you should not need to type anything in below this row</t>
  </si>
  <si>
    <t xml:space="preserve">1. Personnel (Salaries &amp; Wages)                        </t>
  </si>
  <si>
    <t xml:space="preserve">2. Fringe Benefits                                               </t>
  </si>
  <si>
    <t xml:space="preserve">3. Travel                                                            </t>
  </si>
  <si>
    <t>Rate: __________  %  Base:______________________</t>
  </si>
  <si>
    <t xml:space="preserve">18. Total Costs NON -State Grant Funds  (16 &amp;17) </t>
  </si>
  <si>
    <r>
      <rPr>
        <b/>
        <sz val="14"/>
        <color theme="1"/>
        <rFont val="Times New Roman"/>
        <family val="1"/>
      </rPr>
      <t xml:space="preserve">CERTIFICATION </t>
    </r>
    <r>
      <rPr>
        <b/>
        <sz val="10"/>
        <color theme="1"/>
        <rFont val="Times New Roman"/>
        <family val="1"/>
      </rPr>
      <t xml:space="preserve"> </t>
    </r>
  </si>
  <si>
    <t xml:space="preserve">    STATE OF ILLINOIS                                            UNIFORM GRANT BUDGET TEMPLATE</t>
  </si>
  <si>
    <t>(2 CFR 200.415)</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</si>
  <si>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</si>
  <si>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t>Institution/Organization</t>
  </si>
  <si>
    <t xml:space="preserve">Signature </t>
  </si>
  <si>
    <t xml:space="preserve">Name of Official </t>
  </si>
  <si>
    <t xml:space="preserve">Title </t>
  </si>
  <si>
    <t>Chief Financial Officer (or equivalent)</t>
  </si>
  <si>
    <t>Executive Director (or equivalent)</t>
  </si>
  <si>
    <t>Date of Execution</t>
  </si>
  <si>
    <t>Note: The State awarding agency may change required signers based on the grantee’s organizational structure.  The required signers must have the authority to enter into contractual agreements on behalf of the organization.</t>
  </si>
  <si>
    <r>
      <t>Section C</t>
    </r>
    <r>
      <rPr>
        <u/>
        <sz val="16"/>
        <color theme="1"/>
        <rFont val="Times New Roman"/>
        <family val="1"/>
      </rPr>
      <t xml:space="preserve"> - Budget Worksheet &amp; Narrative</t>
    </r>
  </si>
  <si>
    <r>
      <rPr>
        <b/>
        <sz val="10"/>
        <color theme="1"/>
        <rFont val="Times New Roman"/>
        <family val="1"/>
      </rPr>
      <t>1).</t>
    </r>
    <r>
      <rPr>
        <b/>
        <u/>
        <sz val="10"/>
        <color theme="1"/>
        <rFont val="Times New Roman"/>
        <family val="1"/>
      </rPr>
      <t xml:space="preserve"> Personnel (Salaries &amp; Wages)</t>
    </r>
    <r>
      <rPr>
        <b/>
        <sz val="10"/>
        <color theme="1"/>
        <rFont val="Times New Roman"/>
        <family val="1"/>
      </rPr>
      <t xml:space="preserve"> </t>
    </r>
    <r>
      <rPr>
        <i/>
        <sz val="10"/>
        <color theme="1"/>
        <rFont val="Times New Roman"/>
        <family val="1"/>
      </rPr>
      <t>(2 CFR 200.430)</t>
    </r>
    <r>
      <rPr>
        <sz val="10"/>
        <color theme="1"/>
        <rFont val="Times New Roman"/>
        <family val="1"/>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</si>
  <si>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t xml:space="preserve">Name </t>
  </si>
  <si>
    <t>Position(s)</t>
  </si>
  <si>
    <t xml:space="preserve">Salary or Wage </t>
  </si>
  <si>
    <r>
      <t xml:space="preserve">Basis </t>
    </r>
    <r>
      <rPr>
        <sz val="8"/>
        <color theme="1"/>
        <rFont val="Times New Roman"/>
        <family val="1"/>
      </rPr>
      <t>(Yr./Mo./Hr.)</t>
    </r>
  </si>
  <si>
    <t xml:space="preserve">% of Time </t>
  </si>
  <si>
    <t xml:space="preserve">Length of time </t>
  </si>
  <si>
    <t>Personnel Cost</t>
  </si>
  <si>
    <t>Length of time=# of units of Basis</t>
  </si>
  <si>
    <t xml:space="preserve">State Total </t>
  </si>
  <si>
    <t>If you need to insert rows, insert them between existing rows that total up to the formula in column G</t>
  </si>
  <si>
    <t xml:space="preserve">NON-State Total </t>
  </si>
  <si>
    <t xml:space="preserve">Total Personnel </t>
  </si>
  <si>
    <t>This rows adds State &amp; Non-State Totals</t>
  </si>
  <si>
    <t xml:space="preserve">Personnel Narrative (State): </t>
  </si>
  <si>
    <t>Give a brief description of items that you are claiming</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</si>
  <si>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 xml:space="preserve">.
To change the row height, right click on the row number off to the left of the spreadsheet, then click on </t>
    </r>
    <r>
      <rPr>
        <i/>
        <u/>
        <sz val="10"/>
        <rFont val="Times New Roman"/>
        <family val="1"/>
      </rPr>
      <t>R</t>
    </r>
    <r>
      <rPr>
        <i/>
        <sz val="10"/>
        <rFont val="Times New Roman"/>
        <family val="1"/>
      </rPr>
      <t>ow Height</t>
    </r>
  </si>
  <si>
    <r>
      <t xml:space="preserve">Personnel Narrative (Non-State) </t>
    </r>
    <r>
      <rPr>
        <i/>
        <sz val="10"/>
        <color theme="1"/>
        <rFont val="Times New Roman"/>
        <family val="1"/>
      </rPr>
      <t xml:space="preserve">i.e. "Match" or "Other Funding" </t>
    </r>
  </si>
  <si>
    <r>
      <t xml:space="preserve">2). </t>
    </r>
    <r>
      <rPr>
        <b/>
        <u/>
        <sz val="10"/>
        <rFont val="Times New Roman"/>
        <family val="1"/>
      </rPr>
      <t>Fringe Benefits</t>
    </r>
    <r>
      <rPr>
        <b/>
        <sz val="10"/>
        <rFont val="Times New Roman"/>
        <family val="1"/>
      </rPr>
      <t xml:space="preserve"> </t>
    </r>
    <r>
      <rPr>
        <i/>
        <sz val="10"/>
        <rFont val="Times New Roman"/>
        <family val="1"/>
      </rPr>
      <t>(2 CFR 200.431</t>
    </r>
    <r>
      <rPr>
        <sz val="10"/>
        <rFont val="Times New Roman"/>
        <family val="1"/>
      </rPr>
      <t>)</t>
    </r>
    <r>
      <rPr>
        <sz val="10"/>
        <color theme="1"/>
        <rFont val="Times New Roman"/>
        <family val="1"/>
      </rPr>
      <t>--Fringe benefits should be based on actual known costs or an established formula.  Fringe benefits are for the personnel listed in category (1) direct salaries and wages, and only for the percentage of time devoted to the project.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t>
    </r>
  </si>
  <si>
    <t>Base</t>
  </si>
  <si>
    <t>Rate</t>
  </si>
  <si>
    <t>Fringe Benefit Cost</t>
  </si>
  <si>
    <t>State Total</t>
  </si>
  <si>
    <t>If you need to insert rows, insert them between existing rows that total up to the formula in column E</t>
  </si>
  <si>
    <t>NON-State Total</t>
  </si>
  <si>
    <t>Total Fringe Benefits</t>
  </si>
  <si>
    <t xml:space="preserve">Fringe Benefits Narrative (State): </t>
  </si>
  <si>
    <r>
      <t xml:space="preserve">Fringe Benefits Narrative (Non-State) </t>
    </r>
    <r>
      <rPr>
        <i/>
        <sz val="10"/>
        <color theme="1"/>
        <rFont val="Times New Roman"/>
        <family val="1"/>
      </rPr>
      <t xml:space="preserve">i.e. "Match" or "Other Funding" </t>
    </r>
  </si>
  <si>
    <r>
      <t xml:space="preserve">3).  </t>
    </r>
    <r>
      <rPr>
        <b/>
        <u/>
        <sz val="10"/>
        <rFont val="Times New Roman"/>
        <family val="1"/>
      </rPr>
      <t>Travel</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xml:space="preserve">--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In training projects, travel and meals for trainees should be listed separately.  Show the number of trainees and unit cost involved.  Identify the location of travel, if known; or if unknown, indicate "location to be determined."  Indicate source of Travel Policies applied, Applicant or State of Illinois Travel Regulations. </t>
    </r>
    <r>
      <rPr>
        <b/>
        <sz val="10"/>
        <color theme="1"/>
        <rFont val="Times New Roman"/>
        <family val="1"/>
      </rPr>
      <t>NOTE:</t>
    </r>
    <r>
      <rPr>
        <sz val="10"/>
        <color theme="1"/>
        <rFont val="Times New Roman"/>
        <family val="1"/>
      </rPr>
      <t xml:space="preserve">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“Miscellaneous” category. </t>
    </r>
  </si>
  <si>
    <t>Purpose of Travel/Items</t>
  </si>
  <si>
    <t xml:space="preserve">Location </t>
  </si>
  <si>
    <t xml:space="preserve">Cost Rate </t>
  </si>
  <si>
    <t xml:space="preserve">Basis </t>
  </si>
  <si>
    <t xml:space="preserve">Quantity </t>
  </si>
  <si>
    <t># of Trips</t>
  </si>
  <si>
    <t>Travel Cost</t>
  </si>
  <si>
    <t xml:space="preserve">Purpose of Travel </t>
  </si>
  <si>
    <t>words</t>
  </si>
  <si>
    <t>Total Travel</t>
  </si>
  <si>
    <t xml:space="preserve">Travel Narrative (State): </t>
  </si>
  <si>
    <t>hadsjklfhkjlsadhf</t>
  </si>
  <si>
    <r>
      <t xml:space="preserve">Travel Narrative (Non-State) </t>
    </r>
    <r>
      <rPr>
        <i/>
        <sz val="10"/>
        <color theme="1"/>
        <rFont val="Times New Roman"/>
        <family val="1"/>
      </rPr>
      <t xml:space="preserve">i.e. "Match" or "Other Funding" </t>
    </r>
  </si>
  <si>
    <t>gqauiwerhfiahoif</t>
  </si>
  <si>
    <r>
      <t xml:space="preserve">4). </t>
    </r>
    <r>
      <rPr>
        <b/>
        <u/>
        <sz val="10"/>
        <rFont val="Times New Roman"/>
        <family val="1"/>
      </rPr>
      <t>Equipment</t>
    </r>
    <r>
      <rPr>
        <b/>
        <sz val="10"/>
        <rFont val="Times New Roman"/>
        <family val="1"/>
      </rPr>
      <t xml:space="preserve"> </t>
    </r>
    <r>
      <rPr>
        <i/>
        <sz val="10"/>
        <rFont val="Times New Roman"/>
        <family val="1"/>
      </rPr>
      <t>(2 CFR 200.439)</t>
    </r>
    <r>
      <rPr>
        <sz val="10"/>
        <color theme="1"/>
        <rFont val="Times New Roman"/>
        <family val="1"/>
      </rPr>
      <t>-- 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An applicant organization may classify equipment at a lower dollar value but cannot classify it higher than $5,000. (</t>
    </r>
    <r>
      <rPr>
        <u/>
        <sz val="10"/>
        <color theme="1"/>
        <rFont val="Times New Roman"/>
        <family val="1"/>
      </rPr>
      <t>Note:</t>
    </r>
    <r>
      <rPr>
        <sz val="10"/>
        <color theme="1"/>
        <rFont val="Times New Roman"/>
        <family val="1"/>
      </rPr>
      <t xml:space="preserve"> </t>
    </r>
    <r>
      <rPr>
        <u/>
        <sz val="10"/>
        <color theme="1"/>
        <rFont val="Times New Roman"/>
        <family val="1"/>
      </rPr>
      <t>Organization's own capitalization policy for classification of equipment can be used)</t>
    </r>
    <r>
      <rPr>
        <sz val="10"/>
        <color theme="1"/>
        <rFont val="Times New Roman"/>
        <family val="1"/>
      </rPr>
      <t>.   Applicants should analyze the cost benefits of purchasing versus leasing equipment, especially  high cost items and those subject to rapid technical advances.  Rented or leased equipment costs should be listed in the "Contractual" category.  Explain how the equipment is necessary for the success of the project.  Attach a narrative describing the procurement method to be used.</t>
    </r>
  </si>
  <si>
    <t>Item</t>
  </si>
  <si>
    <t>Quantity</t>
  </si>
  <si>
    <t>Cost</t>
  </si>
  <si>
    <t>Equipment Cost</t>
  </si>
  <si>
    <t>If you need to insert rows, insert them between existing rows that total up to the formula in column D</t>
  </si>
  <si>
    <t>Total Equipment</t>
  </si>
  <si>
    <t xml:space="preserve">Equipment Narrative (State): </t>
  </si>
  <si>
    <r>
      <t xml:space="preserve">Equipment Narrative (Non-State) </t>
    </r>
    <r>
      <rPr>
        <i/>
        <sz val="10"/>
        <color theme="1"/>
        <rFont val="Times New Roman"/>
        <family val="1"/>
      </rPr>
      <t xml:space="preserve">i.e. "Match" or "Other Funding" </t>
    </r>
  </si>
  <si>
    <r>
      <t xml:space="preserve">5). Supplies </t>
    </r>
    <r>
      <rPr>
        <i/>
        <sz val="10"/>
        <rFont val="Times New Roman"/>
        <family val="1"/>
      </rPr>
      <t>(2 CFR 200.94)</t>
    </r>
    <r>
      <rPr>
        <sz val="10"/>
        <color theme="1"/>
        <rFont val="Times New Roman"/>
        <family val="1"/>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</si>
  <si>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t>Quantity/ Duration</t>
  </si>
  <si>
    <t xml:space="preserve">Cost </t>
  </si>
  <si>
    <t>Supplies Cost</t>
  </si>
  <si>
    <t>Total Supplies</t>
  </si>
  <si>
    <t xml:space="preserve">Supplies Narrative (State): </t>
  </si>
  <si>
    <r>
      <t xml:space="preserve">Supplies Narrative (Non-State) </t>
    </r>
    <r>
      <rPr>
        <i/>
        <sz val="10"/>
        <color theme="1"/>
        <rFont val="Times New Roman"/>
        <family val="1"/>
      </rPr>
      <t xml:space="preserve">i.e. "Match" or "Other Funding" </t>
    </r>
  </si>
  <si>
    <r>
      <rPr>
        <b/>
        <sz val="10"/>
        <rFont val="Times New Roman"/>
        <family val="1"/>
      </rPr>
      <t xml:space="preserve">6). </t>
    </r>
    <r>
      <rPr>
        <b/>
        <u/>
        <sz val="10"/>
        <rFont val="Times New Roman"/>
        <family val="1"/>
      </rPr>
      <t>Contractual Services</t>
    </r>
    <r>
      <rPr>
        <b/>
        <sz val="10"/>
        <rFont val="Times New Roman"/>
        <family val="1"/>
      </rPr>
      <t xml:space="preserve"> </t>
    </r>
    <r>
      <rPr>
        <i/>
        <sz val="10"/>
        <rFont val="Times New Roman"/>
        <family val="1"/>
      </rPr>
      <t xml:space="preserve">(2 CFR 200.318) </t>
    </r>
    <r>
      <rPr>
        <b/>
        <sz val="10"/>
        <rFont val="Times New Roman"/>
        <family val="1"/>
      </rPr>
      <t>&amp;</t>
    </r>
    <r>
      <rPr>
        <b/>
        <u/>
        <sz val="10"/>
        <rFont val="Times New Roman"/>
        <family val="1"/>
      </rPr>
      <t xml:space="preserve"> Subawards</t>
    </r>
    <r>
      <rPr>
        <i/>
        <sz val="10"/>
        <rFont val="Times New Roman"/>
        <family val="1"/>
      </rPr>
      <t xml:space="preserve"> (200.92)</t>
    </r>
    <r>
      <rPr>
        <b/>
        <sz val="10"/>
        <rFont val="Times New Roman"/>
        <family val="1"/>
      </rPr>
      <t xml:space="preserve"> --</t>
    </r>
    <r>
      <rPr>
        <sz val="10"/>
        <rFont val="Times New Roman"/>
        <family val="1"/>
      </rPr>
      <t xml:space="preserve"> Provide a description of the product or service to be procured by contract and an estimate of the cost. Applicants are encouraged to promote free and open competition in awarding contracts. A separate justification must be provided for sole contracts in excess of $150,000 </t>
    </r>
    <r>
      <rPr>
        <i/>
        <sz val="10"/>
        <rFont val="Times New Roman"/>
        <family val="1"/>
      </rPr>
      <t>(See 2 CFR 200.88)</t>
    </r>
    <r>
      <rPr>
        <sz val="10"/>
        <rFont val="Times New Roman"/>
        <family val="1"/>
      </rPr>
      <t xml:space="preserve">.  NOTE : this budget category may include </t>
    </r>
    <r>
      <rPr>
        <b/>
        <u/>
        <sz val="10"/>
        <rFont val="Times New Roman"/>
        <family val="1"/>
      </rPr>
      <t>subawards</t>
    </r>
    <r>
      <rPr>
        <sz val="10"/>
        <rFont val="Times New Roman"/>
        <family val="1"/>
      </rPr>
      <t xml:space="preserve">. Provide separate budgets for each subaward or contract, regardless of the dollar value and indicate the basis for the cost estimates in the narrative. Describe products or services to be obtained and indicate the applicability or necessity of each to the project. </t>
    </r>
  </si>
  <si>
    <t xml:space="preserve">Please also note the differences between subaward, contract, and contractor (vendor):  </t>
  </si>
  <si>
    <t>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t>
  </si>
  <si>
    <t>Contractual Services Cost</t>
  </si>
  <si>
    <t>If you need to insert rows, insert them between existing rows that total up to the formula in column C</t>
  </si>
  <si>
    <t>Total Contractual Services</t>
  </si>
  <si>
    <t xml:space="preserve">Contractual Services Narrative (State): </t>
  </si>
  <si>
    <r>
      <t xml:space="preserve">Contractual Services Narrative (Non-State) </t>
    </r>
    <r>
      <rPr>
        <i/>
        <sz val="10"/>
        <color theme="1"/>
        <rFont val="Times New Roman"/>
        <family val="1"/>
      </rPr>
      <t xml:space="preserve">i.e. "Match" or "Other Funding" </t>
    </r>
  </si>
  <si>
    <r>
      <rPr>
        <b/>
        <sz val="10"/>
        <rFont val="Times New Roman"/>
        <family val="1"/>
      </rPr>
      <t xml:space="preserve">7). </t>
    </r>
    <r>
      <rPr>
        <b/>
        <u/>
        <sz val="10"/>
        <rFont val="Times New Roman"/>
        <family val="1"/>
      </rPr>
      <t>Consultant Services and Expenses</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t>
    </r>
    <r>
      <rPr>
        <b/>
        <u/>
        <sz val="10"/>
        <rFont val="Times New Roman"/>
        <family val="1"/>
      </rPr>
      <t>Consultant Services (Fees):</t>
    </r>
    <r>
      <rPr>
        <sz val="10"/>
        <rFont val="Times New Roman"/>
        <family val="1"/>
      </rPr>
      <t xml:space="preserve"> For each consultant enter the name, if known, service to be provided, hourly or daily fee (8-hour day), and estimated time on the project.  </t>
    </r>
    <r>
      <rPr>
        <b/>
        <u/>
        <sz val="10"/>
        <rFont val="Times New Roman"/>
        <family val="1"/>
      </rPr>
      <t>Consultant Expenses:</t>
    </r>
    <r>
      <rPr>
        <sz val="10"/>
        <rFont val="Times New Roman"/>
        <family val="1"/>
      </rPr>
      <t xml:space="preserve"> List all expenses to be paid from the grant to the individual consultant in addition to their fees (i.e., travel, meals, lodging, etc.)   Consultant-- Indicate whether applicant's formal, written Procurement Policy or the Federal Acquisitions Policy is used. </t>
    </r>
  </si>
  <si>
    <t xml:space="preserve">Consultant Services (Fees) </t>
  </si>
  <si>
    <t>Services Provided</t>
  </si>
  <si>
    <t>Fee</t>
  </si>
  <si>
    <t>Basis</t>
  </si>
  <si>
    <t>Consultant Services (Fee) Cost</t>
  </si>
  <si>
    <t>Total Consultant Services (Fees)</t>
  </si>
  <si>
    <t xml:space="preserve">Consultant Services Narrative (State): </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</si>
  <si>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t>
    </r>
  </si>
  <si>
    <r>
      <t xml:space="preserve">Consultant Services Narrative (Non-State) </t>
    </r>
    <r>
      <rPr>
        <i/>
        <sz val="10"/>
        <color theme="1"/>
        <rFont val="Times New Roman"/>
        <family val="1"/>
      </rPr>
      <t xml:space="preserve">i.e. "Match" or "Other Funding" </t>
    </r>
  </si>
  <si>
    <t>Consultant Expenses - Item</t>
  </si>
  <si>
    <t>Total Consultant Expenses</t>
  </si>
  <si>
    <t xml:space="preserve">Consultant Expenses Narrative (State): </t>
  </si>
  <si>
    <r>
      <t xml:space="preserve">Consultant Expenses Narrative (Non-State) </t>
    </r>
    <r>
      <rPr>
        <i/>
        <sz val="10"/>
        <color theme="1"/>
        <rFont val="Times New Roman"/>
        <family val="1"/>
      </rPr>
      <t xml:space="preserve">i.e. "Match" or "Other Funding" </t>
    </r>
  </si>
  <si>
    <r>
      <rPr>
        <b/>
        <sz val="10"/>
        <rFont val="Times New Roman"/>
        <family val="1"/>
      </rPr>
      <t xml:space="preserve">8).  </t>
    </r>
    <r>
      <rPr>
        <b/>
        <u/>
        <sz val="10"/>
        <rFont val="Times New Roman"/>
        <family val="1"/>
      </rPr>
      <t>Construction</t>
    </r>
    <r>
      <rPr>
        <sz val="10"/>
        <rFont val="Times New Roman"/>
        <family val="1"/>
      </rPr>
      <t xml:space="preserve">-- Provide a description of the construction project and an estimate of the costs. As a rule, construction costs are not allowable unless with prior written approval.  In some cases, minor repairs or renovations may be allowable.  Consult with the program office before budgeting funds in this category.  Estimated construction costs must be supported by documentation including drawings and estimates, formal bids, etc. As with all other costs, follow the specific requirements of the program, the terms and conditions of the award, and applicable regulations. </t>
    </r>
  </si>
  <si>
    <t xml:space="preserve">Purpose </t>
  </si>
  <si>
    <t xml:space="preserve">Description of Work </t>
  </si>
  <si>
    <t>Construction Cost</t>
  </si>
  <si>
    <t>Consult with Program Office before budgeting Construction costs.</t>
  </si>
  <si>
    <t>purpose</t>
  </si>
  <si>
    <t>description</t>
  </si>
  <si>
    <t>Total Construction</t>
  </si>
  <si>
    <t xml:space="preserve">Construction Narrative (State): </t>
  </si>
  <si>
    <t>ajfiopeuqfiowep</t>
  </si>
  <si>
    <r>
      <t xml:space="preserve">Construction Narrative (Non-State) </t>
    </r>
    <r>
      <rPr>
        <i/>
        <sz val="10"/>
        <color theme="1"/>
        <rFont val="Times New Roman"/>
        <family val="1"/>
      </rPr>
      <t xml:space="preserve">i.e. "Match" or "Other Funding" </t>
    </r>
  </si>
  <si>
    <t>wrepoituoweiup</t>
  </si>
  <si>
    <r>
      <rPr>
        <b/>
        <sz val="10"/>
        <color theme="1"/>
        <rFont val="Times New Roman"/>
        <family val="1"/>
      </rPr>
      <t xml:space="preserve">9). </t>
    </r>
    <r>
      <rPr>
        <b/>
        <u/>
        <sz val="10"/>
        <color theme="1"/>
        <rFont val="Times New Roman"/>
        <family val="1"/>
      </rPr>
      <t>Occupancy -Rent and Utilities</t>
    </r>
    <r>
      <rPr>
        <b/>
        <sz val="10"/>
        <color theme="1"/>
        <rFont val="Times New Roman"/>
        <family val="1"/>
      </rPr>
      <t xml:space="preserve"> </t>
    </r>
    <r>
      <rPr>
        <i/>
        <sz val="10"/>
        <color theme="1"/>
        <rFont val="Times New Roman"/>
        <family val="1"/>
      </rPr>
      <t>(2 CFR 200.465)</t>
    </r>
    <r>
      <rPr>
        <b/>
        <sz val="10"/>
        <color theme="1"/>
        <rFont val="Times New Roman"/>
        <family val="1"/>
      </rPr>
      <t>--</t>
    </r>
    <r>
      <rPr>
        <sz val="10"/>
        <color theme="1"/>
        <rFont val="Times New Roman"/>
        <family val="1"/>
      </rPr>
      <t xml:space="preserve"> List items and descriptions by major type and the basis of the computation.  Explain how rental and utility expenses are allocated for distribution as an expense to the program/service.  For example, provide the square footage and the cost per square foot rent and utility, and provide a monthly rental and utility cost and how many months to rent.</t>
    </r>
    <r>
      <rPr>
        <b/>
        <sz val="10"/>
        <color theme="1"/>
        <rFont val="Times New Roman"/>
        <family val="1"/>
      </rPr>
      <t xml:space="preserve"> NOTE:</t>
    </r>
    <r>
      <rPr>
        <sz val="10"/>
        <color theme="1"/>
        <rFont val="Times New Roman"/>
        <family val="1"/>
      </rPr>
      <t xml:space="preserv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allocated to program. </t>
    </r>
  </si>
  <si>
    <t xml:space="preserve">Description </t>
  </si>
  <si>
    <t>Occupancy Cost</t>
  </si>
  <si>
    <t>If you need to insert rows, insert them between existing rows that total up to the formula in column F</t>
  </si>
  <si>
    <t xml:space="preserve">Total Occupancy </t>
  </si>
  <si>
    <t xml:space="preserve">Occupancy Narrative (State): </t>
  </si>
  <si>
    <r>
      <t xml:space="preserve">Occupancy Narrative (Non-State) </t>
    </r>
    <r>
      <rPr>
        <i/>
        <sz val="10"/>
        <color theme="1"/>
        <rFont val="Times New Roman"/>
        <family val="1"/>
      </rPr>
      <t xml:space="preserve">i.e. "Match" or "Other Funding" </t>
    </r>
  </si>
  <si>
    <r>
      <rPr>
        <b/>
        <sz val="10"/>
        <rFont val="Times New Roman"/>
        <family val="1"/>
      </rPr>
      <t xml:space="preserve">10). </t>
    </r>
    <r>
      <rPr>
        <b/>
        <u/>
        <sz val="10"/>
        <rFont val="Times New Roman"/>
        <family val="1"/>
      </rPr>
      <t>Research &amp; Development (R&amp;D)</t>
    </r>
    <r>
      <rPr>
        <sz val="10"/>
        <rFont val="Times New Roman"/>
        <family val="1"/>
      </rPr>
      <t xml:space="preserve">  </t>
    </r>
    <r>
      <rPr>
        <i/>
        <sz val="10"/>
        <rFont val="Times New Roman"/>
        <family val="1"/>
      </rPr>
      <t>(2 CFR 200.87)--</t>
    </r>
    <r>
      <rPr>
        <sz val="10"/>
        <rFont val="Times New Roman"/>
        <family val="1"/>
      </rPr>
      <t xml:space="preserve"> </t>
    </r>
    <r>
      <rPr>
        <b/>
        <i/>
        <u/>
        <sz val="10"/>
        <rFont val="Times New Roman"/>
        <family val="1"/>
      </rPr>
      <t>Definition:</t>
    </r>
    <r>
      <rPr>
        <sz val="10"/>
        <rFont val="Times New Roman"/>
        <family val="1"/>
      </rPr>
      <t xml:space="preserve"> All research activities, both basic and applied, and all development activities that are performed by non-Federal entities directed toward the production of useful materials, devices, systems, or methods, including design and development of prototypes and processes. Provide a description of the research and development project and an estimate of the costs. NOTE: Consult with the program office before budgeting funds in this category.</t>
    </r>
  </si>
  <si>
    <t>Research &amp; Development Cost</t>
  </si>
  <si>
    <t>description of work</t>
  </si>
  <si>
    <t xml:space="preserve">Total R &amp; D </t>
  </si>
  <si>
    <t xml:space="preserve">R &amp; D Narrative (State): </t>
  </si>
  <si>
    <t>foaipseufoisdjif</t>
  </si>
  <si>
    <r>
      <t xml:space="preserve">R &amp; D Narrative (Non-State) </t>
    </r>
    <r>
      <rPr>
        <i/>
        <sz val="10"/>
        <color theme="1"/>
        <rFont val="Times New Roman"/>
        <family val="1"/>
      </rPr>
      <t xml:space="preserve">i.e. "Match" or "Other Funding" </t>
    </r>
  </si>
  <si>
    <t>egarpoigpoida</t>
  </si>
  <si>
    <r>
      <rPr>
        <b/>
        <sz val="10"/>
        <color theme="1"/>
        <rFont val="Times New Roman"/>
        <family val="1"/>
      </rPr>
      <t xml:space="preserve">11). </t>
    </r>
    <r>
      <rPr>
        <b/>
        <u/>
        <sz val="10"/>
        <color theme="1"/>
        <rFont val="Times New Roman"/>
        <family val="1"/>
      </rPr>
      <t>Telecommunications</t>
    </r>
    <r>
      <rPr>
        <sz val="10"/>
        <color theme="1"/>
        <rFont val="Times New Roman"/>
        <family val="1"/>
      </rPr>
      <t xml:space="preserve">  -- List items and descriptions by major type and the basis of the computation.  Explain how telecommunication expenses are allocated for distribution as an expense to the program/service.  NOTE: This budgetary line item is to be used for direct program telecommunications, all other indirect or administrative telecommunication costs should be listed in the indirect expense section of the Budget worksheet and narrative. </t>
    </r>
  </si>
  <si>
    <t>Telecommunications Cost</t>
  </si>
  <si>
    <t xml:space="preserve">Total Telecommunications </t>
  </si>
  <si>
    <t xml:space="preserve">Telecommunications Narrative (State): </t>
  </si>
  <si>
    <t>afoiseudpoifjasdk</t>
  </si>
  <si>
    <r>
      <t xml:space="preserve">Telecommunications Narrative (Non-State) </t>
    </r>
    <r>
      <rPr>
        <i/>
        <sz val="10"/>
        <color theme="1"/>
        <rFont val="Times New Roman"/>
        <family val="1"/>
      </rPr>
      <t xml:space="preserve">i.e. "Match" or "Other Funding" </t>
    </r>
  </si>
  <si>
    <t>hrtjsgoidjfspoigjdf</t>
  </si>
  <si>
    <r>
      <rPr>
        <b/>
        <sz val="10"/>
        <color theme="1"/>
        <rFont val="Times New Roman"/>
        <family val="1"/>
      </rPr>
      <t xml:space="preserve">12). </t>
    </r>
    <r>
      <rPr>
        <b/>
        <u/>
        <sz val="10"/>
        <color theme="1"/>
        <rFont val="Times New Roman"/>
        <family val="1"/>
      </rPr>
      <t>Training and Education</t>
    </r>
    <r>
      <rPr>
        <sz val="10"/>
        <color theme="1"/>
        <rFont val="Times New Roman"/>
        <family val="1"/>
      </rPr>
      <t xml:space="preserve"> </t>
    </r>
    <r>
      <rPr>
        <i/>
        <sz val="10"/>
        <color theme="1"/>
        <rFont val="Times New Roman"/>
        <family val="1"/>
      </rPr>
      <t>(2 CFR 200.472)</t>
    </r>
    <r>
      <rPr>
        <sz val="10"/>
        <color theme="1"/>
        <rFont val="Times New Roman"/>
        <family val="1"/>
      </rPr>
      <t xml:space="preserve"> -- Describe the training and education cost associated with employee development. Include rental space for training (if required), training materials, speaker fees, substitute teacher fees, and any other applicable expenses related to the training. When training materials (pamphlets, notebooks, videos, and other various handouts) are ordered for specific training activities, these items should be itemized below.</t>
    </r>
  </si>
  <si>
    <t>Training &amp; Education Cost</t>
  </si>
  <si>
    <t xml:space="preserve">Total Training &amp; Education </t>
  </si>
  <si>
    <t xml:space="preserve">Training &amp; Education Narrative (State): </t>
  </si>
  <si>
    <r>
      <t xml:space="preserve">Training &amp; Education Narrative (Non-State) </t>
    </r>
    <r>
      <rPr>
        <i/>
        <sz val="10"/>
        <color theme="1"/>
        <rFont val="Times New Roman"/>
        <family val="1"/>
      </rPr>
      <t xml:space="preserve">i.e. "Match" or "Other Funding" </t>
    </r>
  </si>
  <si>
    <r>
      <rPr>
        <b/>
        <sz val="10"/>
        <color theme="1"/>
        <rFont val="Times New Roman"/>
        <family val="1"/>
      </rPr>
      <t>13).</t>
    </r>
    <r>
      <rPr>
        <b/>
        <u/>
        <sz val="10"/>
        <color theme="1"/>
        <rFont val="Times New Roman"/>
        <family val="1"/>
      </rPr>
      <t xml:space="preserve"> Direct Administrative Costs</t>
    </r>
    <r>
      <rPr>
        <b/>
        <sz val="10"/>
        <color theme="1"/>
        <rFont val="Times New Roman"/>
        <family val="1"/>
      </rPr>
      <t xml:space="preserve"> </t>
    </r>
    <r>
      <rPr>
        <sz val="10"/>
        <color theme="1"/>
        <rFont val="Times New Roman"/>
        <family val="1"/>
      </rPr>
      <t xml:space="preserve">- </t>
    </r>
    <r>
      <rPr>
        <i/>
        <sz val="10"/>
        <color theme="1"/>
        <rFont val="Times New Roman"/>
        <family val="1"/>
      </rPr>
      <t>(2 CFR 200.413 (c)</t>
    </r>
    <r>
      <rPr>
        <sz val="10"/>
        <color theme="1"/>
        <rFont val="Times New Roman"/>
        <family val="1"/>
      </rPr>
      <t xml:space="preserve">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t>
    </r>
    <r>
      <rPr>
        <u/>
        <sz val="10"/>
        <color theme="1"/>
        <rFont val="Times New Roman"/>
        <family val="1"/>
      </rPr>
      <t xml:space="preserve"> Such costs are explicitly included in the budget or have the prior written approval of the State awarding agency;</t>
    </r>
    <r>
      <rPr>
        <sz val="10"/>
        <color theme="1"/>
        <rFont val="Times New Roman"/>
        <family val="1"/>
      </rPr>
      <t xml:space="preserve"> and (4) The costs are not also recovered as indirect costs. </t>
    </r>
  </si>
  <si>
    <t xml:space="preserve">Position </t>
  </si>
  <si>
    <t>Direct Administrative Cost</t>
  </si>
  <si>
    <t>Month</t>
  </si>
  <si>
    <t>name</t>
  </si>
  <si>
    <t>postion</t>
  </si>
  <si>
    <t>Year</t>
  </si>
  <si>
    <t>position</t>
  </si>
  <si>
    <t>Hour</t>
  </si>
  <si>
    <t>Total Direct Administrative Costs</t>
  </si>
  <si>
    <t xml:space="preserve">Direct Administrative Narrative (State): </t>
  </si>
  <si>
    <t>raopiutpo4wiupaoidjf</t>
  </si>
  <si>
    <r>
      <t xml:space="preserve">Direct Administrative Narrative (Non-State) </t>
    </r>
    <r>
      <rPr>
        <i/>
        <sz val="10"/>
        <color theme="1"/>
        <rFont val="Times New Roman"/>
        <family val="1"/>
      </rPr>
      <t xml:space="preserve">i.e. "Match" or "Other Funding" </t>
    </r>
  </si>
  <si>
    <t>gsdoifu90834798t</t>
  </si>
  <si>
    <r>
      <rPr>
        <b/>
        <sz val="10"/>
        <color theme="1"/>
        <rFont val="Times New Roman"/>
        <family val="1"/>
      </rPr>
      <t>14)</t>
    </r>
    <r>
      <rPr>
        <sz val="10"/>
        <color theme="1"/>
        <rFont val="Times New Roman"/>
        <family val="1"/>
      </rPr>
      <t xml:space="preserve">. </t>
    </r>
    <r>
      <rPr>
        <b/>
        <u/>
        <sz val="10"/>
        <color theme="1"/>
        <rFont val="Times New Roman"/>
        <family val="1"/>
      </rPr>
      <t>Other or Miscellaneous Costs</t>
    </r>
    <r>
      <rPr>
        <sz val="10"/>
        <color theme="1"/>
        <rFont val="Times New Roman"/>
        <family val="1"/>
      </rPr>
      <t xml:space="preserve"> --This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(e.g.. Printing, Memberships &amp; subscriptions, recruiting costs, etc.)  </t>
    </r>
  </si>
  <si>
    <t>Other or Miscellaneous Cost</t>
  </si>
  <si>
    <t xml:space="preserve">Total Other Costs </t>
  </si>
  <si>
    <t xml:space="preserve">Other Costs Narrative (State): </t>
  </si>
  <si>
    <r>
      <t xml:space="preserve">Other Cost Narrative (Non-State) </t>
    </r>
    <r>
      <rPr>
        <i/>
        <sz val="10"/>
        <color theme="1"/>
        <rFont val="Times New Roman"/>
        <family val="1"/>
      </rPr>
      <t xml:space="preserve">i.e. "Match" or "Other Funding" </t>
    </r>
  </si>
  <si>
    <r>
      <rPr>
        <b/>
        <sz val="10"/>
        <color theme="1"/>
        <rFont val="Times New Roman"/>
        <family val="1"/>
      </rPr>
      <t xml:space="preserve">15). </t>
    </r>
    <r>
      <rPr>
        <b/>
        <u/>
        <sz val="10"/>
        <color theme="1"/>
        <rFont val="Times New Roman"/>
        <family val="1"/>
      </rPr>
      <t>GRANT EXCLUSIVE LINE ITEM</t>
    </r>
    <r>
      <rPr>
        <sz val="10"/>
        <color theme="1"/>
        <rFont val="Times New Roman"/>
        <family val="1"/>
      </rPr>
      <t xml:space="preserve">:  Costs directly related to the service or activity of the program that is an integral line item for budgetary purposes. To use this budgetary line item, an applicant must have Program approval.  (Please cite reference per statute for unique costs directly related to the service or activity of the program). </t>
    </r>
  </si>
  <si>
    <t>Total Cost</t>
  </si>
  <si>
    <t>month</t>
  </si>
  <si>
    <r>
      <t xml:space="preserve">Total </t>
    </r>
    <r>
      <rPr>
        <b/>
        <i/>
        <u/>
        <sz val="11"/>
        <color theme="1"/>
        <rFont val="Times New Roman"/>
        <family val="1"/>
      </rPr>
      <t>GRANT EXCLUSIVE LINE ITEM</t>
    </r>
  </si>
  <si>
    <r>
      <rPr>
        <b/>
        <u/>
        <sz val="10"/>
        <color theme="1"/>
        <rFont val="Times New Roman"/>
        <family val="1"/>
      </rPr>
      <t>GRANT EXCLUSIVE LINE ITEM</t>
    </r>
    <r>
      <rPr>
        <b/>
        <sz val="10"/>
        <color theme="1"/>
        <rFont val="Times New Roman"/>
        <family val="1"/>
      </rPr>
      <t xml:space="preserve"> Narrative (State): </t>
    </r>
  </si>
  <si>
    <t>apfosedipfoawei[opfd</t>
  </si>
  <si>
    <r>
      <rPr>
        <b/>
        <u/>
        <sz val="10"/>
        <color theme="1"/>
        <rFont val="Times New Roman"/>
        <family val="1"/>
      </rPr>
      <t>GRANT EXCLUSIVE LINE ITEM</t>
    </r>
    <r>
      <rPr>
        <b/>
        <sz val="10"/>
        <color theme="1"/>
        <rFont val="Times New Roman"/>
        <family val="1"/>
      </rPr>
      <t xml:space="preserve"> Narrative (Non-State) </t>
    </r>
    <r>
      <rPr>
        <i/>
        <sz val="10"/>
        <color theme="1"/>
        <rFont val="Times New Roman"/>
        <family val="1"/>
      </rPr>
      <t xml:space="preserve">i.e. "Match" or "Other Funding" </t>
    </r>
  </si>
  <si>
    <t>4903qt78908erug98wge</t>
  </si>
  <si>
    <r>
      <rPr>
        <b/>
        <sz val="10"/>
        <color theme="1"/>
        <rFont val="Times New Roman"/>
        <family val="1"/>
      </rPr>
      <t>15A).</t>
    </r>
    <r>
      <rPr>
        <b/>
        <u/>
        <sz val="10"/>
        <color theme="1"/>
        <rFont val="Times New Roman"/>
        <family val="1"/>
      </rPr>
      <t xml:space="preserve"> Design/Engineering</t>
    </r>
    <r>
      <rPr>
        <b/>
        <sz val="10"/>
        <color theme="1"/>
        <rFont val="Times New Roman"/>
        <family val="1"/>
      </rPr>
      <t xml:space="preserve"> </t>
    </r>
    <r>
      <rPr>
        <sz val="10"/>
        <color theme="1"/>
        <rFont val="Times New Roman"/>
        <family val="1"/>
      </rPr>
      <t xml:space="preserve">-- Costs associated with planning, design, and construction observation or related services for the proposed project including environmental services, testing, surveys, etc.  Costs associated with creation of the project's architectural drawings, engineering studies and/or fees, etc., including costs of plans &amp; specs and/or printing costs if specifically identified as such within the project description.  Copies of contracts will be required. </t>
    </r>
    <r>
      <rPr>
        <i/>
        <sz val="10"/>
        <color theme="1"/>
        <rFont val="Times New Roman"/>
        <family val="1"/>
      </rPr>
      <t>* The State portion of this category is usually limited to 10% - 15% of the total State-funded portion in this overall budget.</t>
    </r>
  </si>
  <si>
    <t>Purpose</t>
  </si>
  <si>
    <t>Description of Work</t>
  </si>
  <si>
    <t>Item Cost</t>
  </si>
  <si>
    <t>Design/Engineering Total</t>
  </si>
  <si>
    <t xml:space="preserve">Narrative (State): </t>
  </si>
  <si>
    <r>
      <t xml:space="preserve">Narrative (Non-State) </t>
    </r>
    <r>
      <rPr>
        <i/>
        <sz val="10"/>
        <color theme="1"/>
        <rFont val="Times New Roman"/>
        <family val="1"/>
      </rPr>
      <t xml:space="preserve">i.e. "Match" or "Other Funding" </t>
    </r>
  </si>
  <si>
    <r>
      <t xml:space="preserve">15B). </t>
    </r>
    <r>
      <rPr>
        <b/>
        <u/>
        <sz val="10"/>
        <rFont val="Times New Roman"/>
        <family val="1"/>
      </rPr>
      <t>Building/Land Purchase</t>
    </r>
    <r>
      <rPr>
        <b/>
        <sz val="10"/>
        <rFont val="Times New Roman"/>
        <family val="1"/>
      </rPr>
      <t xml:space="preserve"> </t>
    </r>
    <r>
      <rPr>
        <sz val="10"/>
        <color theme="1"/>
        <rFont val="Times New Roman"/>
        <family val="1"/>
      </rPr>
      <t>-- Costs to purchase, either in whole or in part a building, structural shell, condominium, land, and/or easement including, but not limited to:</t>
    </r>
    <r>
      <rPr>
        <b/>
        <sz val="10"/>
        <rFont val="Times New Roman"/>
        <family val="1"/>
      </rPr>
      <t xml:space="preserve"> </t>
    </r>
    <r>
      <rPr>
        <sz val="10"/>
        <rFont val="Times New Roman"/>
        <family val="1"/>
      </rPr>
      <t>the net purchase price itself, closing costs charged to the buyer on the closing document, legal fees, etc.  Additionally, costs associated with Right-of-Way, appraisals, property/boundary surveys, legal fees, etc.</t>
    </r>
  </si>
  <si>
    <t>Total</t>
  </si>
  <si>
    <r>
      <t xml:space="preserve">15C). Wiring/Electrical </t>
    </r>
    <r>
      <rPr>
        <i/>
        <sz val="10"/>
        <rFont val="Times New Roman"/>
        <family val="1"/>
      </rPr>
      <t>(2 CFR 200.94)</t>
    </r>
    <r>
      <rPr>
        <sz val="10"/>
        <color theme="1"/>
        <rFont val="Times New Roman"/>
        <family val="1"/>
      </rPr>
      <t>-- Purchase of materials necessary for completion of the project scope such as electrical wiring, conduit, outlets, switches, etc. including associated labor/installation costs, as identified within the project description.</t>
    </r>
  </si>
  <si>
    <t>Cost per Item</t>
  </si>
  <si>
    <r>
      <rPr>
        <b/>
        <sz val="10"/>
        <rFont val="Times New Roman"/>
        <family val="1"/>
      </rPr>
      <t xml:space="preserve">15D). </t>
    </r>
    <r>
      <rPr>
        <b/>
        <u/>
        <sz val="10"/>
        <rFont val="Times New Roman"/>
        <family val="1"/>
      </rPr>
      <t>Mechanical System</t>
    </r>
    <r>
      <rPr>
        <b/>
        <sz val="10"/>
        <rFont val="Times New Roman"/>
        <family val="1"/>
      </rPr>
      <t xml:space="preserve">  --</t>
    </r>
    <r>
      <rPr>
        <sz val="10"/>
        <rFont val="Times New Roman"/>
        <family val="1"/>
      </rPr>
      <t xml:space="preserve"> Purchase of materials necessary for completion of the project scope such as HVAC, elevators, fire alarm, sprinkler, or ventilation system, etc. including associated labor/installation costs, as identified within the project description.</t>
    </r>
  </si>
  <si>
    <r>
      <rPr>
        <b/>
        <sz val="10"/>
        <rFont val="Times New Roman"/>
        <family val="1"/>
      </rPr>
      <t xml:space="preserve">15E). </t>
    </r>
    <r>
      <rPr>
        <b/>
        <u/>
        <sz val="10"/>
        <rFont val="Times New Roman"/>
        <family val="1"/>
      </rPr>
      <t>Paving/Concrete/Masonry</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Purchase of materials necessary for completion of the project scope such as bituminous pavement, concrete, rock, bricks, blocks, mortar, tuckpointing, etc. including associated labor/installation costs, as identified within the project description.</t>
    </r>
  </si>
  <si>
    <r>
      <rPr>
        <b/>
        <sz val="10"/>
        <rFont val="Times New Roman"/>
        <family val="1"/>
      </rPr>
      <t xml:space="preserve">15F).  </t>
    </r>
    <r>
      <rPr>
        <b/>
        <u/>
        <sz val="10"/>
        <rFont val="Times New Roman"/>
        <family val="1"/>
      </rPr>
      <t>Plumbing</t>
    </r>
    <r>
      <rPr>
        <sz val="10"/>
        <rFont val="Times New Roman"/>
        <family val="1"/>
      </rPr>
      <t>-- Purchase of materials necessary for completion of the project scope such as internal or external pipes for water, gas, and/or sewage; fixtures; etc. including associated labor/installation costs, as identified within the project description.</t>
    </r>
  </si>
  <si>
    <r>
      <rPr>
        <b/>
        <sz val="10"/>
        <color theme="1"/>
        <rFont val="Times New Roman"/>
        <family val="1"/>
      </rPr>
      <t xml:space="preserve">15G). </t>
    </r>
    <r>
      <rPr>
        <b/>
        <u/>
        <sz val="10"/>
        <color theme="1"/>
        <rFont val="Times New Roman"/>
        <family val="1"/>
      </rPr>
      <t>Construction Management/Oversight</t>
    </r>
    <r>
      <rPr>
        <b/>
        <sz val="10"/>
        <color theme="1"/>
        <rFont val="Times New Roman"/>
        <family val="1"/>
      </rPr>
      <t xml:space="preserve"> --</t>
    </r>
    <r>
      <rPr>
        <sz val="10"/>
        <color theme="1"/>
        <rFont val="Times New Roman"/>
        <family val="1"/>
      </rPr>
      <t xml:space="preserve"> Costs associated with managing the construction activities and/or overseeing all aspects of the construction project, either by contractor personnel or grantee personnel, but limited to verifiable time working on this project. * </t>
    </r>
    <r>
      <rPr>
        <i/>
        <sz val="10"/>
        <color theme="1"/>
        <rFont val="Times New Roman"/>
        <family val="1"/>
      </rPr>
      <t>The State portion of this category is usually limited to 10% - 15% of the total State-funded portion in this overall budget.</t>
    </r>
  </si>
  <si>
    <r>
      <rPr>
        <b/>
        <sz val="10"/>
        <color theme="1"/>
        <rFont val="Times New Roman"/>
        <family val="1"/>
      </rPr>
      <t xml:space="preserve">15H). </t>
    </r>
    <r>
      <rPr>
        <b/>
        <u/>
        <sz val="10"/>
        <color theme="1"/>
        <rFont val="Times New Roman"/>
        <family val="1"/>
      </rPr>
      <t>Other Construction Expenses</t>
    </r>
    <r>
      <rPr>
        <sz val="10"/>
        <color theme="1"/>
        <rFont val="Times New Roman"/>
        <family val="1"/>
      </rPr>
      <t xml:space="preserve">  -- Costs that cannot be easily broken out to or covered by individual/specific budgetary line items such landscaping, hauling, equipment, rental, insurance, environmental fees, loan payments, etc. as identified within the project description.</t>
    </r>
  </si>
  <si>
    <r>
      <rPr>
        <b/>
        <sz val="10"/>
        <color theme="1"/>
        <rFont val="Times New Roman"/>
        <family val="1"/>
      </rPr>
      <t>15I).</t>
    </r>
    <r>
      <rPr>
        <b/>
        <u/>
        <sz val="10"/>
        <color theme="1"/>
        <rFont val="Times New Roman"/>
        <family val="1"/>
      </rPr>
      <t xml:space="preserve"> Site Work</t>
    </r>
    <r>
      <rPr>
        <b/>
        <sz val="10"/>
        <color theme="1"/>
        <rFont val="Times New Roman"/>
        <family val="1"/>
      </rPr>
      <t xml:space="preserve"> </t>
    </r>
    <r>
      <rPr>
        <sz val="10"/>
        <color theme="1"/>
        <rFont val="Times New Roman"/>
        <family val="1"/>
      </rPr>
      <t xml:space="preserve">- </t>
    </r>
    <r>
      <rPr>
        <i/>
        <sz val="10"/>
        <color theme="1"/>
        <rFont val="Times New Roman"/>
        <family val="1"/>
      </rPr>
      <t>All costs associated with work outside of the 5-foot building line, including grading, excavation, filtration systems, parking lots, sidewalks, utilities, etc.</t>
    </r>
  </si>
  <si>
    <r>
      <rPr>
        <b/>
        <sz val="10"/>
        <color theme="1"/>
        <rFont val="Times New Roman"/>
        <family val="1"/>
      </rPr>
      <t>15J)</t>
    </r>
    <r>
      <rPr>
        <sz val="10"/>
        <color theme="1"/>
        <rFont val="Times New Roman"/>
        <family val="1"/>
      </rPr>
      <t xml:space="preserve">. </t>
    </r>
    <r>
      <rPr>
        <b/>
        <u/>
        <sz val="10"/>
        <color theme="1"/>
        <rFont val="Times New Roman"/>
        <family val="1"/>
      </rPr>
      <t>Demolition and Removal</t>
    </r>
    <r>
      <rPr>
        <sz val="10"/>
        <color theme="1"/>
        <rFont val="Times New Roman"/>
        <family val="1"/>
      </rPr>
      <t xml:space="preserve"> --All costs associated with removal of any structures required to accommodate new construction and approved as part of the grant.</t>
    </r>
  </si>
  <si>
    <r>
      <rPr>
        <b/>
        <sz val="10"/>
        <color theme="1"/>
        <rFont val="Times New Roman"/>
        <family val="1"/>
      </rPr>
      <t>15K).</t>
    </r>
    <r>
      <rPr>
        <b/>
        <u/>
        <sz val="10"/>
        <color theme="1"/>
        <rFont val="Times New Roman"/>
        <family val="1"/>
      </rPr>
      <t xml:space="preserve"> Contingency</t>
    </r>
    <r>
      <rPr>
        <b/>
        <sz val="10"/>
        <color theme="1"/>
        <rFont val="Times New Roman"/>
        <family val="1"/>
      </rPr>
      <t xml:space="preserve"> </t>
    </r>
    <r>
      <rPr>
        <sz val="10"/>
        <color theme="1"/>
        <rFont val="Times New Roman"/>
        <family val="1"/>
      </rPr>
      <t xml:space="preserve">- </t>
    </r>
    <r>
      <rPr>
        <i/>
        <sz val="10"/>
        <color theme="1"/>
        <rFont val="Times New Roman"/>
        <family val="1"/>
      </rPr>
      <t>Coverage of potential cost overruns in any of the other utilized grant budget line items.</t>
    </r>
    <r>
      <rPr>
        <sz val="10"/>
        <color theme="1"/>
        <rFont val="Times New Roman"/>
        <family val="1"/>
      </rPr>
      <t xml:space="preserve"> * </t>
    </r>
    <r>
      <rPr>
        <i/>
        <sz val="10"/>
        <color theme="1"/>
        <rFont val="Times New Roman"/>
        <family val="1"/>
      </rPr>
      <t>The State portion of this category is limited to a maximum 10% of the total State-funded portion in this overall budget</t>
    </r>
    <r>
      <rPr>
        <sz val="10"/>
        <color theme="1"/>
        <rFont val="Times New Roman"/>
        <family val="1"/>
      </rPr>
      <t xml:space="preserve">.  </t>
    </r>
  </si>
  <si>
    <r>
      <rPr>
        <b/>
        <sz val="10"/>
        <rFont val="Times New Roman"/>
        <family val="1"/>
      </rPr>
      <t xml:space="preserve">17). </t>
    </r>
    <r>
      <rPr>
        <b/>
        <u/>
        <sz val="10"/>
        <rFont val="Times New Roman"/>
        <family val="1"/>
      </rPr>
      <t>Indirect Cost</t>
    </r>
    <r>
      <rPr>
        <b/>
        <sz val="10"/>
        <rFont val="Times New Roman"/>
        <family val="1"/>
      </rPr>
      <t xml:space="preserve"> </t>
    </r>
    <r>
      <rPr>
        <i/>
        <sz val="10"/>
        <rFont val="Times New Roman"/>
        <family val="1"/>
      </rPr>
      <t>(2 CFR 200.414)</t>
    </r>
    <r>
      <rPr>
        <b/>
        <sz val="10"/>
        <rFont val="Times New Roman"/>
        <family val="1"/>
      </rPr>
      <t xml:space="preserve"> </t>
    </r>
    <r>
      <rPr>
        <sz val="10"/>
        <rFont val="Times New Roman"/>
        <family val="1"/>
      </rPr>
      <t xml:space="preserve">--Provide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t>
    </r>
  </si>
  <si>
    <t xml:space="preserve">Base </t>
  </si>
  <si>
    <t xml:space="preserve">Rate </t>
  </si>
  <si>
    <t>Indirect Cost</t>
  </si>
  <si>
    <t xml:space="preserve">Total Indirect Costs </t>
  </si>
  <si>
    <t xml:space="preserve">Indirect Cost Narrative (State): </t>
  </si>
  <si>
    <r>
      <t xml:space="preserve">Indirect Cost Narrative (Non-State) </t>
    </r>
    <r>
      <rPr>
        <i/>
        <sz val="10"/>
        <color theme="1"/>
        <rFont val="Times New Roman"/>
        <family val="1"/>
      </rPr>
      <t xml:space="preserve">i.e. "Match" or "Other Funding" </t>
    </r>
  </si>
  <si>
    <t>You should not need to write anything on this page</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</si>
  <si>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</si>
  <si>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t>Budget Category</t>
  </si>
  <si>
    <t xml:space="preserve">State </t>
  </si>
  <si>
    <t xml:space="preserve">NON-State </t>
  </si>
  <si>
    <t xml:space="preserve">Total </t>
  </si>
  <si>
    <t>1. Personnel</t>
  </si>
  <si>
    <t>6. Contractual Services</t>
  </si>
  <si>
    <t>10. Research &amp; Development (R&amp;D)</t>
  </si>
  <si>
    <t xml:space="preserve">12. Training &amp; Education </t>
  </si>
  <si>
    <t xml:space="preserve">13. Direct Administrative Costs </t>
  </si>
  <si>
    <t xml:space="preserve">14. Other or Misc. Costs </t>
  </si>
  <si>
    <t>15A. Design/Engineering</t>
  </si>
  <si>
    <t>15B. Building/Land Purchase</t>
  </si>
  <si>
    <t>15C. Wiring/Electrical</t>
  </si>
  <si>
    <t>15D. Mechanical System</t>
  </si>
  <si>
    <t>15E. Paving/Concrete/Masonry</t>
  </si>
  <si>
    <t>15F. Plumbing</t>
  </si>
  <si>
    <t>15G. Construction Management/Oversight</t>
  </si>
  <si>
    <t>15H. Other Construction Expenses</t>
  </si>
  <si>
    <t>15I. Site Work</t>
  </si>
  <si>
    <t>15J. Demolition and Removal</t>
  </si>
  <si>
    <t>15K. Contingency</t>
  </si>
  <si>
    <t>17. Indirect Costs</t>
  </si>
  <si>
    <t xml:space="preserve">     State Request</t>
  </si>
  <si>
    <t xml:space="preserve">      Non-State Amount</t>
  </si>
  <si>
    <t xml:space="preserve">     TOTAL PROJECT COSTS</t>
  </si>
  <si>
    <t>Agency Approval</t>
  </si>
  <si>
    <t xml:space="preserve">    STATE OF ILLINOIS                                          UNIFORM GRANT BUDGET TEMPLATE</t>
  </si>
  <si>
    <t>AGENCY: Commerce &amp; Economic Opportunity</t>
  </si>
  <si>
    <t>Grant Number</t>
  </si>
  <si>
    <t>Final Budget Amount Approved</t>
  </si>
  <si>
    <t xml:space="preserve">Program Approval Signature </t>
  </si>
  <si>
    <t>Date</t>
  </si>
  <si>
    <t xml:space="preserve">Fiscal &amp; Administrative Approval Signature </t>
  </si>
  <si>
    <t xml:space="preserve">Budget Revision Approved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</si>
</sst>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s>
  <fonts count="59"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u/>
      <sz val="8"/>
      <color theme="1"/>
      <name val="Times New Roman"/>
      <family val="1"/>
    </font>
    <font>
      <sz val="8"/>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sz val="8"/>
      <name val="Times New Roman"/>
      <family val="1"/>
    </font>
    <font>
      <sz val="11"/>
      <color theme="0"/>
      <name val="Calibri"/>
      <family val="2"/>
      <scheme val="minor"/>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u/>
      <sz val="10"/>
      <color theme="1"/>
      <name val="Times New Roman"/>
      <family val="1"/>
    </font>
    <font>
      <b/>
      <sz val="11"/>
      <color theme="1"/>
      <name val="Calibri"/>
      <family val="2"/>
      <scheme val="minor"/>
    </font>
    <font>
      <b/>
      <u/>
      <sz val="10"/>
      <name val="Times New Roman"/>
      <family val="1"/>
    </font>
    <font>
      <b/>
      <i/>
      <u/>
      <sz val="10"/>
      <name val="Times New Roman"/>
      <family val="1"/>
    </font>
    <font>
      <b/>
      <i/>
      <u/>
      <sz val="11"/>
      <color theme="1"/>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sz val="11"/>
      <color theme="0"/>
      <name val="Times New Roman"/>
      <family val="1"/>
    </font>
    <font>
      <i/>
      <sz val="11"/>
      <color rgb="FFFF0000"/>
      <name val="Times New Roman"/>
      <family val="1"/>
    </font>
    <font>
      <sz val="11"/>
      <color rgb="FF9C6500"/>
      <name val="Calibri"/>
      <family val="2"/>
      <scheme val="minor"/>
    </font>
    <font>
      <sz val="9"/>
      <name val="Times New Roman"/>
      <family val="1"/>
    </font>
    <font>
      <sz val="11"/>
      <color rgb="FF006100"/>
      <name val="Calibri"/>
      <family val="2"/>
      <scheme val="minor"/>
    </font>
    <font>
      <sz val="11"/>
      <name val="Calibri"/>
      <family val="2"/>
      <scheme val="minor"/>
    </font>
    <font>
      <b/>
      <sz val="11"/>
      <color rgb="FFFF0000"/>
      <name val="Times New Roman"/>
      <family val="1"/>
    </font>
    <font>
      <i/>
      <u/>
      <sz val="10"/>
      <name val="Times New Roman"/>
      <family val="1"/>
    </font>
  </fonts>
  <fills count="10">
    <fill>
      <patternFill patternType="none"/>
    </fill>
    <fill>
      <patternFill patternType="gray125"/>
    </fill>
    <fill>
      <patternFill patternType="solid">
        <fgColor indexed="65"/>
        <bgColor indexed="64"/>
      </patternFill>
    </fill>
    <fill>
      <patternFill patternType="solid">
        <fgColor theme="5" tint="0.79998168889431442"/>
        <bgColor indexed="65"/>
      </patternFill>
    </fill>
    <fill>
      <patternFill patternType="solid">
        <fgColor theme="4"/>
      </patternFill>
    </fill>
    <fill>
      <patternFill patternType="solid">
        <fgColor theme="4" tint="0.39994506668294322"/>
        <bgColor indexed="64"/>
      </patternFill>
    </fill>
    <fill>
      <patternFill patternType="solid">
        <fgColor rgb="FFFFEB9C"/>
      </patternFill>
    </fill>
    <fill>
      <patternFill patternType="solid">
        <fgColor rgb="FFDFEAFD"/>
        <bgColor indexed="64"/>
      </patternFill>
    </fill>
    <fill>
      <patternFill patternType="solid">
        <fgColor rgb="FFC6EFCE"/>
      </patternFill>
    </fill>
    <fill>
      <patternFill patternType="solid">
        <fgColor theme="0" tint="-0.14999847407452621"/>
        <bgColor indexed="64"/>
      </patternFill>
    </fill>
  </fills>
  <borders count="36">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s>
  <cellStyleXfs count="7">
    <xf numFmtId="0" fontId="0" fillId="0" borderId="0"/>
    <xf numFmtId="44" fontId="1" fillId="0" borderId="0" applyFont="0" applyFill="0" applyBorder="0" applyAlignment="0" applyProtection="0"/>
    <xf numFmtId="0" fontId="1" fillId="3" borderId="0" applyNumberFormat="0" applyBorder="0" applyAlignment="0" applyProtection="0"/>
    <xf numFmtId="0" fontId="21" fillId="4" borderId="0" applyNumberFormat="0" applyBorder="0" applyAlignment="0" applyProtection="0"/>
    <xf numFmtId="9" fontId="1" fillId="0" borderId="0" applyFont="0" applyFill="0" applyBorder="0" applyAlignment="0" applyProtection="0"/>
    <xf numFmtId="0" fontId="53" fillId="6" borderId="0" applyNumberFormat="0" applyBorder="0" applyAlignment="0" applyProtection="0"/>
    <xf numFmtId="0" fontId="55" fillId="8" borderId="0" applyNumberFormat="0" applyBorder="0" applyAlignment="0" applyProtection="0"/>
  </cellStyleXfs>
  <cellXfs count="515">
    <xf numFmtId="0" fontId="0" fillId="0" borderId="0" xfId="0"/>
    <xf numFmtId="0" fontId="5" fillId="0" borderId="0" xfId="0" applyFont="1" applyAlignment="1">
      <alignment vertical="center"/>
    </xf>
    <xf numFmtId="0" fontId="9"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left" vertical="center" indent="2"/>
    </xf>
    <xf numFmtId="0" fontId="5" fillId="0" borderId="0" xfId="0" applyFont="1" applyAlignment="1">
      <alignment horizontal="left" vertical="center" indent="2"/>
    </xf>
    <xf numFmtId="0" fontId="0" fillId="0" borderId="4" xfId="0" applyBorder="1"/>
    <xf numFmtId="0" fontId="12" fillId="0" borderId="0" xfId="0" applyFont="1"/>
    <xf numFmtId="0" fontId="7" fillId="0" borderId="0" xfId="0" applyFont="1" applyAlignment="1">
      <alignment vertical="center"/>
    </xf>
    <xf numFmtId="0" fontId="19" fillId="0" borderId="0" xfId="0" applyFont="1"/>
    <xf numFmtId="0" fontId="2" fillId="0" borderId="0" xfId="0" applyFont="1"/>
    <xf numFmtId="0" fontId="2" fillId="0" borderId="14" xfId="0" applyFont="1" applyBorder="1"/>
    <xf numFmtId="0" fontId="2" fillId="0" borderId="17" xfId="0" applyFont="1" applyBorder="1" applyAlignment="1">
      <alignment horizontal="center" vertical="center" wrapText="1"/>
    </xf>
    <xf numFmtId="0" fontId="2" fillId="0" borderId="0" xfId="0" applyFont="1" applyAlignment="1">
      <alignment vertical="top" wrapText="1"/>
    </xf>
    <xf numFmtId="0" fontId="24" fillId="0" borderId="0" xfId="0" applyFont="1" applyAlignment="1">
      <alignment vertical="top" wrapText="1"/>
    </xf>
    <xf numFmtId="0" fontId="2" fillId="0" borderId="17" xfId="0" applyFont="1" applyBorder="1" applyAlignment="1">
      <alignment horizontal="center"/>
    </xf>
    <xf numFmtId="42" fontId="23" fillId="0" borderId="0" xfId="0" applyNumberFormat="1" applyFont="1"/>
    <xf numFmtId="0" fontId="25" fillId="0" borderId="0" xfId="0" applyFont="1"/>
    <xf numFmtId="0" fontId="26" fillId="0" borderId="0" xfId="0" applyFont="1"/>
    <xf numFmtId="0" fontId="30" fillId="0" borderId="0" xfId="0" applyFont="1"/>
    <xf numFmtId="0" fontId="26" fillId="0" borderId="19" xfId="0" applyFont="1" applyBorder="1"/>
    <xf numFmtId="0" fontId="26" fillId="0" borderId="20" xfId="0" applyFont="1" applyBorder="1"/>
    <xf numFmtId="0" fontId="23" fillId="0" borderId="20" xfId="0" applyFont="1" applyBorder="1"/>
    <xf numFmtId="0" fontId="38" fillId="0" borderId="20" xfId="0" applyFont="1" applyBorder="1" applyAlignment="1">
      <alignment horizontal="center"/>
    </xf>
    <xf numFmtId="0" fontId="17" fillId="0" borderId="20" xfId="0" applyFont="1" applyBorder="1" applyAlignment="1">
      <alignment horizontal="center"/>
    </xf>
    <xf numFmtId="0" fontId="38" fillId="0" borderId="16" xfId="0" applyFont="1" applyBorder="1" applyAlignment="1">
      <alignment horizontal="center"/>
    </xf>
    <xf numFmtId="0" fontId="12" fillId="0" borderId="20" xfId="0" applyFont="1" applyBorder="1"/>
    <xf numFmtId="0" fontId="16" fillId="0" borderId="0" xfId="0" applyFont="1" applyAlignment="1">
      <alignment vertical="center" wrapText="1"/>
    </xf>
    <xf numFmtId="0" fontId="6" fillId="0" borderId="0" xfId="0" applyFont="1" applyAlignment="1">
      <alignment vertical="center" wrapText="1"/>
    </xf>
    <xf numFmtId="0" fontId="0" fillId="0" borderId="0" xfId="0" applyAlignment="1">
      <alignment horizontal="left"/>
    </xf>
    <xf numFmtId="0" fontId="6" fillId="0" borderId="0" xfId="0" applyFont="1" applyAlignment="1">
      <alignment horizontal="left" vertical="center"/>
    </xf>
    <xf numFmtId="0" fontId="41" fillId="0" borderId="0" xfId="0" applyFont="1" applyAlignment="1">
      <alignment horizontal="left" vertical="center"/>
    </xf>
    <xf numFmtId="0" fontId="6" fillId="0" borderId="0" xfId="0" applyFont="1" applyAlignment="1">
      <alignment horizontal="left" vertical="center" indent="3"/>
    </xf>
    <xf numFmtId="0" fontId="33" fillId="0" borderId="0" xfId="0" applyFont="1" applyAlignment="1">
      <alignment horizontal="left"/>
    </xf>
    <xf numFmtId="0" fontId="44" fillId="0" borderId="0" xfId="0" applyFont="1" applyAlignment="1">
      <alignment horizontal="center" vertical="center"/>
    </xf>
    <xf numFmtId="0" fontId="44" fillId="0" borderId="0" xfId="0" applyFont="1"/>
    <xf numFmtId="0" fontId="16" fillId="0" borderId="0" xfId="0" applyFont="1" applyAlignment="1">
      <alignment horizontal="left" vertical="center"/>
    </xf>
    <xf numFmtId="0" fontId="16" fillId="0" borderId="0" xfId="0" applyFont="1" applyAlignment="1">
      <alignment horizontal="left" vertical="center" indent="3"/>
    </xf>
    <xf numFmtId="0" fontId="0" fillId="0" borderId="0" xfId="0" applyAlignment="1">
      <alignment horizontal="left" vertical="center"/>
    </xf>
    <xf numFmtId="0" fontId="15" fillId="0" borderId="0" xfId="0" applyFont="1" applyAlignment="1">
      <alignment horizontal="left" vertical="center"/>
    </xf>
    <xf numFmtId="0" fontId="18" fillId="0" borderId="0" xfId="0" applyFont="1" applyAlignment="1">
      <alignment horizontal="left" vertical="center"/>
    </xf>
    <xf numFmtId="0" fontId="15" fillId="0" borderId="0" xfId="0" applyFont="1" applyAlignment="1">
      <alignment horizontal="left" vertical="center" indent="3"/>
    </xf>
    <xf numFmtId="0" fontId="43" fillId="0" borderId="0" xfId="0" applyFont="1" applyAlignment="1">
      <alignment horizontal="left" vertical="center"/>
    </xf>
    <xf numFmtId="0" fontId="3" fillId="2" borderId="0" xfId="0" applyFont="1" applyFill="1" applyAlignment="1">
      <alignment vertical="center" wrapText="1"/>
    </xf>
    <xf numFmtId="0" fontId="37" fillId="0" borderId="0" xfId="0" applyFont="1"/>
    <xf numFmtId="0" fontId="31" fillId="0" borderId="0" xfId="0" applyFont="1"/>
    <xf numFmtId="0" fontId="16" fillId="0" borderId="0" xfId="0" applyFont="1"/>
    <xf numFmtId="0" fontId="46" fillId="0" borderId="0" xfId="0" applyFont="1" applyAlignment="1">
      <alignment vertical="center" wrapText="1"/>
    </xf>
    <xf numFmtId="0" fontId="17" fillId="0" borderId="0" xfId="0" applyFont="1" applyAlignment="1">
      <alignment horizontal="left" vertical="center"/>
    </xf>
    <xf numFmtId="0" fontId="50" fillId="0" borderId="0" xfId="0" applyFont="1" applyAlignment="1">
      <alignment horizontal="left"/>
    </xf>
    <xf numFmtId="0" fontId="2" fillId="0" borderId="0" xfId="0" applyFont="1" applyAlignment="1">
      <alignment horizontal="left"/>
    </xf>
    <xf numFmtId="0" fontId="27" fillId="0" borderId="17" xfId="0" applyFont="1" applyBorder="1" applyAlignment="1">
      <alignment horizontal="center" vertical="top" wrapText="1"/>
    </xf>
    <xf numFmtId="6" fontId="2" fillId="0" borderId="0" xfId="0" applyNumberFormat="1" applyFont="1" applyAlignment="1">
      <alignment horizontal="left"/>
    </xf>
    <xf numFmtId="164" fontId="2" fillId="0" borderId="0" xfId="0" applyNumberFormat="1" applyFont="1" applyAlignment="1">
      <alignment horizontal="left"/>
    </xf>
    <xf numFmtId="3" fontId="2" fillId="0" borderId="0" xfId="0" applyNumberFormat="1" applyFont="1" applyAlignment="1">
      <alignment horizontal="left"/>
    </xf>
    <xf numFmtId="0" fontId="12" fillId="0" borderId="17" xfId="0" applyFont="1" applyBorder="1"/>
    <xf numFmtId="44" fontId="37" fillId="0" borderId="17" xfId="0" applyNumberFormat="1" applyFont="1" applyBorder="1"/>
    <xf numFmtId="0" fontId="37" fillId="0" borderId="17" xfId="0" applyFont="1" applyBorder="1"/>
    <xf numFmtId="42" fontId="51" fillId="0" borderId="17" xfId="3" applyNumberFormat="1" applyFont="1" applyFill="1" applyBorder="1" applyAlignment="1">
      <alignment horizontal="left" vertical="center" wrapText="1"/>
    </xf>
    <xf numFmtId="0" fontId="3" fillId="2" borderId="17" xfId="0" applyFont="1" applyFill="1" applyBorder="1" applyAlignment="1">
      <alignment horizontal="left" vertical="center" wrapText="1"/>
    </xf>
    <xf numFmtId="0" fontId="13" fillId="2" borderId="17" xfId="0" applyFont="1" applyFill="1" applyBorder="1" applyAlignment="1">
      <alignment horizontal="center" vertical="center" wrapText="1"/>
    </xf>
    <xf numFmtId="0" fontId="13" fillId="0" borderId="17" xfId="0" applyFont="1" applyBorder="1" applyAlignment="1">
      <alignment horizontal="left" vertical="center"/>
    </xf>
    <xf numFmtId="0" fontId="13" fillId="2" borderId="17" xfId="0" applyFont="1" applyFill="1" applyBorder="1" applyAlignment="1">
      <alignment vertical="center" wrapText="1"/>
    </xf>
    <xf numFmtId="44" fontId="37" fillId="5" borderId="17" xfId="0" applyNumberFormat="1" applyFont="1" applyFill="1" applyBorder="1"/>
    <xf numFmtId="0" fontId="13" fillId="2" borderId="18" xfId="0" applyFont="1" applyFill="1" applyBorder="1" applyAlignment="1">
      <alignment horizontal="center" vertical="center" wrapText="1"/>
    </xf>
    <xf numFmtId="0" fontId="28" fillId="2" borderId="18" xfId="0" applyFont="1" applyFill="1" applyBorder="1" applyAlignment="1">
      <alignment horizontal="center" vertical="center"/>
    </xf>
    <xf numFmtId="0" fontId="13" fillId="0" borderId="18" xfId="0" applyFont="1" applyBorder="1" applyAlignment="1">
      <alignment horizontal="center" vertical="center"/>
    </xf>
    <xf numFmtId="0" fontId="13" fillId="0" borderId="17" xfId="0" applyFont="1" applyBorder="1" applyAlignment="1">
      <alignment vertical="center"/>
    </xf>
    <xf numFmtId="44" fontId="23" fillId="0" borderId="0" xfId="1" applyFont="1" applyBorder="1"/>
    <xf numFmtId="44" fontId="23" fillId="0" borderId="0" xfId="1" applyFont="1" applyBorder="1" applyProtection="1"/>
    <xf numFmtId="44" fontId="38" fillId="0" borderId="0" xfId="1" applyFont="1" applyBorder="1" applyAlignment="1">
      <alignment horizontal="left"/>
    </xf>
    <xf numFmtId="44" fontId="17" fillId="0" borderId="0" xfId="1" applyFont="1" applyBorder="1"/>
    <xf numFmtId="44" fontId="38" fillId="0" borderId="0" xfId="1" applyFont="1" applyBorder="1"/>
    <xf numFmtId="44" fontId="17" fillId="0" borderId="20" xfId="1" applyFont="1" applyBorder="1"/>
    <xf numFmtId="44" fontId="17" fillId="0" borderId="16" xfId="1" applyFont="1" applyBorder="1"/>
    <xf numFmtId="44" fontId="19" fillId="0" borderId="0" xfId="1" applyFont="1" applyBorder="1"/>
    <xf numFmtId="0" fontId="12" fillId="3" borderId="17" xfId="2" applyFont="1" applyBorder="1" applyAlignment="1" applyProtection="1">
      <alignment vertical="center" wrapText="1"/>
      <protection locked="0"/>
    </xf>
    <xf numFmtId="0" fontId="37" fillId="0" borderId="17"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44" fontId="37" fillId="5" borderId="21" xfId="0" applyNumberFormat="1" applyFont="1" applyFill="1" applyBorder="1" applyProtection="1">
      <protection locked="0"/>
    </xf>
    <xf numFmtId="0" fontId="26" fillId="0" borderId="0" xfId="0" applyFont="1" applyProtection="1">
      <protection locked="0"/>
    </xf>
    <xf numFmtId="0" fontId="2" fillId="0" borderId="0" xfId="0" applyFont="1" applyProtection="1">
      <protection locked="0"/>
    </xf>
    <xf numFmtId="44" fontId="26" fillId="0" borderId="0" xfId="1" applyFont="1" applyBorder="1" applyProtection="1">
      <protection locked="0"/>
    </xf>
    <xf numFmtId="0" fontId="25" fillId="0" borderId="0" xfId="0" applyFont="1" applyAlignment="1" applyProtection="1">
      <alignment horizontal="center"/>
      <protection locked="0"/>
    </xf>
    <xf numFmtId="9" fontId="25" fillId="0" borderId="0" xfId="4" applyFont="1" applyBorder="1" applyAlignment="1" applyProtection="1">
      <alignment horizontal="center"/>
      <protection locked="0"/>
    </xf>
    <xf numFmtId="42" fontId="2" fillId="0" borderId="0" xfId="0" applyNumberFormat="1" applyFont="1" applyProtection="1">
      <protection locked="0"/>
    </xf>
    <xf numFmtId="9" fontId="25" fillId="0" borderId="0" xfId="0" applyNumberFormat="1" applyFont="1" applyAlignment="1" applyProtection="1">
      <alignment horizontal="center"/>
      <protection locked="0"/>
    </xf>
    <xf numFmtId="9" fontId="2" fillId="0" borderId="0" xfId="0" applyNumberFormat="1" applyFont="1" applyAlignment="1" applyProtection="1">
      <alignment horizontal="center"/>
      <protection locked="0"/>
    </xf>
    <xf numFmtId="44" fontId="12" fillId="0" borderId="0" xfId="1" applyFont="1" applyBorder="1" applyProtection="1">
      <protection locked="0"/>
    </xf>
    <xf numFmtId="0" fontId="22" fillId="0" borderId="0" xfId="0" applyFont="1" applyProtection="1">
      <protection locked="0"/>
    </xf>
    <xf numFmtId="42" fontId="22" fillId="0" borderId="0" xfId="0" applyNumberFormat="1" applyFont="1" applyProtection="1">
      <protection locked="0"/>
    </xf>
    <xf numFmtId="0" fontId="22" fillId="0" borderId="0" xfId="0" applyFont="1" applyAlignment="1" applyProtection="1">
      <alignment horizontal="center"/>
      <protection locked="0"/>
    </xf>
    <xf numFmtId="44" fontId="23" fillId="0" borderId="0" xfId="1" applyFont="1" applyBorder="1" applyProtection="1">
      <protection locked="0"/>
    </xf>
    <xf numFmtId="0" fontId="0" fillId="0" borderId="0" xfId="0" applyProtection="1">
      <protection locked="0"/>
    </xf>
    <xf numFmtId="42" fontId="0" fillId="0" borderId="0" xfId="0" applyNumberFormat="1" applyProtection="1">
      <protection locked="0"/>
    </xf>
    <xf numFmtId="0" fontId="0" fillId="0" borderId="0" xfId="0" applyAlignment="1" applyProtection="1">
      <alignment horizontal="center"/>
      <protection locked="0"/>
    </xf>
    <xf numFmtId="9" fontId="0" fillId="0" borderId="0" xfId="0" applyNumberFormat="1" applyAlignment="1" applyProtection="1">
      <alignment horizontal="center"/>
      <protection locked="0"/>
    </xf>
    <xf numFmtId="44" fontId="0" fillId="0" borderId="0" xfId="1" applyFont="1" applyBorder="1" applyProtection="1">
      <protection locked="0"/>
    </xf>
    <xf numFmtId="0" fontId="3" fillId="0" borderId="8" xfId="0" applyFont="1" applyBorder="1" applyAlignment="1" applyProtection="1">
      <alignment vertical="top"/>
      <protection locked="0"/>
    </xf>
    <xf numFmtId="0" fontId="31" fillId="0" borderId="9" xfId="0" applyFont="1" applyBorder="1" applyAlignment="1" applyProtection="1">
      <alignment vertical="top"/>
      <protection locked="0"/>
    </xf>
    <xf numFmtId="0" fontId="31" fillId="0" borderId="10" xfId="0" applyFont="1" applyBorder="1" applyAlignment="1" applyProtection="1">
      <alignment vertical="top"/>
      <protection locked="0"/>
    </xf>
    <xf numFmtId="0" fontId="3" fillId="0" borderId="9" xfId="0" applyFont="1" applyBorder="1" applyAlignment="1" applyProtection="1">
      <alignment vertical="top"/>
      <protection locked="0"/>
    </xf>
    <xf numFmtId="0" fontId="22" fillId="0" borderId="9" xfId="0" applyFont="1" applyBorder="1" applyAlignment="1" applyProtection="1">
      <alignment vertical="top"/>
      <protection locked="0"/>
    </xf>
    <xf numFmtId="0" fontId="22" fillId="0" borderId="10" xfId="0" applyFont="1" applyBorder="1" applyAlignment="1" applyProtection="1">
      <alignment vertical="top"/>
      <protection locked="0"/>
    </xf>
    <xf numFmtId="0" fontId="12" fillId="0" borderId="0" xfId="0" applyFont="1" applyProtection="1">
      <protection locked="0"/>
    </xf>
    <xf numFmtId="6" fontId="26" fillId="0" borderId="0" xfId="0" applyNumberFormat="1" applyFont="1" applyAlignment="1" applyProtection="1">
      <alignment horizontal="left"/>
      <protection locked="0"/>
    </xf>
    <xf numFmtId="0" fontId="25" fillId="0" borderId="0" xfId="0" applyFont="1" applyProtection="1">
      <protection locked="0"/>
    </xf>
    <xf numFmtId="8" fontId="26" fillId="0" borderId="0" xfId="0" applyNumberFormat="1" applyFont="1" applyAlignment="1" applyProtection="1">
      <alignment horizontal="left"/>
      <protection locked="0"/>
    </xf>
    <xf numFmtId="9" fontId="0" fillId="0" borderId="0" xfId="0" applyNumberFormat="1" applyProtection="1">
      <protection locked="0"/>
    </xf>
    <xf numFmtId="0" fontId="2" fillId="0" borderId="0" xfId="0" applyFont="1" applyAlignment="1" applyProtection="1">
      <alignment horizontal="left"/>
      <protection locked="0"/>
    </xf>
    <xf numFmtId="42" fontId="0" fillId="0" borderId="10" xfId="0" applyNumberFormat="1" applyBorder="1" applyProtection="1">
      <protection locked="0"/>
    </xf>
    <xf numFmtId="0" fontId="0" fillId="0" borderId="10" xfId="0" applyBorder="1" applyProtection="1">
      <protection locked="0"/>
    </xf>
    <xf numFmtId="44" fontId="2" fillId="0" borderId="0" xfId="1" applyFont="1" applyBorder="1" applyProtection="1">
      <protection locked="0"/>
    </xf>
    <xf numFmtId="164" fontId="25" fillId="0" borderId="0" xfId="1" applyNumberFormat="1" applyFont="1" applyBorder="1" applyAlignment="1" applyProtection="1">
      <alignment horizontal="left"/>
      <protection locked="0"/>
    </xf>
    <xf numFmtId="164" fontId="25" fillId="0" borderId="0" xfId="0" applyNumberFormat="1" applyFont="1" applyAlignment="1" applyProtection="1">
      <alignment horizontal="left"/>
      <protection locked="0"/>
    </xf>
    <xf numFmtId="44" fontId="0" fillId="0" borderId="0" xfId="0" applyNumberFormat="1" applyProtection="1">
      <protection locked="0"/>
    </xf>
    <xf numFmtId="44" fontId="22" fillId="0" borderId="0" xfId="1" applyFont="1" applyBorder="1" applyProtection="1">
      <protection locked="0"/>
    </xf>
    <xf numFmtId="44" fontId="23" fillId="0" borderId="14" xfId="1" applyFont="1" applyBorder="1" applyProtection="1">
      <protection locked="0"/>
    </xf>
    <xf numFmtId="44" fontId="2" fillId="0" borderId="0" xfId="0" applyNumberFormat="1" applyFont="1" applyProtection="1">
      <protection locked="0"/>
    </xf>
    <xf numFmtId="10" fontId="2" fillId="0" borderId="0" xfId="0" applyNumberFormat="1" applyFont="1" applyProtection="1">
      <protection locked="0"/>
    </xf>
    <xf numFmtId="0" fontId="12" fillId="0" borderId="6" xfId="0" applyFont="1" applyBorder="1"/>
    <xf numFmtId="0" fontId="22" fillId="0" borderId="0" xfId="0" applyFont="1"/>
    <xf numFmtId="6" fontId="25" fillId="0" borderId="0" xfId="0" applyNumberFormat="1" applyFont="1" applyAlignment="1">
      <alignment horizontal="left"/>
    </xf>
    <xf numFmtId="0" fontId="3" fillId="0" borderId="8" xfId="0" applyFont="1" applyBorder="1" applyAlignment="1" applyProtection="1">
      <alignment horizontal="left" vertical="top"/>
      <protection locked="0"/>
    </xf>
    <xf numFmtId="44" fontId="22" fillId="0" borderId="14" xfId="1" applyFont="1" applyBorder="1" applyProtection="1">
      <protection locked="0"/>
    </xf>
    <xf numFmtId="0" fontId="6" fillId="0" borderId="0" xfId="0" applyFont="1"/>
    <xf numFmtId="0" fontId="6" fillId="0" borderId="15" xfId="0" applyFont="1" applyBorder="1"/>
    <xf numFmtId="0" fontId="6" fillId="0" borderId="8" xfId="0" applyFont="1" applyBorder="1" applyAlignment="1">
      <alignment horizontal="center" vertical="center" wrapText="1"/>
    </xf>
    <xf numFmtId="0" fontId="6" fillId="0" borderId="9" xfId="0" applyFont="1" applyBorder="1"/>
    <xf numFmtId="0" fontId="6" fillId="0" borderId="13" xfId="0" applyFont="1" applyBorder="1" applyAlignment="1">
      <alignment horizontal="center" vertical="center" wrapText="1"/>
    </xf>
    <xf numFmtId="0" fontId="6" fillId="0" borderId="14" xfId="0" applyFont="1" applyBorder="1"/>
    <xf numFmtId="0" fontId="30" fillId="0" borderId="0" xfId="0" applyFont="1" applyAlignment="1">
      <alignment wrapText="1"/>
    </xf>
    <xf numFmtId="0" fontId="6" fillId="0" borderId="0" xfId="0" applyFont="1" applyAlignment="1">
      <alignment wrapText="1"/>
    </xf>
    <xf numFmtId="0" fontId="2" fillId="0" borderId="0" xfId="0" applyFont="1" applyAlignment="1">
      <alignment vertical="center" wrapText="1"/>
    </xf>
    <xf numFmtId="0" fontId="16" fillId="0" borderId="0" xfId="0" applyFont="1" applyAlignment="1">
      <alignment horizontal="center" vertical="center"/>
    </xf>
    <xf numFmtId="0" fontId="2" fillId="0" borderId="0" xfId="0" applyFont="1" applyAlignment="1">
      <alignment vertical="center"/>
    </xf>
    <xf numFmtId="0" fontId="2" fillId="0" borderId="0" xfId="0" applyFont="1" applyAlignment="1">
      <alignment wrapText="1"/>
    </xf>
    <xf numFmtId="0" fontId="18" fillId="0" borderId="0" xfId="0" applyFont="1" applyAlignment="1">
      <alignment horizontal="left" vertical="center" wrapText="1" indent="2"/>
    </xf>
    <xf numFmtId="0" fontId="6" fillId="0" borderId="11" xfId="0" applyFont="1" applyBorder="1" applyAlignment="1">
      <alignment horizontal="center"/>
    </xf>
    <xf numFmtId="0" fontId="6" fillId="0" borderId="0" xfId="0" applyFont="1" applyAlignment="1">
      <alignment vertical="center"/>
    </xf>
    <xf numFmtId="0" fontId="6" fillId="0" borderId="13" xfId="0" applyFont="1" applyBorder="1"/>
    <xf numFmtId="0" fontId="6" fillId="0" borderId="9" xfId="0" applyFont="1" applyBorder="1" applyAlignment="1">
      <alignment vertical="center"/>
    </xf>
    <xf numFmtId="0" fontId="6" fillId="0" borderId="10" xfId="0" applyFont="1" applyBorder="1"/>
    <xf numFmtId="0" fontId="6" fillId="0" borderId="0" xfId="0" applyFont="1" applyAlignment="1">
      <alignment horizontal="center" vertical="center"/>
    </xf>
    <xf numFmtId="0" fontId="6" fillId="0" borderId="14" xfId="0" applyFont="1" applyBorder="1" applyAlignment="1">
      <alignment horizontal="left" vertical="center"/>
    </xf>
    <xf numFmtId="0" fontId="6" fillId="0" borderId="14" xfId="0" applyFont="1" applyBorder="1" applyAlignment="1">
      <alignment vertical="center"/>
    </xf>
    <xf numFmtId="0" fontId="6" fillId="0" borderId="0" xfId="0" applyFont="1" applyAlignment="1">
      <alignment horizontal="center"/>
    </xf>
    <xf numFmtId="0" fontId="6" fillId="0" borderId="19" xfId="0" applyFont="1" applyBorder="1" applyAlignment="1">
      <alignment horizontal="center" vertical="center"/>
    </xf>
    <xf numFmtId="0" fontId="6" fillId="0" borderId="20" xfId="0" applyFont="1" applyBorder="1"/>
    <xf numFmtId="0" fontId="6" fillId="0" borderId="32" xfId="0" applyFont="1" applyBorder="1"/>
    <xf numFmtId="0" fontId="6" fillId="0" borderId="33" xfId="0" applyFont="1" applyBorder="1"/>
    <xf numFmtId="0" fontId="6" fillId="0" borderId="34" xfId="0" applyFont="1" applyBorder="1"/>
    <xf numFmtId="0" fontId="2" fillId="0" borderId="35" xfId="0" applyFont="1" applyBorder="1"/>
    <xf numFmtId="0" fontId="6" fillId="0" borderId="35" xfId="0" applyFont="1" applyBorder="1" applyAlignment="1">
      <alignment vertical="center" wrapText="1"/>
    </xf>
    <xf numFmtId="0" fontId="6" fillId="7" borderId="14" xfId="0" applyFont="1" applyFill="1" applyBorder="1" applyAlignment="1" applyProtection="1">
      <alignment vertical="center" wrapText="1"/>
      <protection locked="0"/>
    </xf>
    <xf numFmtId="0" fontId="6" fillId="0" borderId="1" xfId="0" applyFont="1" applyBorder="1"/>
    <xf numFmtId="0" fontId="6" fillId="0" borderId="2" xfId="0" applyFont="1" applyBorder="1"/>
    <xf numFmtId="0" fontId="6" fillId="0" borderId="3" xfId="0" applyFont="1" applyBorder="1"/>
    <xf numFmtId="0" fontId="17" fillId="0" borderId="0" xfId="0" applyFont="1" applyProtection="1">
      <protection locked="0"/>
    </xf>
    <xf numFmtId="9" fontId="23" fillId="0" borderId="0" xfId="0" applyNumberFormat="1" applyFont="1" applyProtection="1">
      <protection locked="0"/>
    </xf>
    <xf numFmtId="0" fontId="22" fillId="0" borderId="0" xfId="0" applyFont="1" applyAlignment="1" applyProtection="1">
      <alignment vertical="top"/>
      <protection locked="0"/>
    </xf>
    <xf numFmtId="0" fontId="0" fillId="0" borderId="0" xfId="0" applyAlignment="1" applyProtection="1">
      <alignment vertical="top"/>
      <protection locked="0"/>
    </xf>
    <xf numFmtId="0" fontId="17" fillId="0" borderId="0" xfId="0" applyFont="1" applyAlignment="1" applyProtection="1">
      <alignment horizontal="right"/>
      <protection locked="0"/>
    </xf>
    <xf numFmtId="9" fontId="23" fillId="0" borderId="0" xfId="0" applyNumberFormat="1" applyFont="1" applyAlignment="1" applyProtection="1">
      <alignment horizontal="right"/>
      <protection locked="0"/>
    </xf>
    <xf numFmtId="44" fontId="3" fillId="0" borderId="0" xfId="1" applyFont="1" applyBorder="1" applyProtection="1">
      <protection locked="0"/>
    </xf>
    <xf numFmtId="44" fontId="33" fillId="0" borderId="0" xfId="1" applyFont="1" applyBorder="1" applyProtection="1">
      <protection locked="0"/>
    </xf>
    <xf numFmtId="0" fontId="17" fillId="0" borderId="0" xfId="0" applyFont="1" applyAlignment="1">
      <alignment horizontal="right"/>
    </xf>
    <xf numFmtId="0" fontId="23" fillId="0" borderId="0" xfId="0" applyFont="1" applyAlignment="1">
      <alignment horizontal="center"/>
    </xf>
    <xf numFmtId="44" fontId="26" fillId="0" borderId="0" xfId="1" applyFont="1" applyBorder="1" applyProtection="1"/>
    <xf numFmtId="9" fontId="23" fillId="0" borderId="0" xfId="0" applyNumberFormat="1" applyFont="1" applyAlignment="1">
      <alignment horizontal="right"/>
    </xf>
    <xf numFmtId="0" fontId="13" fillId="2" borderId="17" xfId="0" applyFont="1" applyFill="1" applyBorder="1" applyAlignment="1">
      <alignment horizontal="left" vertical="center" wrapText="1"/>
    </xf>
    <xf numFmtId="0" fontId="6" fillId="0" borderId="20" xfId="0" applyFont="1" applyBorder="1" applyAlignment="1" applyProtection="1">
      <alignment horizontal="center" vertical="center"/>
      <protection locked="0"/>
    </xf>
    <xf numFmtId="0" fontId="6" fillId="0" borderId="9" xfId="0" applyFont="1" applyBorder="1" applyAlignment="1" applyProtection="1">
      <alignment vertical="center"/>
      <protection locked="0"/>
    </xf>
    <xf numFmtId="0" fontId="6" fillId="0" borderId="0" xfId="0" applyFont="1" applyAlignment="1" applyProtection="1">
      <alignment vertical="center"/>
      <protection locked="0"/>
    </xf>
    <xf numFmtId="0" fontId="54" fillId="0" borderId="9" xfId="0" applyFont="1" applyBorder="1" applyAlignment="1" applyProtection="1">
      <alignment vertical="center"/>
      <protection locked="0"/>
    </xf>
    <xf numFmtId="0" fontId="13" fillId="7" borderId="8" xfId="0" applyFont="1" applyFill="1" applyBorder="1" applyAlignment="1" applyProtection="1">
      <alignment horizontal="left" vertical="center" wrapText="1"/>
      <protection locked="0"/>
    </xf>
    <xf numFmtId="0" fontId="53" fillId="0" borderId="0" xfId="5" applyFill="1" applyBorder="1"/>
    <xf numFmtId="44" fontId="37" fillId="7" borderId="17" xfId="0" applyNumberFormat="1" applyFont="1" applyFill="1" applyBorder="1" applyAlignment="1" applyProtection="1">
      <alignment horizontal="center" vertical="center"/>
      <protection locked="0"/>
    </xf>
    <xf numFmtId="44" fontId="38" fillId="0" borderId="14" xfId="1" applyFont="1" applyBorder="1" applyAlignment="1">
      <alignment horizontal="left"/>
    </xf>
    <xf numFmtId="44" fontId="17" fillId="0" borderId="14" xfId="1" applyFont="1" applyBorder="1"/>
    <xf numFmtId="44" fontId="26" fillId="0" borderId="14" xfId="1" applyFont="1" applyBorder="1" applyProtection="1">
      <protection locked="0"/>
    </xf>
    <xf numFmtId="0" fontId="25" fillId="0" borderId="0" xfId="0" applyFont="1" applyAlignment="1" applyProtection="1">
      <alignment horizontal="left" vertical="top" wrapText="1"/>
      <protection locked="0"/>
    </xf>
    <xf numFmtId="0" fontId="2" fillId="0" borderId="0" xfId="0" applyFont="1" applyAlignment="1" applyProtection="1">
      <alignment horizontal="center"/>
      <protection locked="0"/>
    </xf>
    <xf numFmtId="0" fontId="22" fillId="0" borderId="9"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 fillId="0" borderId="17" xfId="0" applyFont="1" applyBorder="1" applyAlignment="1">
      <alignment horizontal="center" vertical="center"/>
    </xf>
    <xf numFmtId="0" fontId="31" fillId="0" borderId="0" xfId="0" applyFont="1" applyAlignment="1" applyProtection="1">
      <alignment horizontal="right"/>
      <protection locked="0"/>
    </xf>
    <xf numFmtId="0" fontId="3" fillId="0" borderId="8" xfId="0" applyFont="1" applyBorder="1" applyAlignment="1">
      <alignment vertical="top"/>
    </xf>
    <xf numFmtId="14" fontId="44" fillId="0" borderId="0" xfId="0" applyNumberFormat="1" applyFont="1"/>
    <xf numFmtId="0" fontId="12" fillId="3" borderId="8" xfId="2" applyFont="1" applyBorder="1" applyAlignment="1">
      <alignment horizontal="right" vertical="center" wrapText="1"/>
    </xf>
    <xf numFmtId="10" fontId="12" fillId="7" borderId="16" xfId="4" applyNumberFormat="1" applyFont="1" applyFill="1" applyBorder="1" applyAlignment="1" applyProtection="1">
      <alignment horizontal="center" vertical="center" wrapText="1"/>
      <protection locked="0"/>
    </xf>
    <xf numFmtId="0" fontId="12" fillId="3" borderId="13" xfId="2" applyFont="1" applyBorder="1" applyAlignment="1">
      <alignment horizontal="right" vertical="center" wrapText="1"/>
    </xf>
    <xf numFmtId="164" fontId="12" fillId="7" borderId="16" xfId="1" applyNumberFormat="1" applyFont="1" applyFill="1" applyBorder="1" applyAlignment="1" applyProtection="1">
      <alignment horizontal="center" vertical="center" wrapText="1"/>
      <protection locked="0"/>
    </xf>
    <xf numFmtId="0" fontId="13" fillId="7" borderId="17" xfId="0" applyFont="1" applyFill="1" applyBorder="1" applyAlignment="1" applyProtection="1">
      <alignment horizontal="left" vertical="center" wrapText="1"/>
      <protection locked="0"/>
    </xf>
    <xf numFmtId="0" fontId="13" fillId="7" borderId="21" xfId="0" applyFont="1" applyFill="1" applyBorder="1" applyAlignment="1" applyProtection="1">
      <alignment horizontal="left" vertical="center" wrapText="1"/>
      <protection locked="0"/>
    </xf>
    <xf numFmtId="49" fontId="13" fillId="7" borderId="19" xfId="0" applyNumberFormat="1" applyFont="1" applyFill="1" applyBorder="1" applyAlignment="1" applyProtection="1">
      <alignment horizontal="left" vertical="center" wrapText="1"/>
      <protection locked="0"/>
    </xf>
    <xf numFmtId="0" fontId="13" fillId="7" borderId="16" xfId="0" applyFont="1" applyFill="1" applyBorder="1" applyAlignment="1" applyProtection="1">
      <alignment horizontal="left" vertical="center" wrapText="1"/>
      <protection locked="0"/>
    </xf>
    <xf numFmtId="0" fontId="0" fillId="0" borderId="0" xfId="0" applyAlignment="1">
      <alignment wrapText="1"/>
    </xf>
    <xf numFmtId="0" fontId="55" fillId="8" borderId="0" xfId="6" applyBorder="1" applyAlignment="1">
      <alignment vertical="center"/>
    </xf>
    <xf numFmtId="0" fontId="25" fillId="0" borderId="9" xfId="0" applyFont="1" applyBorder="1" applyAlignment="1" applyProtection="1">
      <alignment horizontal="left" wrapText="1"/>
      <protection locked="0"/>
    </xf>
    <xf numFmtId="0" fontId="25" fillId="0" borderId="0" xfId="0" applyFont="1" applyAlignment="1" applyProtection="1">
      <alignment horizontal="left" wrapText="1"/>
      <protection locked="0"/>
    </xf>
    <xf numFmtId="0" fontId="27" fillId="0" borderId="17" xfId="0" applyFont="1" applyBorder="1" applyAlignment="1">
      <alignment horizontal="center" vertical="center"/>
    </xf>
    <xf numFmtId="0" fontId="26" fillId="0" borderId="0" xfId="0" applyFont="1" applyAlignment="1" applyProtection="1">
      <alignment horizontal="left" wrapText="1"/>
      <protection locked="0"/>
    </xf>
    <xf numFmtId="44" fontId="25" fillId="0" borderId="0" xfId="0" applyNumberFormat="1" applyFont="1" applyProtection="1">
      <protection locked="0"/>
    </xf>
    <xf numFmtId="0" fontId="22" fillId="0" borderId="0" xfId="0" applyFont="1" applyAlignment="1" applyProtection="1">
      <alignment horizontal="left"/>
      <protection locked="0"/>
    </xf>
    <xf numFmtId="10" fontId="22" fillId="0" borderId="0" xfId="0" applyNumberFormat="1" applyFont="1" applyProtection="1">
      <protection locked="0"/>
    </xf>
    <xf numFmtId="44" fontId="22" fillId="0" borderId="0" xfId="0" applyNumberFormat="1" applyFont="1" applyProtection="1">
      <protection locked="0"/>
    </xf>
    <xf numFmtId="43" fontId="53" fillId="6" borderId="0" xfId="5" applyNumberFormat="1" applyBorder="1"/>
    <xf numFmtId="0" fontId="26" fillId="9" borderId="0" xfId="0" applyFont="1" applyFill="1"/>
    <xf numFmtId="0" fontId="12" fillId="9" borderId="17" xfId="0" applyFont="1" applyFill="1" applyBorder="1"/>
    <xf numFmtId="44" fontId="37" fillId="9" borderId="17" xfId="0" applyNumberFormat="1" applyFont="1" applyFill="1" applyBorder="1"/>
    <xf numFmtId="0" fontId="0" fillId="9" borderId="0" xfId="0" applyFill="1"/>
    <xf numFmtId="9" fontId="23" fillId="9" borderId="0" xfId="0" applyNumberFormat="1" applyFont="1" applyFill="1" applyAlignment="1">
      <alignment horizontal="right"/>
    </xf>
    <xf numFmtId="44" fontId="23" fillId="9" borderId="0" xfId="1" applyFont="1" applyFill="1" applyBorder="1" applyProtection="1"/>
    <xf numFmtId="0" fontId="17" fillId="9" borderId="0" xfId="0" applyFont="1" applyFill="1" applyAlignment="1">
      <alignment horizontal="right"/>
    </xf>
    <xf numFmtId="0" fontId="24" fillId="9" borderId="0" xfId="0" applyFont="1" applyFill="1" applyAlignment="1">
      <alignment vertical="top" wrapText="1"/>
    </xf>
    <xf numFmtId="0" fontId="27" fillId="9" borderId="17" xfId="0" applyFont="1" applyFill="1" applyBorder="1" applyAlignment="1">
      <alignment horizontal="center" vertical="center" wrapText="1"/>
    </xf>
    <xf numFmtId="0" fontId="27" fillId="9" borderId="17" xfId="0" applyFont="1" applyFill="1" applyBorder="1" applyAlignment="1">
      <alignment horizontal="center" vertical="top" wrapText="1"/>
    </xf>
    <xf numFmtId="0" fontId="25" fillId="9" borderId="0" xfId="0" applyFont="1" applyFill="1" applyAlignment="1">
      <alignment horizontal="left" vertical="top" wrapText="1"/>
    </xf>
    <xf numFmtId="44" fontId="25" fillId="9" borderId="0" xfId="0" applyNumberFormat="1" applyFont="1" applyFill="1"/>
    <xf numFmtId="0" fontId="22" fillId="9" borderId="0" xfId="0" applyFont="1" applyFill="1" applyAlignment="1">
      <alignment horizontal="center"/>
    </xf>
    <xf numFmtId="0" fontId="22" fillId="9" borderId="0" xfId="0" applyFont="1" applyFill="1" applyAlignment="1">
      <alignment horizontal="left" wrapText="1"/>
    </xf>
    <xf numFmtId="44" fontId="23" fillId="9" borderId="14" xfId="1" applyFont="1" applyFill="1" applyBorder="1" applyProtection="1"/>
    <xf numFmtId="42" fontId="0" fillId="9" borderId="0" xfId="0" applyNumberFormat="1" applyFill="1"/>
    <xf numFmtId="44" fontId="0" fillId="9" borderId="0" xfId="1" applyFont="1" applyFill="1" applyBorder="1" applyProtection="1"/>
    <xf numFmtId="0" fontId="19" fillId="9" borderId="0" xfId="0" applyFont="1" applyFill="1"/>
    <xf numFmtId="0" fontId="3" fillId="9" borderId="8" xfId="0" applyFont="1" applyFill="1" applyBorder="1" applyAlignment="1">
      <alignment vertical="top"/>
    </xf>
    <xf numFmtId="0" fontId="31" fillId="9" borderId="9" xfId="0" applyFont="1" applyFill="1" applyBorder="1" applyAlignment="1">
      <alignment vertical="top"/>
    </xf>
    <xf numFmtId="42" fontId="0" fillId="9" borderId="10" xfId="0" applyNumberFormat="1" applyFill="1" applyBorder="1"/>
    <xf numFmtId="0" fontId="3" fillId="9" borderId="9" xfId="0" applyFont="1" applyFill="1" applyBorder="1" applyAlignment="1">
      <alignment vertical="top"/>
    </xf>
    <xf numFmtId="0" fontId="22" fillId="9" borderId="9" xfId="0" applyFont="1" applyFill="1" applyBorder="1" applyAlignment="1">
      <alignment vertical="top"/>
    </xf>
    <xf numFmtId="0" fontId="0" fillId="9" borderId="10" xfId="0" applyFill="1" applyBorder="1"/>
    <xf numFmtId="0" fontId="24" fillId="9" borderId="17" xfId="0" applyFont="1" applyFill="1" applyBorder="1" applyAlignment="1">
      <alignment horizontal="center" vertical="center" wrapText="1"/>
    </xf>
    <xf numFmtId="9" fontId="23" fillId="9" borderId="0" xfId="0" applyNumberFormat="1" applyFont="1" applyFill="1"/>
    <xf numFmtId="0" fontId="2" fillId="9" borderId="0" xfId="0" applyFont="1" applyFill="1"/>
    <xf numFmtId="44" fontId="2" fillId="9" borderId="0" xfId="1" applyFont="1" applyFill="1" applyBorder="1" applyProtection="1"/>
    <xf numFmtId="44" fontId="19" fillId="9" borderId="0" xfId="1" applyFont="1" applyFill="1" applyBorder="1" applyProtection="1"/>
    <xf numFmtId="0" fontId="31" fillId="9" borderId="10" xfId="0" applyFont="1" applyFill="1" applyBorder="1" applyAlignment="1">
      <alignment vertical="top"/>
    </xf>
    <xf numFmtId="0" fontId="22" fillId="9" borderId="10" xfId="0" applyFont="1" applyFill="1" applyBorder="1" applyAlignment="1">
      <alignment vertical="top"/>
    </xf>
    <xf numFmtId="0" fontId="25" fillId="9" borderId="9" xfId="0" applyFont="1" applyFill="1" applyBorder="1" applyAlignment="1">
      <alignment horizontal="left" vertical="top" wrapText="1"/>
    </xf>
    <xf numFmtId="0" fontId="22" fillId="9" borderId="9" xfId="0" applyFont="1" applyFill="1" applyBorder="1" applyAlignment="1">
      <alignment horizontal="left" vertical="top" wrapText="1"/>
    </xf>
    <xf numFmtId="0" fontId="25" fillId="0" borderId="0" xfId="0" applyFont="1" applyAlignment="1">
      <alignment vertical="top"/>
    </xf>
    <xf numFmtId="0" fontId="22" fillId="9" borderId="0" xfId="0" applyFont="1" applyFill="1" applyAlignment="1">
      <alignment horizontal="left" vertical="top" wrapText="1"/>
    </xf>
    <xf numFmtId="44" fontId="2" fillId="9" borderId="14" xfId="1" applyFont="1" applyFill="1" applyBorder="1" applyProtection="1"/>
    <xf numFmtId="0" fontId="25" fillId="0" borderId="0" xfId="0" applyFont="1" applyAlignment="1">
      <alignment horizontal="left" vertical="top"/>
    </xf>
    <xf numFmtId="0" fontId="25" fillId="0" borderId="0" xfId="0" applyFont="1" applyAlignment="1">
      <alignment horizontal="left" vertical="top" wrapText="1"/>
    </xf>
    <xf numFmtId="44" fontId="22" fillId="9" borderId="0" xfId="1" applyFont="1" applyFill="1" applyBorder="1" applyProtection="1"/>
    <xf numFmtId="44" fontId="22" fillId="9" borderId="14" xfId="1" applyFont="1" applyFill="1" applyBorder="1" applyProtection="1"/>
    <xf numFmtId="0" fontId="0" fillId="9" borderId="0" xfId="0" applyFill="1" applyAlignment="1">
      <alignment horizontal="left" vertical="top" wrapText="1"/>
    </xf>
    <xf numFmtId="0" fontId="24" fillId="9" borderId="19"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17" xfId="0" applyFont="1" applyFill="1" applyBorder="1" applyAlignment="1">
      <alignment horizontal="center" vertical="center" wrapText="1"/>
    </xf>
    <xf numFmtId="44" fontId="22" fillId="9" borderId="0" xfId="0" applyNumberFormat="1" applyFont="1" applyFill="1"/>
    <xf numFmtId="44" fontId="2" fillId="9" borderId="0" xfId="0" applyNumberFormat="1" applyFont="1" applyFill="1"/>
    <xf numFmtId="0" fontId="23" fillId="9" borderId="0" xfId="0" applyFont="1" applyFill="1" applyAlignment="1">
      <alignment horizontal="left" vertical="top" wrapText="1"/>
    </xf>
    <xf numFmtId="0" fontId="31" fillId="9" borderId="0" xfId="0" applyFont="1" applyFill="1" applyAlignment="1">
      <alignment vertical="top"/>
    </xf>
    <xf numFmtId="44" fontId="31" fillId="9" borderId="0" xfId="1" applyFont="1" applyFill="1" applyBorder="1" applyAlignment="1" applyProtection="1">
      <alignment vertical="top"/>
    </xf>
    <xf numFmtId="0" fontId="37" fillId="9" borderId="9" xfId="0" applyFont="1" applyFill="1" applyBorder="1" applyAlignment="1">
      <alignment vertical="top"/>
    </xf>
    <xf numFmtId="0" fontId="23" fillId="9" borderId="0" xfId="0" applyFont="1" applyFill="1" applyAlignment="1">
      <alignment horizontal="center"/>
    </xf>
    <xf numFmtId="44" fontId="26" fillId="9" borderId="0" xfId="1" applyFont="1" applyFill="1" applyBorder="1" applyProtection="1"/>
    <xf numFmtId="0" fontId="25" fillId="9" borderId="0" xfId="0" applyFont="1" applyFill="1" applyAlignment="1">
      <alignment vertical="top"/>
    </xf>
    <xf numFmtId="44" fontId="25" fillId="9" borderId="0" xfId="1" applyFont="1" applyFill="1" applyBorder="1" applyProtection="1"/>
    <xf numFmtId="0" fontId="25" fillId="9" borderId="0" xfId="0" applyFont="1" applyFill="1" applyAlignment="1">
      <alignment horizontal="center"/>
    </xf>
    <xf numFmtId="9" fontId="25" fillId="9" borderId="0" xfId="0" applyNumberFormat="1" applyFont="1" applyFill="1" applyAlignment="1">
      <alignment horizontal="center"/>
    </xf>
    <xf numFmtId="44" fontId="26" fillId="9" borderId="14" xfId="1" applyFont="1" applyFill="1" applyBorder="1" applyProtection="1"/>
    <xf numFmtId="44" fontId="2" fillId="9" borderId="0" xfId="1" applyFont="1" applyFill="1" applyBorder="1" applyAlignment="1" applyProtection="1"/>
    <xf numFmtId="0" fontId="2" fillId="9" borderId="0" xfId="0" applyFont="1" applyFill="1" applyAlignment="1">
      <alignment vertical="top"/>
    </xf>
    <xf numFmtId="0" fontId="2" fillId="9" borderId="0" xfId="0" applyFont="1" applyFill="1" applyAlignment="1">
      <alignment horizontal="center"/>
    </xf>
    <xf numFmtId="9" fontId="2" fillId="9" borderId="0" xfId="0" applyNumberFormat="1" applyFont="1" applyFill="1" applyAlignment="1">
      <alignment horizontal="center"/>
    </xf>
    <xf numFmtId="44" fontId="13" fillId="9" borderId="0" xfId="1" applyFont="1" applyFill="1" applyBorder="1" applyProtection="1"/>
    <xf numFmtId="0" fontId="22" fillId="9" borderId="0" xfId="0" applyFont="1" applyFill="1" applyAlignment="1">
      <alignment vertical="top"/>
    </xf>
    <xf numFmtId="0" fontId="22" fillId="9" borderId="0" xfId="0" applyFont="1" applyFill="1"/>
    <xf numFmtId="0" fontId="0" fillId="9" borderId="0" xfId="0" applyFill="1" applyAlignment="1">
      <alignment horizontal="center"/>
    </xf>
    <xf numFmtId="9" fontId="0" fillId="9" borderId="0" xfId="0" applyNumberFormat="1" applyFill="1" applyAlignment="1">
      <alignment horizontal="center"/>
    </xf>
    <xf numFmtId="44" fontId="3" fillId="9" borderId="0" xfId="1" applyFont="1" applyFill="1" applyBorder="1" applyProtection="1"/>
    <xf numFmtId="0" fontId="0" fillId="0" borderId="0" xfId="0" applyAlignment="1">
      <alignment horizontal="right"/>
    </xf>
    <xf numFmtId="0" fontId="25" fillId="9" borderId="0" xfId="0" applyFont="1" applyFill="1"/>
    <xf numFmtId="44" fontId="38" fillId="9" borderId="0" xfId="1" applyFont="1" applyFill="1" applyBorder="1" applyAlignment="1">
      <alignment horizontal="left"/>
    </xf>
    <xf numFmtId="44" fontId="17" fillId="9" borderId="0" xfId="1" applyFont="1" applyFill="1" applyBorder="1"/>
    <xf numFmtId="44" fontId="26" fillId="0" borderId="0" xfId="1" applyFont="1" applyFill="1" applyBorder="1" applyProtection="1">
      <protection locked="0"/>
    </xf>
    <xf numFmtId="44" fontId="26" fillId="0" borderId="14" xfId="1" applyFont="1" applyFill="1" applyBorder="1" applyProtection="1">
      <protection locked="0"/>
    </xf>
    <xf numFmtId="0" fontId="23" fillId="0" borderId="0" xfId="0" applyFont="1" applyAlignment="1">
      <alignment horizontal="right"/>
    </xf>
    <xf numFmtId="44" fontId="26" fillId="0" borderId="0" xfId="1" applyFont="1" applyFill="1" applyBorder="1" applyProtection="1"/>
    <xf numFmtId="44" fontId="23" fillId="0" borderId="0" xfId="1" applyFont="1" applyFill="1" applyBorder="1" applyProtection="1">
      <protection locked="0"/>
    </xf>
    <xf numFmtId="44" fontId="23" fillId="0" borderId="14" xfId="1" applyFont="1" applyFill="1" applyBorder="1" applyProtection="1">
      <protection locked="0"/>
    </xf>
    <xf numFmtId="44" fontId="23" fillId="0" borderId="0" xfId="1" applyFont="1" applyFill="1" applyBorder="1" applyProtection="1"/>
    <xf numFmtId="0" fontId="25" fillId="0" borderId="0" xfId="0" applyFont="1" applyAlignment="1">
      <alignment horizontal="left" wrapText="1"/>
    </xf>
    <xf numFmtId="0" fontId="26" fillId="0" borderId="0" xfId="0" applyFont="1" applyAlignment="1">
      <alignment horizontal="right" wrapText="1"/>
    </xf>
    <xf numFmtId="8" fontId="26" fillId="0" borderId="0" xfId="0" applyNumberFormat="1" applyFont="1" applyAlignment="1">
      <alignment horizontal="left"/>
    </xf>
    <xf numFmtId="0" fontId="26" fillId="0" borderId="0" xfId="0" applyFont="1" applyAlignment="1">
      <alignment horizontal="left" wrapText="1"/>
    </xf>
    <xf numFmtId="0" fontId="3" fillId="0" borderId="8" xfId="0" applyFont="1" applyBorder="1" applyAlignment="1">
      <alignment horizontal="left" vertical="top"/>
    </xf>
    <xf numFmtId="0" fontId="31" fillId="0" borderId="9" xfId="0" applyFont="1" applyBorder="1" applyAlignment="1">
      <alignment vertical="top"/>
    </xf>
    <xf numFmtId="0" fontId="31" fillId="0" borderId="10" xfId="0" applyFont="1" applyBorder="1" applyAlignment="1">
      <alignment vertical="top"/>
    </xf>
    <xf numFmtId="0" fontId="22" fillId="0" borderId="9" xfId="0" applyFont="1" applyBorder="1" applyAlignment="1">
      <alignment vertical="top"/>
    </xf>
    <xf numFmtId="0" fontId="22" fillId="0" borderId="10" xfId="0" applyFont="1" applyBorder="1" applyAlignment="1">
      <alignment vertical="top"/>
    </xf>
    <xf numFmtId="0" fontId="2" fillId="0" borderId="0" xfId="0" applyFont="1" applyAlignment="1">
      <alignment horizontal="center"/>
    </xf>
    <xf numFmtId="0" fontId="17" fillId="0" borderId="0" xfId="0" applyFont="1"/>
    <xf numFmtId="44" fontId="23" fillId="0" borderId="0" xfId="1" applyFont="1" applyFill="1" applyBorder="1"/>
    <xf numFmtId="164" fontId="25" fillId="0" borderId="0" xfId="1" applyNumberFormat="1" applyFont="1" applyFill="1" applyBorder="1" applyAlignment="1" applyProtection="1">
      <alignment horizontal="left"/>
      <protection locked="0"/>
    </xf>
    <xf numFmtId="0" fontId="22" fillId="0" borderId="0" xfId="0" applyFont="1" applyAlignment="1" applyProtection="1">
      <alignment vertical="top" wrapText="1"/>
      <protection locked="0"/>
    </xf>
    <xf numFmtId="44" fontId="22" fillId="0" borderId="0" xfId="1" applyFont="1" applyFill="1" applyBorder="1" applyProtection="1">
      <protection locked="0"/>
    </xf>
    <xf numFmtId="44" fontId="22" fillId="0" borderId="14" xfId="1" applyFont="1" applyFill="1" applyBorder="1" applyProtection="1">
      <protection locked="0"/>
    </xf>
    <xf numFmtId="0" fontId="0" fillId="0" borderId="0" xfId="0" applyAlignment="1">
      <alignment vertical="top" wrapText="1"/>
    </xf>
    <xf numFmtId="0" fontId="26" fillId="0" borderId="0" xfId="0" applyFont="1" applyAlignment="1">
      <alignment horizontal="left" vertical="top" wrapText="1"/>
    </xf>
    <xf numFmtId="0" fontId="22" fillId="0" borderId="0" xfId="0" applyFont="1" applyAlignment="1" applyProtection="1">
      <alignment horizontal="center" vertical="center"/>
      <protection locked="0"/>
    </xf>
    <xf numFmtId="44" fontId="22" fillId="0" borderId="0" xfId="0" applyNumberFormat="1" applyFont="1" applyAlignment="1" applyProtection="1">
      <alignment vertical="center"/>
      <protection locked="0"/>
    </xf>
    <xf numFmtId="44" fontId="2" fillId="0" borderId="0" xfId="1" applyFont="1" applyFill="1" applyBorder="1" applyProtection="1">
      <protection locked="0"/>
    </xf>
    <xf numFmtId="0" fontId="25" fillId="0" borderId="0" xfId="0" applyFont="1" applyAlignment="1" applyProtection="1">
      <alignment vertical="top"/>
      <protection locked="0"/>
    </xf>
    <xf numFmtId="44" fontId="2" fillId="0" borderId="14" xfId="1" applyFont="1" applyFill="1" applyBorder="1" applyProtection="1">
      <protection locked="0"/>
    </xf>
    <xf numFmtId="0" fontId="25" fillId="0" borderId="0" xfId="0" applyFont="1" applyAlignment="1" applyProtection="1">
      <alignment horizontal="left" vertical="top"/>
      <protection locked="0"/>
    </xf>
    <xf numFmtId="0" fontId="0" fillId="0" borderId="0" xfId="0" applyAlignment="1">
      <alignment horizontal="left" vertical="top" wrapText="1"/>
    </xf>
    <xf numFmtId="44" fontId="19" fillId="0" borderId="0" xfId="1" applyFont="1" applyFill="1" applyBorder="1"/>
    <xf numFmtId="0" fontId="22" fillId="0" borderId="0" xfId="0" applyFont="1" applyAlignment="1">
      <alignment horizontal="left" vertical="top" wrapText="1"/>
    </xf>
    <xf numFmtId="0" fontId="25" fillId="0" borderId="0" xfId="0" applyFont="1" applyAlignment="1" applyProtection="1">
      <alignment vertical="top" wrapText="1"/>
      <protection locked="0"/>
    </xf>
    <xf numFmtId="9" fontId="23" fillId="0" borderId="0" xfId="0" applyNumberFormat="1" applyFont="1" applyAlignment="1">
      <alignment horizontal="right" wrapText="1"/>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44" fontId="13" fillId="0" borderId="0" xfId="1" applyFont="1" applyFill="1" applyBorder="1" applyProtection="1">
      <protection locked="0"/>
    </xf>
    <xf numFmtId="0" fontId="22" fillId="0" borderId="0" xfId="0" applyFont="1" applyAlignment="1" applyProtection="1">
      <alignment wrapText="1"/>
      <protection locked="0"/>
    </xf>
    <xf numFmtId="44" fontId="19" fillId="0" borderId="0" xfId="1" applyFont="1" applyFill="1" applyBorder="1" applyProtection="1"/>
    <xf numFmtId="44" fontId="0" fillId="0" borderId="0" xfId="1" applyFont="1" applyFill="1" applyBorder="1" applyProtection="1"/>
    <xf numFmtId="0" fontId="3" fillId="0" borderId="9" xfId="0" applyFont="1" applyBorder="1" applyAlignment="1">
      <alignment vertical="top"/>
    </xf>
    <xf numFmtId="44" fontId="3" fillId="0" borderId="0" xfId="1" applyFont="1" applyFill="1" applyBorder="1" applyProtection="1">
      <protection locked="0"/>
    </xf>
    <xf numFmtId="44" fontId="2" fillId="0" borderId="0" xfId="1" applyFont="1" applyFill="1" applyBorder="1" applyProtection="1"/>
    <xf numFmtId="44" fontId="38" fillId="0" borderId="0" xfId="1" applyFont="1" applyFill="1" applyBorder="1" applyAlignment="1">
      <alignment horizontal="left"/>
    </xf>
    <xf numFmtId="44" fontId="17" fillId="0" borderId="0" xfId="1" applyFont="1" applyFill="1" applyBorder="1"/>
    <xf numFmtId="0" fontId="24" fillId="0" borderId="17" xfId="0" applyFont="1" applyBorder="1" applyAlignment="1">
      <alignment horizontal="center" vertical="center" wrapText="1"/>
    </xf>
    <xf numFmtId="0" fontId="24" fillId="0" borderId="17" xfId="0" applyFont="1" applyBorder="1" applyAlignment="1">
      <alignment horizontal="center" vertical="top" wrapText="1"/>
    </xf>
    <xf numFmtId="9" fontId="23" fillId="0" borderId="0" xfId="0" applyNumberFormat="1" applyFont="1"/>
    <xf numFmtId="42" fontId="0" fillId="0" borderId="0" xfId="0" applyNumberFormat="1"/>
    <xf numFmtId="0" fontId="25" fillId="0" borderId="0" xfId="0" applyFont="1" applyAlignment="1" applyProtection="1">
      <alignment horizontal="center" vertical="top" wrapText="1"/>
      <protection locked="0"/>
    </xf>
    <xf numFmtId="0" fontId="24" fillId="0" borderId="0" xfId="0" applyFont="1" applyAlignment="1" applyProtection="1">
      <alignment vertical="top" wrapText="1"/>
      <protection locked="0"/>
    </xf>
    <xf numFmtId="0" fontId="13" fillId="0" borderId="17" xfId="0" applyFont="1" applyBorder="1"/>
    <xf numFmtId="0" fontId="37" fillId="0" borderId="17" xfId="0" applyFont="1" applyBorder="1" applyAlignment="1">
      <alignment horizontal="center"/>
    </xf>
    <xf numFmtId="0" fontId="37" fillId="0" borderId="17" xfId="0" applyFont="1" applyBorder="1" applyAlignment="1">
      <alignment horizontal="center" vertical="center"/>
    </xf>
    <xf numFmtId="165" fontId="37" fillId="0" borderId="17" xfId="0" applyNumberFormat="1" applyFont="1" applyBorder="1" applyAlignment="1">
      <alignment horizontal="center"/>
    </xf>
    <xf numFmtId="0" fontId="37" fillId="9" borderId="17" xfId="0" applyFont="1" applyFill="1" applyBorder="1" applyAlignment="1">
      <alignment horizont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25" fillId="0" borderId="0" xfId="0" applyFont="1" applyAlignment="1">
      <alignment horizontal="left"/>
    </xf>
    <xf numFmtId="0" fontId="31" fillId="0" borderId="0" xfId="0" applyFont="1" applyAlignment="1">
      <alignment horizontal="right"/>
    </xf>
    <xf numFmtId="6" fontId="25" fillId="0" borderId="0" xfId="0" applyNumberFormat="1" applyFont="1" applyAlignment="1" applyProtection="1">
      <alignment horizontal="left"/>
      <protection locked="0"/>
    </xf>
    <xf numFmtId="0" fontId="22" fillId="0" borderId="0" xfId="0" applyFont="1" applyAlignment="1" applyProtection="1">
      <alignment horizontal="left" vertical="top" wrapText="1"/>
      <protection locked="0"/>
    </xf>
    <xf numFmtId="0" fontId="27" fillId="0" borderId="17" xfId="0" applyFont="1" applyBorder="1" applyAlignment="1">
      <alignment horizontal="center" vertical="center" wrapText="1"/>
    </xf>
    <xf numFmtId="0" fontId="0" fillId="0" borderId="0" xfId="0" applyAlignment="1" applyProtection="1">
      <alignment horizontal="left" vertical="top" wrapText="1"/>
      <protection locked="0"/>
    </xf>
    <xf numFmtId="0" fontId="31" fillId="9" borderId="0" xfId="0" applyFont="1" applyFill="1" applyAlignment="1">
      <alignment horizontal="right"/>
    </xf>
    <xf numFmtId="0" fontId="12" fillId="0" borderId="17" xfId="0" applyFont="1" applyBorder="1" applyAlignment="1">
      <alignment horizontal="left"/>
    </xf>
    <xf numFmtId="0" fontId="12" fillId="9" borderId="17" xfId="0" applyFont="1" applyFill="1" applyBorder="1" applyAlignment="1">
      <alignment horizontal="left"/>
    </xf>
    <xf numFmtId="0" fontId="13" fillId="2" borderId="17" xfId="0" applyFont="1" applyFill="1" applyBorder="1" applyAlignment="1">
      <alignment horizontal="left" vertical="center" wrapText="1"/>
    </xf>
    <xf numFmtId="165" fontId="37" fillId="0" borderId="17" xfId="0" applyNumberFormat="1" applyFont="1" applyBorder="1" applyAlignment="1">
      <alignment horizontal="center"/>
    </xf>
    <xf numFmtId="0" fontId="37" fillId="0" borderId="17" xfId="0" applyFont="1" applyBorder="1" applyAlignment="1">
      <alignment horizontal="center"/>
    </xf>
    <xf numFmtId="0" fontId="37" fillId="9" borderId="17" xfId="0" applyFont="1" applyFill="1" applyBorder="1" applyAlignment="1">
      <alignment horizontal="center"/>
    </xf>
    <xf numFmtId="0" fontId="12" fillId="0" borderId="17" xfId="2" applyFont="1" applyFill="1" applyBorder="1" applyAlignment="1" applyProtection="1">
      <alignment horizontal="left" vertical="center" wrapText="1"/>
    </xf>
    <xf numFmtId="0" fontId="13" fillId="0" borderId="19" xfId="0" applyFont="1" applyBorder="1" applyAlignment="1">
      <alignment horizontal="center" vertical="center"/>
    </xf>
    <xf numFmtId="0" fontId="13" fillId="0" borderId="16" xfId="0" applyFont="1" applyBorder="1" applyAlignment="1">
      <alignment horizontal="center" vertical="center"/>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39" fillId="0" borderId="17" xfId="0" applyFont="1" applyBorder="1" applyAlignment="1">
      <alignment horizontal="center" vertical="center"/>
    </xf>
    <xf numFmtId="0" fontId="13" fillId="0" borderId="17" xfId="0" applyFont="1" applyBorder="1" applyAlignment="1">
      <alignment horizontal="left"/>
    </xf>
    <xf numFmtId="0" fontId="13" fillId="0" borderId="22"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4" xfId="0" applyFont="1" applyBorder="1" applyAlignment="1">
      <alignment horizontal="center" vertical="center" wrapText="1"/>
    </xf>
    <xf numFmtId="44" fontId="37" fillId="9" borderId="17" xfId="0" applyNumberFormat="1" applyFont="1" applyFill="1" applyBorder="1" applyAlignment="1">
      <alignment horizontal="center"/>
    </xf>
    <xf numFmtId="0" fontId="13" fillId="2" borderId="19"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2" fillId="2" borderId="29" xfId="0" applyFont="1" applyFill="1" applyBorder="1" applyAlignment="1">
      <alignment horizontal="left" wrapText="1"/>
    </xf>
    <xf numFmtId="0" fontId="12" fillId="2" borderId="30" xfId="0" applyFont="1" applyFill="1" applyBorder="1" applyAlignment="1">
      <alignment horizontal="left" wrapText="1"/>
    </xf>
    <xf numFmtId="0" fontId="12" fillId="2" borderId="31" xfId="0" applyFont="1" applyFill="1" applyBorder="1" applyAlignment="1">
      <alignment horizontal="left" wrapText="1"/>
    </xf>
    <xf numFmtId="44" fontId="56" fillId="6" borderId="29" xfId="5" applyNumberFormat="1" applyFont="1" applyBorder="1" applyAlignment="1" applyProtection="1">
      <alignment horizontal="center"/>
    </xf>
    <xf numFmtId="44" fontId="56" fillId="6" borderId="31" xfId="5" applyNumberFormat="1" applyFont="1" applyBorder="1" applyAlignment="1" applyProtection="1">
      <alignment horizont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44" fontId="37" fillId="0" borderId="17" xfId="0" applyNumberFormat="1" applyFont="1" applyBorder="1" applyAlignment="1">
      <alignment horizontal="center"/>
    </xf>
    <xf numFmtId="44" fontId="37" fillId="5" borderId="19" xfId="0" applyNumberFormat="1" applyFont="1" applyFill="1" applyBorder="1" applyAlignment="1">
      <alignment horizontal="center"/>
    </xf>
    <xf numFmtId="44" fontId="37" fillId="5" borderId="16" xfId="0" applyNumberFormat="1" applyFont="1" applyFill="1" applyBorder="1" applyAlignment="1">
      <alignment horizontal="center"/>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6" xfId="0" applyFont="1" applyFill="1" applyBorder="1" applyAlignment="1">
      <alignment horizontal="center" vertical="center" wrapText="1"/>
    </xf>
    <xf numFmtId="165" fontId="57" fillId="0" borderId="8" xfId="0" applyNumberFormat="1" applyFont="1" applyBorder="1" applyAlignment="1">
      <alignment horizontal="center"/>
    </xf>
    <xf numFmtId="165" fontId="57" fillId="0" borderId="10" xfId="0" applyNumberFormat="1" applyFont="1" applyBorder="1" applyAlignment="1">
      <alignment horizontal="center"/>
    </xf>
    <xf numFmtId="165" fontId="57" fillId="0" borderId="13" xfId="0" applyNumberFormat="1" applyFont="1" applyBorder="1" applyAlignment="1">
      <alignment horizontal="center"/>
    </xf>
    <xf numFmtId="165" fontId="57" fillId="0" borderId="15" xfId="0" applyNumberFormat="1" applyFont="1" applyBorder="1" applyAlignment="1">
      <alignment horizontal="center"/>
    </xf>
    <xf numFmtId="0" fontId="37" fillId="0" borderId="17" xfId="0" applyFont="1" applyBorder="1" applyAlignment="1">
      <alignment horizontal="center" vertical="center"/>
    </xf>
    <xf numFmtId="0" fontId="6" fillId="0" borderId="0" xfId="0" applyFont="1" applyAlignment="1">
      <alignment horizontal="left" vertical="center" wrapText="1"/>
    </xf>
    <xf numFmtId="0" fontId="29" fillId="0" borderId="0" xfId="0" applyFont="1" applyAlignment="1">
      <alignment horizontal="center" vertical="center"/>
    </xf>
    <xf numFmtId="0" fontId="46" fillId="0" borderId="0" xfId="0" applyFont="1" applyAlignment="1">
      <alignment horizontal="center" vertical="center" wrapText="1"/>
    </xf>
    <xf numFmtId="0" fontId="41" fillId="0" borderId="0" xfId="0" applyFont="1" applyAlignment="1">
      <alignment horizontal="center" vertical="center" wrapText="1"/>
    </xf>
    <xf numFmtId="0" fontId="15" fillId="0" borderId="0" xfId="0" applyFont="1" applyAlignment="1">
      <alignment horizontal="left" vertical="center" wrapText="1"/>
    </xf>
    <xf numFmtId="0" fontId="41" fillId="0" borderId="0" xfId="0" applyFont="1" applyAlignment="1">
      <alignment horizontal="left" vertical="center" wrapText="1"/>
    </xf>
    <xf numFmtId="0" fontId="6" fillId="0" borderId="0" xfId="0" applyFont="1" applyAlignment="1">
      <alignment horizontal="center" vertical="center" wrapText="1"/>
    </xf>
    <xf numFmtId="0" fontId="41" fillId="0" borderId="0" xfId="0" applyFont="1" applyAlignment="1">
      <alignment horizontal="left" vertical="center" wrapText="1" indent="2"/>
    </xf>
    <xf numFmtId="0" fontId="46" fillId="0" borderId="0" xfId="0" applyFont="1" applyAlignment="1">
      <alignment horizontal="center" vertical="top" wrapText="1"/>
    </xf>
    <xf numFmtId="0" fontId="16" fillId="0" borderId="0" xfId="0" applyFont="1" applyAlignment="1">
      <alignment horizontal="left" vertical="center" wrapText="1"/>
    </xf>
    <xf numFmtId="0" fontId="6" fillId="7" borderId="14" xfId="0" applyFont="1" applyFill="1" applyBorder="1" applyAlignment="1">
      <alignment horizontal="left" vertical="center" wrapText="1"/>
    </xf>
    <xf numFmtId="0" fontId="2" fillId="7" borderId="14" xfId="0" applyFont="1" applyFill="1" applyBorder="1" applyAlignment="1">
      <alignment horizontal="left"/>
    </xf>
    <xf numFmtId="0" fontId="6" fillId="0" borderId="0" xfId="0" applyFont="1" applyAlignment="1">
      <alignmen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7" fillId="0" borderId="0" xfId="0" applyFont="1" applyAlignment="1">
      <alignment horizontal="left" vertical="top" wrapText="1" indent="3"/>
    </xf>
    <xf numFmtId="0" fontId="17" fillId="0" borderId="12" xfId="0" applyFont="1" applyBorder="1" applyAlignment="1">
      <alignment horizontal="left" vertical="top" wrapText="1" indent="3"/>
    </xf>
    <xf numFmtId="0" fontId="39" fillId="0" borderId="0" xfId="0" applyFont="1" applyAlignment="1">
      <alignment horizontal="left"/>
    </xf>
    <xf numFmtId="0" fontId="6" fillId="0" borderId="0" xfId="0" applyFont="1" applyAlignment="1">
      <alignment horizontal="left" wrapText="1"/>
    </xf>
    <xf numFmtId="0" fontId="17" fillId="0" borderId="14" xfId="0" applyFont="1" applyBorder="1" applyAlignment="1">
      <alignment horizontal="left" vertical="top" wrapText="1" indent="3"/>
    </xf>
    <xf numFmtId="0" fontId="17" fillId="0" borderId="15" xfId="0" applyFont="1" applyBorder="1" applyAlignment="1">
      <alignment horizontal="left" vertical="top" wrapText="1" indent="3"/>
    </xf>
    <xf numFmtId="0" fontId="55" fillId="8" borderId="0" xfId="6" applyAlignment="1">
      <alignment horizontal="left" wrapText="1"/>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0" xfId="0" applyFont="1" applyAlignment="1">
      <alignment horizontal="left"/>
    </xf>
    <xf numFmtId="0" fontId="6" fillId="0" borderId="12" xfId="0" applyFont="1" applyBorder="1" applyAlignment="1">
      <alignment horizontal="left"/>
    </xf>
    <xf numFmtId="0" fontId="6" fillId="0" borderId="0" xfId="0" applyFont="1" applyAlignment="1">
      <alignment horizontal="left" vertical="center"/>
    </xf>
    <xf numFmtId="0" fontId="6" fillId="0" borderId="12" xfId="0" applyFont="1" applyBorder="1" applyAlignment="1">
      <alignment horizontal="left" vertical="center"/>
    </xf>
    <xf numFmtId="0" fontId="17" fillId="0" borderId="0" xfId="0" applyFont="1" applyAlignment="1">
      <alignment horizontal="left" vertical="center" wrapText="1"/>
    </xf>
    <xf numFmtId="0" fontId="6" fillId="0" borderId="12" xfId="0" applyFont="1" applyBorder="1" applyAlignment="1">
      <alignment horizontal="left" vertical="center" wrapText="1"/>
    </xf>
    <xf numFmtId="0" fontId="45" fillId="0" borderId="14" xfId="0" applyFont="1" applyBorder="1" applyAlignment="1">
      <alignment horizontal="left" vertical="top" wrapText="1" indent="3"/>
    </xf>
    <xf numFmtId="0" fontId="45" fillId="0" borderId="15" xfId="0" applyFont="1" applyBorder="1" applyAlignment="1">
      <alignment horizontal="left" vertical="top" wrapText="1" indent="3"/>
    </xf>
    <xf numFmtId="0" fontId="2" fillId="0" borderId="0" xfId="0" applyFont="1" applyAlignment="1">
      <alignment horizontal="left" vertical="center" wrapText="1"/>
    </xf>
    <xf numFmtId="0" fontId="6" fillId="0" borderId="20" xfId="0" applyFont="1" applyBorder="1" applyAlignment="1">
      <alignment horizontal="left" vertical="center"/>
    </xf>
    <xf numFmtId="0" fontId="6" fillId="0" borderId="16" xfId="0" applyFont="1" applyBorder="1" applyAlignment="1">
      <alignment horizontal="left" vertical="center"/>
    </xf>
    <xf numFmtId="0" fontId="16" fillId="0" borderId="0" xfId="0" applyFont="1" applyAlignment="1">
      <alignment horizontal="center" vertical="center" wrapText="1"/>
    </xf>
    <xf numFmtId="0" fontId="6" fillId="0" borderId="4" xfId="0" applyFont="1" applyBorder="1" applyAlignment="1">
      <alignment horizontal="left" vertical="center" wrapText="1"/>
    </xf>
    <xf numFmtId="0" fontId="6" fillId="7" borderId="14" xfId="0" applyFont="1" applyFill="1" applyBorder="1" applyAlignment="1" applyProtection="1">
      <alignment horizontal="left" vertical="center" wrapText="1"/>
      <protection locked="0"/>
    </xf>
    <xf numFmtId="0" fontId="2" fillId="7" borderId="14" xfId="0" applyFont="1" applyFill="1" applyBorder="1" applyAlignment="1" applyProtection="1">
      <alignment horizontal="left"/>
      <protection locked="0"/>
    </xf>
    <xf numFmtId="0" fontId="6" fillId="7" borderId="20" xfId="0" applyFont="1" applyFill="1" applyBorder="1" applyAlignment="1" applyProtection="1">
      <alignment horizontal="left" vertical="center" wrapText="1"/>
      <protection locked="0"/>
    </xf>
    <xf numFmtId="0" fontId="12" fillId="3" borderId="19" xfId="2" applyFont="1" applyBorder="1" applyAlignment="1" applyProtection="1">
      <alignment horizontal="left" vertical="center" wrapText="1"/>
      <protection locked="0"/>
    </xf>
    <xf numFmtId="0" fontId="12" fillId="3" borderId="16" xfId="2" applyFont="1" applyBorder="1" applyAlignment="1" applyProtection="1">
      <alignment horizontal="left" vertical="center" wrapText="1"/>
      <protection locked="0"/>
    </xf>
    <xf numFmtId="0" fontId="39" fillId="0" borderId="19" xfId="0" applyFont="1" applyBorder="1" applyAlignment="1">
      <alignment horizontal="center" vertical="center"/>
    </xf>
    <xf numFmtId="0" fontId="39" fillId="0" borderId="16" xfId="0" applyFont="1" applyBorder="1" applyAlignment="1">
      <alignment horizontal="center" vertical="center"/>
    </xf>
    <xf numFmtId="0" fontId="12" fillId="2" borderId="19" xfId="0" applyFont="1" applyFill="1" applyBorder="1" applyAlignment="1" applyProtection="1">
      <alignment horizontal="left" wrapText="1" indent="1"/>
      <protection locked="0"/>
    </xf>
    <xf numFmtId="0" fontId="12" fillId="2" borderId="16" xfId="0" applyFont="1" applyFill="1" applyBorder="1" applyAlignment="1" applyProtection="1">
      <alignment horizontal="left" wrapText="1" indent="1"/>
      <protection locked="0"/>
    </xf>
    <xf numFmtId="43" fontId="28" fillId="0" borderId="29" xfId="0" applyNumberFormat="1" applyFont="1" applyBorder="1" applyAlignment="1" applyProtection="1">
      <alignment horizontal="left" vertical="center" wrapText="1"/>
      <protection locked="0"/>
    </xf>
    <xf numFmtId="43" fontId="28" fillId="0" borderId="31" xfId="0" applyNumberFormat="1" applyFont="1" applyBorder="1" applyAlignment="1" applyProtection="1">
      <alignment horizontal="left" vertical="center" wrapText="1"/>
      <protection locked="0"/>
    </xf>
    <xf numFmtId="43" fontId="12" fillId="2" borderId="19" xfId="0" applyNumberFormat="1" applyFont="1" applyFill="1" applyBorder="1" applyAlignment="1" applyProtection="1">
      <alignment horizontal="left" wrapText="1" indent="2"/>
      <protection locked="0"/>
    </xf>
    <xf numFmtId="43" fontId="12" fillId="2" borderId="16" xfId="0" applyNumberFormat="1" applyFont="1" applyFill="1" applyBorder="1" applyAlignment="1" applyProtection="1">
      <alignment horizontal="left" wrapText="1" indent="2"/>
      <protection locked="0"/>
    </xf>
    <xf numFmtId="43" fontId="12" fillId="2" borderId="19" xfId="0" applyNumberFormat="1" applyFont="1" applyFill="1" applyBorder="1" applyAlignment="1" applyProtection="1">
      <alignment horizontal="left" wrapText="1" indent="1"/>
      <protection locked="0"/>
    </xf>
    <xf numFmtId="43" fontId="12" fillId="2" borderId="16" xfId="0" applyNumberFormat="1" applyFont="1" applyFill="1" applyBorder="1" applyAlignment="1" applyProtection="1">
      <alignment horizontal="left" wrapText="1" indent="1"/>
      <protection locked="0"/>
    </xf>
    <xf numFmtId="0" fontId="3" fillId="0" borderId="0" xfId="0" applyFont="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7" fillId="7" borderId="14" xfId="0" applyFont="1" applyFill="1" applyBorder="1" applyAlignment="1" applyProtection="1">
      <alignment horizontal="left" vertical="top" wrapText="1"/>
      <protection locked="0"/>
    </xf>
    <xf numFmtId="0" fontId="7" fillId="7" borderId="14" xfId="0" applyFont="1" applyFill="1" applyBorder="1" applyAlignment="1">
      <alignment horizontal="center" vertical="center"/>
    </xf>
    <xf numFmtId="0" fontId="20" fillId="0" borderId="0" xfId="0" applyFont="1" applyAlignment="1">
      <alignment horizontal="left" vertical="center" wrapText="1"/>
    </xf>
    <xf numFmtId="0" fontId="9" fillId="0" borderId="0" xfId="0" applyFont="1" applyAlignment="1">
      <alignment horizontal="center" vertical="center" wrapText="1"/>
    </xf>
    <xf numFmtId="0" fontId="25" fillId="0" borderId="13" xfId="0" applyFont="1" applyBorder="1" applyAlignment="1" applyProtection="1">
      <alignment horizontal="left" vertical="top" wrapText="1"/>
      <protection locked="0"/>
    </xf>
    <xf numFmtId="0" fontId="25" fillId="0" borderId="14" xfId="0" applyFont="1" applyBorder="1" applyAlignment="1" applyProtection="1">
      <alignment horizontal="left" vertical="top" wrapText="1"/>
      <protection locked="0"/>
    </xf>
    <xf numFmtId="0" fontId="25" fillId="0" borderId="15" xfId="0" applyFont="1" applyBorder="1" applyAlignment="1" applyProtection="1">
      <alignment horizontal="left" vertical="top" wrapText="1"/>
      <protection locked="0"/>
    </xf>
    <xf numFmtId="0" fontId="48" fillId="0" borderId="0" xfId="0" applyFont="1" applyAlignment="1">
      <alignment horizontal="center" vertical="center" wrapText="1"/>
    </xf>
    <xf numFmtId="6" fontId="25" fillId="0" borderId="0" xfId="0" applyNumberFormat="1" applyFont="1" applyAlignment="1">
      <alignment horizontal="left" vertical="center" wrapText="1"/>
    </xf>
    <xf numFmtId="0" fontId="24" fillId="0" borderId="0" xfId="0" applyFont="1" applyAlignment="1">
      <alignment horizontal="left" vertical="center" wrapText="1"/>
    </xf>
    <xf numFmtId="0" fontId="22" fillId="9" borderId="13" xfId="0" applyFont="1" applyFill="1" applyBorder="1" applyAlignment="1">
      <alignment horizontal="left" vertical="top" wrapText="1"/>
    </xf>
    <xf numFmtId="0" fontId="22" fillId="9" borderId="14" xfId="0" applyFont="1" applyFill="1" applyBorder="1" applyAlignment="1">
      <alignment horizontal="left" vertical="top" wrapText="1"/>
    </xf>
    <xf numFmtId="0" fontId="22" fillId="9" borderId="15" xfId="0" applyFont="1" applyFill="1" applyBorder="1" applyAlignment="1">
      <alignment horizontal="left" vertical="top" wrapText="1"/>
    </xf>
    <xf numFmtId="0" fontId="48" fillId="9" borderId="0" xfId="0" applyFont="1" applyFill="1" applyAlignment="1">
      <alignment horizontal="center" vertical="center" wrapText="1"/>
    </xf>
    <xf numFmtId="0" fontId="24" fillId="9" borderId="0" xfId="0" applyFont="1" applyFill="1" applyAlignment="1">
      <alignment horizontal="left" vertical="center" wrapText="1"/>
    </xf>
    <xf numFmtId="0" fontId="26" fillId="0" borderId="0" xfId="0" applyFont="1"/>
    <xf numFmtId="0" fontId="25" fillId="0" borderId="0" xfId="0" applyFont="1" applyAlignment="1">
      <alignment horizontal="left"/>
    </xf>
    <xf numFmtId="0" fontId="25" fillId="0" borderId="0" xfId="0" applyFont="1"/>
    <xf numFmtId="6" fontId="25" fillId="0" borderId="0" xfId="0" applyNumberFormat="1" applyFont="1" applyAlignment="1">
      <alignment horizontal="left"/>
    </xf>
    <xf numFmtId="6" fontId="25" fillId="0" borderId="0" xfId="0" applyNumberFormat="1" applyFont="1" applyAlignment="1">
      <alignment horizontal="left" wrapText="1"/>
    </xf>
    <xf numFmtId="6" fontId="25" fillId="0" borderId="0" xfId="0" applyNumberFormat="1" applyFont="1" applyAlignment="1" applyProtection="1">
      <alignment horizontal="left" vertical="center" wrapText="1"/>
      <protection locked="0"/>
    </xf>
    <xf numFmtId="0" fontId="31" fillId="0" borderId="0" xfId="0" applyFont="1" applyAlignment="1">
      <alignment horizontal="right"/>
    </xf>
    <xf numFmtId="0" fontId="22" fillId="0" borderId="1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22" fillId="0" borderId="15" xfId="0" applyFont="1" applyBorder="1" applyAlignment="1" applyProtection="1">
      <alignment horizontal="left" vertical="top" wrapText="1"/>
      <protection locked="0"/>
    </xf>
    <xf numFmtId="0" fontId="25" fillId="0" borderId="0" xfId="0" applyFont="1" applyProtection="1">
      <protection locked="0"/>
    </xf>
    <xf numFmtId="6" fontId="25" fillId="0" borderId="0" xfId="0" applyNumberFormat="1" applyFont="1" applyAlignment="1" applyProtection="1">
      <alignment horizontal="left"/>
      <protection locked="0"/>
    </xf>
    <xf numFmtId="0" fontId="25" fillId="0" borderId="0" xfId="0" applyFont="1" applyAlignment="1" applyProtection="1">
      <alignment horizontal="left"/>
      <protection locked="0"/>
    </xf>
    <xf numFmtId="0" fontId="24" fillId="0" borderId="14" xfId="0" applyFont="1" applyBorder="1" applyAlignment="1">
      <alignment horizontal="left" vertical="center" wrapText="1"/>
    </xf>
    <xf numFmtId="0" fontId="22" fillId="0" borderId="0" xfId="0" applyFont="1" applyAlignment="1" applyProtection="1">
      <alignment horizontal="left" vertical="top"/>
      <protection locked="0"/>
    </xf>
    <xf numFmtId="0" fontId="27" fillId="0" borderId="0" xfId="0" applyFont="1" applyAlignment="1">
      <alignment horizontal="left" vertical="center" wrapText="1"/>
    </xf>
    <xf numFmtId="0" fontId="24" fillId="0" borderId="1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9" xfId="0" applyFont="1" applyBorder="1" applyAlignment="1" applyProtection="1">
      <alignment horizontal="left" vertical="top"/>
      <protection locked="0"/>
    </xf>
    <xf numFmtId="0" fontId="26" fillId="0" borderId="0" xfId="0" applyFont="1" applyAlignment="1">
      <alignment horizontal="center" vertical="center" wrapText="1"/>
    </xf>
    <xf numFmtId="0" fontId="24" fillId="0" borderId="0" xfId="0" applyFont="1" applyAlignment="1">
      <alignment horizontal="center" vertical="center" wrapText="1"/>
    </xf>
    <xf numFmtId="0" fontId="27" fillId="0" borderId="0" xfId="0" applyFont="1" applyAlignment="1">
      <alignment horizontal="left" vertical="top" wrapText="1"/>
    </xf>
    <xf numFmtId="0" fontId="27" fillId="0" borderId="14" xfId="0" applyFont="1" applyBorder="1" applyAlignment="1">
      <alignment horizontal="left" vertical="center" wrapText="1"/>
    </xf>
    <xf numFmtId="0" fontId="22" fillId="0" borderId="0" xfId="0" applyFont="1" applyAlignment="1" applyProtection="1">
      <alignment horizontal="left" vertical="top" wrapText="1"/>
      <protection locked="0"/>
    </xf>
    <xf numFmtId="0" fontId="27" fillId="0" borderId="17" xfId="0" applyFont="1" applyBorder="1" applyAlignment="1">
      <alignment horizontal="center" vertical="center" wrapText="1"/>
    </xf>
    <xf numFmtId="0" fontId="0" fillId="0" borderId="0" xfId="0" applyAlignment="1" applyProtection="1">
      <alignment horizontal="left" vertical="top" wrapText="1"/>
      <protection locked="0"/>
    </xf>
    <xf numFmtId="0" fontId="27" fillId="9" borderId="14" xfId="0" applyFont="1" applyFill="1" applyBorder="1" applyAlignment="1">
      <alignment horizontal="left" vertical="center" wrapText="1"/>
    </xf>
    <xf numFmtId="0" fontId="31" fillId="9" borderId="0" xfId="0" applyFont="1" applyFill="1" applyAlignment="1">
      <alignment horizontal="right"/>
    </xf>
    <xf numFmtId="0" fontId="2" fillId="9" borderId="0" xfId="0" applyFont="1" applyFill="1" applyAlignment="1">
      <alignment horizontal="left" vertical="center" wrapText="1"/>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27" fillId="0" borderId="15" xfId="0" applyFont="1" applyBorder="1" applyAlignment="1" applyProtection="1">
      <alignment horizontal="left" vertical="top" wrapText="1"/>
      <protection locked="0"/>
    </xf>
    <xf numFmtId="44" fontId="12" fillId="0" borderId="0" xfId="0" applyNumberFormat="1" applyFont="1" applyAlignment="1">
      <alignment horizontal="center"/>
    </xf>
    <xf numFmtId="0" fontId="12" fillId="0" borderId="0" xfId="0" applyFont="1" applyAlignment="1">
      <alignment horizontal="center"/>
    </xf>
    <xf numFmtId="0" fontId="44" fillId="0" borderId="0" xfId="0" applyFont="1" applyAlignment="1">
      <alignment horizontal="center" vertical="center" wrapText="1"/>
    </xf>
    <xf numFmtId="0" fontId="44" fillId="0" borderId="0" xfId="0" applyFont="1" applyAlignment="1">
      <alignment horizontal="left" vertical="center"/>
    </xf>
    <xf numFmtId="0" fontId="14" fillId="2" borderId="5" xfId="0" applyFont="1" applyFill="1" applyBorder="1" applyAlignment="1">
      <alignment horizontal="center" vertical="center" wrapText="1"/>
    </xf>
  </cellXfs>
  <cellStyles count="7">
    <cellStyle name="20% - Accent2" xfId="2" builtinId="34"/>
    <cellStyle name="Accent1" xfId="3" builtinId="29"/>
    <cellStyle name="Currency" xfId="1" builtinId="4"/>
    <cellStyle name="Good" xfId="6" builtinId="26"/>
    <cellStyle name="Neutral" xfId="5" builtinId="28"/>
    <cellStyle name="Normal" xfId="0" builtinId="0"/>
    <cellStyle name="Percent" xfId="4" builtinId="5"/>
  </cellStyles>
  <dxfs count="0"/>
  <tableStyles count="0" defaultTableStyle="TableStyleMedium2" defaultPivotStyle="PivotStyleLight16"/>
  <colors>
    <mruColors>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6ABAD0B6-E2F5-4F7B-A755-08EC07911E79}"/>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fLocksWithSheet="0"/>
  </xdr:twoCellAnchor>
  <xdr:twoCellAnchor>
    <xdr:from>
      <xdr:col>2</xdr:col>
      <xdr:colOff>35217</xdr:colOff>
      <xdr:row>14</xdr:row>
      <xdr:rowOff>252336</xdr:rowOff>
    </xdr:from>
    <xdr:to>
      <xdr:col>2</xdr:col>
      <xdr:colOff>218097</xdr:colOff>
      <xdr:row>14</xdr:row>
      <xdr:rowOff>435216</xdr:rowOff>
    </xdr:to>
    <xdr:sp macro="" textlink="">
      <xdr:nvSpPr>
        <xdr:cNvPr id="3" name="Rectangle 2">
          <a:extLst>
            <a:ext uri="{FF2B5EF4-FFF2-40B4-BE49-F238E27FC236}">
              <a16:creationId xmlns:a16="http://schemas.microsoft.com/office/drawing/2014/main" id="{F81ABE09-2D73-4A2E-9E86-F172FCF313E5}"/>
            </a:ext>
          </a:extLst>
        </xdr:cNvPr>
        <xdr:cNvSpPr/>
      </xdr:nvSpPr>
      <xdr:spPr>
        <a:xfrm>
          <a:off x="492417" y="33574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174038</xdr:rowOff>
    </xdr:from>
    <xdr:to>
      <xdr:col>2</xdr:col>
      <xdr:colOff>214885</xdr:colOff>
      <xdr:row>17</xdr:row>
      <xdr:rowOff>356918</xdr:rowOff>
    </xdr:to>
    <xdr:sp macro="" textlink="">
      <xdr:nvSpPr>
        <xdr:cNvPr id="4" name="Rectangle 3">
          <a:extLst>
            <a:ext uri="{FF2B5EF4-FFF2-40B4-BE49-F238E27FC236}">
              <a16:creationId xmlns:a16="http://schemas.microsoft.com/office/drawing/2014/main" id="{58E9BA72-7DE4-4356-888A-01D23B6A15FB}"/>
            </a:ext>
          </a:extLst>
        </xdr:cNvPr>
        <xdr:cNvSpPr/>
      </xdr:nvSpPr>
      <xdr:spPr>
        <a:xfrm>
          <a:off x="488377" y="4193588"/>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47C2D90F-AFD1-4964-B3BC-CA7A7ED3A4BA}"/>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120472</xdr:rowOff>
    </xdr:from>
    <xdr:to>
      <xdr:col>2</xdr:col>
      <xdr:colOff>215122</xdr:colOff>
      <xdr:row>22</xdr:row>
      <xdr:rowOff>113685</xdr:rowOff>
    </xdr:to>
    <xdr:sp macro="" textlink="">
      <xdr:nvSpPr>
        <xdr:cNvPr id="6" name="Rectangle 5">
          <a:extLst>
            <a:ext uri="{FF2B5EF4-FFF2-40B4-BE49-F238E27FC236}">
              <a16:creationId xmlns:a16="http://schemas.microsoft.com/office/drawing/2014/main" id="{652670F1-7DA3-4D3E-9E35-C819B5943F2A}"/>
            </a:ext>
          </a:extLst>
        </xdr:cNvPr>
        <xdr:cNvSpPr/>
      </xdr:nvSpPr>
      <xdr:spPr>
        <a:xfrm>
          <a:off x="489442" y="519729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22717</xdr:colOff>
      <xdr:row>25</xdr:row>
      <xdr:rowOff>91897</xdr:rowOff>
    </xdr:from>
    <xdr:to>
      <xdr:col>2</xdr:col>
      <xdr:colOff>205597</xdr:colOff>
      <xdr:row>25</xdr:row>
      <xdr:rowOff>275610</xdr:rowOff>
    </xdr:to>
    <xdr:sp macro="" textlink="">
      <xdr:nvSpPr>
        <xdr:cNvPr id="7" name="Rectangle 6">
          <a:extLst>
            <a:ext uri="{FF2B5EF4-FFF2-40B4-BE49-F238E27FC236}">
              <a16:creationId xmlns:a16="http://schemas.microsoft.com/office/drawing/2014/main" id="{09082036-CBC2-459F-9F00-CBA0A1A1ADC7}"/>
            </a:ext>
          </a:extLst>
        </xdr:cNvPr>
        <xdr:cNvSpPr/>
      </xdr:nvSpPr>
      <xdr:spPr>
        <a:xfrm>
          <a:off x="479917" y="58640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wsDr>
</file>

<file path=xl/persons/person.xml><?xml version="1.0" encoding="utf-8"?>
<personList xmlns="http://schemas.microsoft.com/office/spreadsheetml/2018/threadedcomments" xmlns:x="http://schemas.openxmlformats.org/spreadsheetml/2006/main">
  <person displayName="Allen, Kenneth" id="{D1253183-986F-4818-B1CE-B8EE200F44D5}" userId="S::Kenneth.Allen@Illinois.gov::f6efede0-589b-4b63-93f6-a0be69bdad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ctr"/>
      <a:lstStyle>
        <a:defPPr algn="l">
          <a:defRPr sz="1100">
            <a:solidFill>
              <a:schemeClr val="bg1"/>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32" dT="2023-11-07T20:19:54.49" personId="{D1253183-986F-4818-B1CE-B8EE200F44D5}" id="{B65BC7C1-B4BB-4879-9012-77FD16FAA21C}">
    <text>Should be zero</text>
  </threadedComment>
  <threadedComment ref="I33" dT="2023-11-07T20:20:02.06" personId="{D1253183-986F-4818-B1CE-B8EE200F44D5}" id="{FC7742DB-1403-4C5C-BF45-5F1FF132F41C}">
    <text>Should be zero</text>
  </threadedComment>
  <threadedComment ref="I34" dT="2023-11-07T20:20:08.97" personId="{D1253183-986F-4818-B1CE-B8EE200F44D5}" id="{FA71A704-2C4A-4E90-B1F3-CD5462BEAFC8}">
    <text>Should be zero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3.bin"/><Relationship Id="rId4" Type="http://schemas.microsoft.com/office/2017/10/relationships/threadedComment" Target="../threadedComments/threadedComment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91"/>
  <sheetViews>
    <sheetView zoomScaleNormal="100" zoomScaleSheetLayoutView="100" workbookViewId="0"/>
  </sheetViews>
  <sheetFormatPr defaultColWidth="9.109375" defaultRowHeight="14.4" x14ac:dyDescent="0.3"/>
  <cols>
    <col min="1" max="1" width="1.44140625" customWidth="1"/>
    <col min="2" max="13" width="9.44140625" customWidth="1"/>
    <col min="14" max="14" width="14.33203125" customWidth="1"/>
    <col min="15" max="15" width="2.6640625" customWidth="1"/>
    <col min="16" max="16" width="2.109375" customWidth="1"/>
  </cols>
  <sheetData>
    <row r="1" spans="2:16" ht="34.5" customHeight="1" x14ac:dyDescent="0.3">
      <c r="B1" s="390" t="s">
        <v>0</v>
      </c>
      <c r="C1" s="390"/>
      <c r="D1" s="390"/>
      <c r="E1" s="390"/>
      <c r="F1" s="390"/>
      <c r="G1" s="390"/>
      <c r="H1" s="390"/>
      <c r="I1" s="390"/>
      <c r="J1" s="390"/>
      <c r="K1" s="390"/>
      <c r="L1" s="390"/>
      <c r="M1" s="390"/>
      <c r="N1" s="390"/>
      <c r="O1" s="390"/>
      <c r="P1" s="390"/>
    </row>
    <row r="2" spans="2:16" ht="12.75" customHeight="1" x14ac:dyDescent="0.3">
      <c r="B2" s="38"/>
      <c r="C2" s="29"/>
      <c r="D2" s="29"/>
      <c r="E2" s="29"/>
      <c r="F2" s="29"/>
      <c r="G2" s="29"/>
      <c r="H2" s="29"/>
      <c r="I2" s="29"/>
      <c r="J2" s="29"/>
      <c r="K2" s="29"/>
      <c r="L2" s="29"/>
      <c r="M2" s="29"/>
      <c r="N2" s="29"/>
      <c r="O2" s="29"/>
      <c r="P2" s="29"/>
    </row>
    <row r="3" spans="2:16" ht="49.5" customHeight="1" x14ac:dyDescent="0.3">
      <c r="B3" s="389" t="s">
        <v>1</v>
      </c>
      <c r="C3" s="389"/>
      <c r="D3" s="389"/>
      <c r="E3" s="389"/>
      <c r="F3" s="389"/>
      <c r="G3" s="389"/>
      <c r="H3" s="389"/>
      <c r="I3" s="389"/>
      <c r="J3" s="389"/>
      <c r="K3" s="389"/>
      <c r="L3" s="389"/>
      <c r="M3" s="389"/>
      <c r="N3" s="389"/>
      <c r="O3" s="389"/>
      <c r="P3" s="389"/>
    </row>
    <row r="4" spans="2:16" ht="9" customHeight="1" x14ac:dyDescent="0.3">
      <c r="B4" s="39"/>
      <c r="C4" s="29"/>
      <c r="D4" s="29"/>
      <c r="E4" s="29"/>
      <c r="F4" s="29"/>
      <c r="G4" s="29"/>
      <c r="H4" s="29"/>
      <c r="I4" s="29"/>
      <c r="J4" s="29"/>
      <c r="K4" s="29"/>
      <c r="L4" s="29"/>
      <c r="M4" s="29"/>
      <c r="N4" s="29"/>
      <c r="O4" s="29"/>
      <c r="P4" s="29"/>
    </row>
    <row r="5" spans="2:16" ht="24.75" customHeight="1" x14ac:dyDescent="0.3">
      <c r="B5" s="398" t="s">
        <v>2</v>
      </c>
      <c r="C5" s="398"/>
      <c r="D5" s="398"/>
      <c r="E5" s="398"/>
      <c r="F5" s="398"/>
      <c r="G5" s="398"/>
      <c r="H5" s="398"/>
      <c r="I5" s="398"/>
      <c r="J5" s="398"/>
      <c r="K5" s="398"/>
      <c r="L5" s="398"/>
      <c r="M5" s="398"/>
      <c r="N5" s="398"/>
      <c r="O5" s="398"/>
      <c r="P5" s="398"/>
    </row>
    <row r="6" spans="2:16" ht="22.5" customHeight="1" x14ac:dyDescent="0.3">
      <c r="B6" s="391" t="s">
        <v>3</v>
      </c>
      <c r="C6" s="391"/>
      <c r="D6" s="391"/>
      <c r="E6" s="391"/>
      <c r="F6" s="391"/>
      <c r="G6" s="391"/>
      <c r="H6" s="391"/>
      <c r="I6" s="391"/>
      <c r="J6" s="391"/>
      <c r="K6" s="391"/>
      <c r="L6" s="391"/>
      <c r="M6" s="391"/>
      <c r="N6" s="391"/>
      <c r="O6" s="391"/>
      <c r="P6" s="391"/>
    </row>
    <row r="7" spans="2:16" x14ac:dyDescent="0.3">
      <c r="B7" s="392" t="s">
        <v>4</v>
      </c>
      <c r="C7" s="392"/>
      <c r="D7" s="392"/>
      <c r="E7" s="392"/>
      <c r="F7" s="392"/>
      <c r="G7" s="392"/>
      <c r="H7" s="392"/>
      <c r="I7" s="392"/>
      <c r="J7" s="392"/>
      <c r="K7" s="392"/>
      <c r="L7" s="392"/>
      <c r="M7" s="392"/>
      <c r="N7" s="392"/>
      <c r="O7" s="392"/>
      <c r="P7" s="392"/>
    </row>
    <row r="8" spans="2:16" ht="24.75" customHeight="1" x14ac:dyDescent="0.3">
      <c r="B8" s="389" t="s">
        <v>5</v>
      </c>
      <c r="C8" s="389"/>
      <c r="D8" s="389"/>
      <c r="E8" s="389"/>
      <c r="F8" s="389"/>
      <c r="G8" s="389"/>
      <c r="H8" s="389"/>
      <c r="I8" s="389"/>
      <c r="J8" s="389"/>
      <c r="K8" s="389"/>
      <c r="L8" s="389"/>
      <c r="M8" s="389"/>
      <c r="N8" s="389"/>
      <c r="O8" s="389"/>
      <c r="P8" s="389"/>
    </row>
    <row r="9" spans="2:16" x14ac:dyDescent="0.3">
      <c r="B9" s="395" t="s">
        <v>6</v>
      </c>
      <c r="C9" s="395"/>
      <c r="D9" s="395"/>
      <c r="E9" s="395"/>
      <c r="F9" s="395"/>
      <c r="G9" s="395"/>
      <c r="H9" s="395"/>
      <c r="I9" s="395"/>
      <c r="J9" s="395"/>
      <c r="K9" s="395"/>
      <c r="L9" s="395"/>
      <c r="M9" s="395"/>
      <c r="N9" s="395"/>
      <c r="O9" s="395"/>
      <c r="P9" s="395"/>
    </row>
    <row r="10" spans="2:16" ht="21.75" customHeight="1" x14ac:dyDescent="0.3">
      <c r="B10" s="389" t="s">
        <v>7</v>
      </c>
      <c r="C10" s="389"/>
      <c r="D10" s="389"/>
      <c r="E10" s="389"/>
      <c r="F10" s="389"/>
      <c r="G10" s="389"/>
      <c r="H10" s="389"/>
      <c r="I10" s="389"/>
      <c r="J10" s="389"/>
      <c r="K10" s="389"/>
      <c r="L10" s="389"/>
      <c r="M10" s="389"/>
      <c r="N10" s="389"/>
      <c r="O10" s="389"/>
      <c r="P10" s="389"/>
    </row>
    <row r="11" spans="2:16" x14ac:dyDescent="0.3">
      <c r="B11" s="395" t="s">
        <v>8</v>
      </c>
      <c r="C11" s="395"/>
      <c r="D11" s="395"/>
      <c r="E11" s="395"/>
      <c r="F11" s="395"/>
      <c r="G11" s="395"/>
      <c r="H11" s="395"/>
      <c r="I11" s="395"/>
      <c r="J11" s="395"/>
      <c r="K11" s="395"/>
      <c r="L11" s="395"/>
      <c r="M11" s="395"/>
      <c r="N11" s="395"/>
      <c r="O11" s="395"/>
      <c r="P11" s="395"/>
    </row>
    <row r="12" spans="2:16" x14ac:dyDescent="0.3">
      <c r="B12" s="30" t="s">
        <v>9</v>
      </c>
      <c r="C12" s="29"/>
      <c r="D12" s="29"/>
      <c r="E12" s="29"/>
      <c r="F12" s="29"/>
      <c r="G12" s="29"/>
      <c r="H12" s="29"/>
      <c r="I12" s="29"/>
      <c r="J12" s="29"/>
      <c r="K12" s="29"/>
      <c r="L12" s="29"/>
      <c r="M12" s="29"/>
      <c r="N12" s="29"/>
      <c r="O12" s="29"/>
      <c r="P12" s="29"/>
    </row>
    <row r="13" spans="2:16" ht="10.5" customHeight="1" x14ac:dyDescent="0.3">
      <c r="B13" s="30"/>
      <c r="C13" s="29"/>
      <c r="D13" s="29"/>
      <c r="E13" s="29"/>
      <c r="F13" s="29"/>
      <c r="G13" s="29"/>
      <c r="H13" s="29"/>
      <c r="I13" s="29"/>
      <c r="J13" s="29"/>
      <c r="K13" s="29"/>
      <c r="L13" s="29"/>
      <c r="M13" s="29"/>
      <c r="N13" s="29"/>
      <c r="O13" s="29"/>
      <c r="P13" s="29"/>
    </row>
    <row r="14" spans="2:16" x14ac:dyDescent="0.3">
      <c r="B14" s="30" t="s">
        <v>10</v>
      </c>
      <c r="C14" s="29"/>
      <c r="D14" s="29"/>
      <c r="E14" s="29"/>
      <c r="F14" s="29"/>
      <c r="G14" s="29"/>
      <c r="H14" s="29"/>
      <c r="I14" s="29"/>
      <c r="J14" s="29"/>
      <c r="K14" s="29"/>
      <c r="L14" s="29"/>
      <c r="M14" s="29"/>
      <c r="N14" s="29"/>
      <c r="O14" s="29"/>
      <c r="P14" s="29"/>
    </row>
    <row r="15" spans="2:16" ht="10.5" customHeight="1" x14ac:dyDescent="0.3">
      <c r="B15" s="30"/>
      <c r="C15" s="29"/>
      <c r="D15" s="29"/>
      <c r="E15" s="29"/>
      <c r="F15" s="29"/>
      <c r="G15" s="29"/>
      <c r="H15" s="29"/>
      <c r="I15" s="29"/>
      <c r="J15" s="29"/>
      <c r="K15" s="29"/>
      <c r="L15" s="29"/>
      <c r="M15" s="29"/>
      <c r="N15" s="29"/>
      <c r="O15" s="29"/>
      <c r="P15" s="29"/>
    </row>
    <row r="16" spans="2:16" x14ac:dyDescent="0.3">
      <c r="B16" s="48" t="s">
        <v>11</v>
      </c>
      <c r="C16" s="49"/>
      <c r="D16" s="49"/>
      <c r="E16" s="49"/>
      <c r="F16" s="49"/>
      <c r="G16" s="49"/>
      <c r="H16" s="49"/>
      <c r="I16" s="49"/>
      <c r="J16" s="49"/>
      <c r="K16" s="29"/>
      <c r="L16" s="29"/>
      <c r="M16" s="29"/>
      <c r="N16" s="29"/>
      <c r="O16" s="29"/>
      <c r="P16" s="29"/>
    </row>
    <row r="17" spans="2:16" ht="12.75" customHeight="1" x14ac:dyDescent="0.3">
      <c r="B17" s="30"/>
      <c r="C17" s="29"/>
      <c r="D17" s="29"/>
      <c r="E17" s="29"/>
      <c r="F17" s="29"/>
      <c r="G17" s="29"/>
      <c r="H17" s="29"/>
      <c r="I17" s="29"/>
      <c r="J17" s="29"/>
      <c r="K17" s="29"/>
      <c r="L17" s="29"/>
      <c r="M17" s="29"/>
      <c r="N17" s="29"/>
      <c r="O17" s="29"/>
      <c r="P17" s="29"/>
    </row>
    <row r="18" spans="2:16" ht="27" customHeight="1" x14ac:dyDescent="0.3">
      <c r="B18" s="398" t="s">
        <v>12</v>
      </c>
      <c r="C18" s="398"/>
      <c r="D18" s="398"/>
      <c r="E18" s="398"/>
      <c r="F18" s="398"/>
      <c r="G18" s="398"/>
      <c r="H18" s="398"/>
      <c r="I18" s="398"/>
      <c r="J18" s="398"/>
      <c r="K18" s="398"/>
      <c r="L18" s="398"/>
      <c r="M18" s="398"/>
      <c r="N18" s="398"/>
      <c r="O18" s="398"/>
      <c r="P18" s="398"/>
    </row>
    <row r="19" spans="2:16" ht="11.25" customHeight="1" x14ac:dyDescent="0.3">
      <c r="B19" s="30"/>
      <c r="C19" s="29"/>
      <c r="D19" s="29"/>
      <c r="E19" s="29"/>
      <c r="F19" s="29"/>
      <c r="G19" s="29"/>
      <c r="H19" s="29"/>
      <c r="I19" s="29"/>
      <c r="J19" s="29"/>
      <c r="K19" s="29"/>
      <c r="L19" s="29"/>
      <c r="M19" s="29"/>
      <c r="N19" s="29"/>
      <c r="O19" s="29"/>
      <c r="P19" s="29"/>
    </row>
    <row r="20" spans="2:16" ht="41.25" customHeight="1" x14ac:dyDescent="0.3">
      <c r="B20" s="396" t="s">
        <v>13</v>
      </c>
      <c r="C20" s="396"/>
      <c r="D20" s="396"/>
      <c r="E20" s="396"/>
      <c r="F20" s="396"/>
      <c r="G20" s="396"/>
      <c r="H20" s="396"/>
      <c r="I20" s="396"/>
      <c r="J20" s="396"/>
      <c r="K20" s="396"/>
      <c r="L20" s="396"/>
      <c r="M20" s="396"/>
      <c r="N20" s="396"/>
      <c r="O20" s="396"/>
      <c r="P20" s="396"/>
    </row>
    <row r="21" spans="2:16" x14ac:dyDescent="0.3">
      <c r="B21" s="30" t="s">
        <v>14</v>
      </c>
      <c r="C21" s="29"/>
      <c r="D21" s="29"/>
      <c r="E21" s="29"/>
      <c r="F21" s="29"/>
      <c r="G21" s="29"/>
      <c r="H21" s="29"/>
      <c r="I21" s="29"/>
      <c r="J21" s="29"/>
      <c r="K21" s="29"/>
      <c r="L21" s="29"/>
      <c r="M21" s="29"/>
      <c r="N21" s="29"/>
      <c r="O21" s="29"/>
      <c r="P21" s="29"/>
    </row>
    <row r="22" spans="2:16" ht="22.5" customHeight="1" x14ac:dyDescent="0.3">
      <c r="B22" s="398" t="s">
        <v>15</v>
      </c>
      <c r="C22" s="398"/>
      <c r="D22" s="398"/>
      <c r="E22" s="398"/>
      <c r="F22" s="398"/>
      <c r="G22" s="398"/>
      <c r="H22" s="398"/>
      <c r="I22" s="398"/>
      <c r="J22" s="398"/>
      <c r="K22" s="398"/>
      <c r="L22" s="398"/>
      <c r="M22" s="398"/>
      <c r="N22" s="398"/>
      <c r="O22" s="398"/>
      <c r="P22" s="27"/>
    </row>
    <row r="23" spans="2:16" ht="13.5" customHeight="1" x14ac:dyDescent="0.3">
      <c r="B23" s="36"/>
      <c r="C23" s="33"/>
      <c r="D23" s="33"/>
      <c r="E23" s="33"/>
      <c r="F23" s="33"/>
      <c r="G23" s="33"/>
      <c r="H23" s="33"/>
      <c r="I23" s="33"/>
      <c r="J23" s="33"/>
      <c r="K23" s="33"/>
      <c r="L23" s="33"/>
      <c r="M23" s="33"/>
      <c r="N23" s="33"/>
      <c r="O23" s="33"/>
      <c r="P23" s="33"/>
    </row>
    <row r="24" spans="2:16" x14ac:dyDescent="0.3">
      <c r="B24" s="37" t="s">
        <v>16</v>
      </c>
      <c r="C24" s="33"/>
      <c r="D24" s="33"/>
      <c r="E24" s="33"/>
      <c r="F24" s="33"/>
      <c r="G24" s="33"/>
      <c r="H24" s="33"/>
      <c r="I24" s="33"/>
      <c r="J24" s="33"/>
      <c r="K24" s="33"/>
      <c r="L24" s="33"/>
      <c r="M24" s="33"/>
      <c r="N24" s="33"/>
      <c r="O24" s="33"/>
      <c r="P24" s="33"/>
    </row>
    <row r="25" spans="2:16" ht="6" customHeight="1" x14ac:dyDescent="0.3">
      <c r="B25" s="36"/>
      <c r="C25" s="33"/>
      <c r="D25" s="33"/>
      <c r="E25" s="33"/>
      <c r="F25" s="33"/>
      <c r="G25" s="33"/>
      <c r="H25" s="33"/>
      <c r="I25" s="33"/>
      <c r="J25" s="33"/>
      <c r="K25" s="33"/>
      <c r="L25" s="33"/>
      <c r="M25" s="33"/>
      <c r="N25" s="33"/>
      <c r="O25" s="33"/>
      <c r="P25" s="33"/>
    </row>
    <row r="26" spans="2:16" x14ac:dyDescent="0.3">
      <c r="B26" s="37" t="s">
        <v>17</v>
      </c>
      <c r="C26" s="33"/>
      <c r="D26" s="33"/>
      <c r="E26" s="33"/>
      <c r="F26" s="33"/>
      <c r="G26" s="33"/>
      <c r="H26" s="33"/>
      <c r="I26" s="33"/>
      <c r="J26" s="33"/>
      <c r="K26" s="33"/>
      <c r="L26" s="33"/>
      <c r="M26" s="33"/>
      <c r="N26" s="33"/>
      <c r="O26" s="33"/>
      <c r="P26" s="33"/>
    </row>
    <row r="27" spans="2:16" ht="9.75" customHeight="1" x14ac:dyDescent="0.3">
      <c r="B27" s="36"/>
      <c r="C27" s="33"/>
      <c r="D27" s="33"/>
      <c r="E27" s="33"/>
      <c r="F27" s="33"/>
      <c r="G27" s="33"/>
      <c r="H27" s="33"/>
      <c r="I27" s="33"/>
      <c r="J27" s="33"/>
      <c r="K27" s="33"/>
      <c r="L27" s="33"/>
      <c r="M27" s="33"/>
      <c r="N27" s="33"/>
      <c r="O27" s="33"/>
      <c r="P27" s="33"/>
    </row>
    <row r="28" spans="2:16" x14ac:dyDescent="0.3">
      <c r="B28" s="37" t="s">
        <v>18</v>
      </c>
      <c r="C28" s="33"/>
      <c r="D28" s="33"/>
      <c r="E28" s="33"/>
      <c r="F28" s="33"/>
      <c r="G28" s="33"/>
      <c r="H28" s="33"/>
      <c r="I28" s="33"/>
      <c r="J28" s="33"/>
      <c r="K28" s="33"/>
      <c r="L28" s="33"/>
      <c r="M28" s="33"/>
      <c r="N28" s="33"/>
      <c r="O28" s="33"/>
      <c r="P28" s="33"/>
    </row>
    <row r="29" spans="2:16" x14ac:dyDescent="0.3">
      <c r="B29" s="32"/>
      <c r="C29" s="29"/>
      <c r="D29" s="29"/>
      <c r="E29" s="29"/>
      <c r="F29" s="29"/>
      <c r="G29" s="29"/>
      <c r="H29" s="29"/>
      <c r="I29" s="29"/>
      <c r="J29" s="29"/>
      <c r="K29" s="29"/>
      <c r="L29" s="29"/>
      <c r="M29" s="29"/>
      <c r="N29" s="29"/>
      <c r="O29" s="29"/>
      <c r="P29" s="29"/>
    </row>
    <row r="30" spans="2:16" ht="50.25" customHeight="1" x14ac:dyDescent="0.3">
      <c r="B30" s="396" t="s">
        <v>19</v>
      </c>
      <c r="C30" s="396"/>
      <c r="D30" s="396"/>
      <c r="E30" s="396"/>
      <c r="F30" s="396"/>
      <c r="G30" s="396"/>
      <c r="H30" s="396"/>
      <c r="I30" s="396"/>
      <c r="J30" s="396"/>
      <c r="K30" s="396"/>
      <c r="L30" s="396"/>
      <c r="M30" s="396"/>
      <c r="N30" s="396"/>
      <c r="O30" s="396"/>
      <c r="P30" s="396"/>
    </row>
    <row r="31" spans="2:16" x14ac:dyDescent="0.3">
      <c r="B31" s="395" t="s">
        <v>20</v>
      </c>
      <c r="C31" s="395"/>
      <c r="D31" s="395"/>
      <c r="E31" s="395"/>
      <c r="F31" s="395"/>
      <c r="G31" s="395"/>
      <c r="H31" s="395"/>
      <c r="I31" s="395"/>
      <c r="J31" s="395"/>
      <c r="K31" s="395"/>
      <c r="L31" s="395"/>
      <c r="M31" s="395"/>
      <c r="N31" s="395"/>
      <c r="O31" s="395"/>
      <c r="P31" s="395"/>
    </row>
    <row r="32" spans="2:16" ht="53.25" customHeight="1" x14ac:dyDescent="0.3">
      <c r="B32" s="396" t="s">
        <v>21</v>
      </c>
      <c r="C32" s="396"/>
      <c r="D32" s="396"/>
      <c r="E32" s="396"/>
      <c r="F32" s="396"/>
      <c r="G32" s="396"/>
      <c r="H32" s="396"/>
      <c r="I32" s="396"/>
      <c r="J32" s="396"/>
      <c r="K32" s="396"/>
      <c r="L32" s="396"/>
      <c r="M32" s="396"/>
      <c r="N32" s="396"/>
      <c r="O32" s="396"/>
      <c r="P32" s="396"/>
    </row>
    <row r="33" spans="2:16" x14ac:dyDescent="0.3">
      <c r="B33" s="40"/>
      <c r="C33" s="29"/>
      <c r="D33" s="29"/>
      <c r="E33" s="29"/>
      <c r="F33" s="29"/>
      <c r="G33" s="29"/>
      <c r="H33" s="29"/>
      <c r="I33" s="29"/>
      <c r="J33" s="29"/>
      <c r="K33" s="29"/>
      <c r="L33" s="29"/>
      <c r="M33" s="29"/>
      <c r="N33" s="29"/>
      <c r="O33" s="29"/>
      <c r="P33" s="29"/>
    </row>
    <row r="34" spans="2:16" ht="53.25" customHeight="1" x14ac:dyDescent="0.3">
      <c r="B34" s="396" t="s">
        <v>22</v>
      </c>
      <c r="C34" s="396"/>
      <c r="D34" s="396"/>
      <c r="E34" s="396"/>
      <c r="F34" s="396"/>
      <c r="G34" s="396"/>
      <c r="H34" s="396"/>
      <c r="I34" s="396"/>
      <c r="J34" s="396"/>
      <c r="K34" s="396"/>
      <c r="L34" s="396"/>
      <c r="M34" s="396"/>
      <c r="N34" s="396"/>
      <c r="O34" s="396"/>
      <c r="P34" s="396"/>
    </row>
    <row r="35" spans="2:16" x14ac:dyDescent="0.3">
      <c r="B35" s="30"/>
      <c r="C35" s="29"/>
      <c r="D35" s="29"/>
      <c r="E35" s="29"/>
      <c r="F35" s="29"/>
      <c r="G35" s="29"/>
      <c r="H35" s="29"/>
      <c r="I35" s="29"/>
      <c r="J35" s="29"/>
      <c r="K35" s="29"/>
      <c r="L35" s="29"/>
      <c r="M35" s="29"/>
      <c r="N35" s="29"/>
      <c r="O35" s="29"/>
      <c r="P35" s="29"/>
    </row>
    <row r="36" spans="2:16" ht="41.25" customHeight="1" x14ac:dyDescent="0.3">
      <c r="B36" s="396" t="s">
        <v>23</v>
      </c>
      <c r="C36" s="396"/>
      <c r="D36" s="396"/>
      <c r="E36" s="396"/>
      <c r="F36" s="396"/>
      <c r="G36" s="396"/>
      <c r="H36" s="396"/>
      <c r="I36" s="396"/>
      <c r="J36" s="396"/>
      <c r="K36" s="396"/>
      <c r="L36" s="396"/>
      <c r="M36" s="396"/>
      <c r="N36" s="396"/>
      <c r="O36" s="396"/>
      <c r="P36" s="396"/>
    </row>
    <row r="37" spans="2:16" ht="6" customHeight="1" x14ac:dyDescent="0.3">
      <c r="B37" s="30"/>
      <c r="C37" s="29"/>
      <c r="D37" s="29"/>
      <c r="E37" s="29"/>
      <c r="F37" s="29"/>
      <c r="G37" s="29"/>
      <c r="H37" s="29"/>
      <c r="I37" s="29"/>
      <c r="J37" s="29"/>
      <c r="K37" s="29"/>
      <c r="L37" s="29"/>
      <c r="M37" s="29"/>
      <c r="N37" s="29"/>
      <c r="O37" s="29"/>
      <c r="P37" s="29"/>
    </row>
    <row r="38" spans="2:16" ht="24.75" customHeight="1" x14ac:dyDescent="0.3">
      <c r="B38" s="397" t="s">
        <v>24</v>
      </c>
      <c r="C38" s="397"/>
      <c r="D38" s="397"/>
      <c r="E38" s="397"/>
      <c r="F38" s="397"/>
      <c r="G38" s="397"/>
      <c r="H38" s="397"/>
      <c r="I38" s="397"/>
      <c r="J38" s="397"/>
      <c r="K38" s="397"/>
      <c r="L38" s="397"/>
      <c r="M38" s="397"/>
      <c r="N38" s="397"/>
      <c r="O38" s="397"/>
      <c r="P38" s="397"/>
    </row>
    <row r="39" spans="2:16" x14ac:dyDescent="0.3">
      <c r="B39" s="392" t="s">
        <v>25</v>
      </c>
      <c r="C39" s="392"/>
      <c r="D39" s="392"/>
      <c r="E39" s="392"/>
      <c r="F39" s="392"/>
      <c r="G39" s="392"/>
      <c r="H39" s="392"/>
      <c r="I39" s="392"/>
      <c r="J39" s="392"/>
      <c r="K39" s="392"/>
      <c r="L39" s="392"/>
      <c r="M39" s="392"/>
      <c r="N39" s="392"/>
      <c r="O39" s="392"/>
      <c r="P39" s="392"/>
    </row>
    <row r="40" spans="2:16" ht="10.5" customHeight="1" x14ac:dyDescent="0.3">
      <c r="B40" s="30"/>
      <c r="C40" s="29"/>
      <c r="D40" s="29"/>
      <c r="E40" s="29"/>
      <c r="F40" s="29"/>
      <c r="G40" s="29"/>
      <c r="H40" s="29"/>
      <c r="I40" s="29"/>
      <c r="J40" s="29"/>
      <c r="K40" s="29"/>
      <c r="L40" s="29"/>
      <c r="M40" s="29"/>
      <c r="N40" s="29"/>
      <c r="O40" s="29"/>
      <c r="P40" s="29"/>
    </row>
    <row r="41" spans="2:16" ht="38.25" customHeight="1" x14ac:dyDescent="0.3">
      <c r="B41" s="394" t="s">
        <v>26</v>
      </c>
      <c r="C41" s="394"/>
      <c r="D41" s="394"/>
      <c r="E41" s="394"/>
      <c r="F41" s="394"/>
      <c r="G41" s="394"/>
      <c r="H41" s="394"/>
      <c r="I41" s="394"/>
      <c r="J41" s="394"/>
      <c r="K41" s="394"/>
      <c r="L41" s="394"/>
      <c r="M41" s="394"/>
      <c r="N41" s="394"/>
      <c r="O41" s="394"/>
      <c r="P41" s="394"/>
    </row>
    <row r="42" spans="2:16" x14ac:dyDescent="0.3">
      <c r="B42" s="30"/>
      <c r="C42" s="29"/>
      <c r="D42" s="29"/>
      <c r="E42" s="29"/>
      <c r="F42" s="29"/>
      <c r="G42" s="29"/>
      <c r="H42" s="29"/>
      <c r="I42" s="29"/>
      <c r="J42" s="29"/>
      <c r="K42" s="29"/>
      <c r="L42" s="29"/>
      <c r="M42" s="29"/>
      <c r="N42" s="29"/>
      <c r="O42" s="29"/>
      <c r="P42" s="29"/>
    </row>
    <row r="43" spans="2:16" ht="15" customHeight="1" x14ac:dyDescent="0.3">
      <c r="B43" s="395" t="s">
        <v>27</v>
      </c>
      <c r="C43" s="395"/>
      <c r="D43" s="395"/>
      <c r="E43" s="395"/>
      <c r="F43" s="395"/>
      <c r="G43" s="395"/>
      <c r="H43" s="395"/>
      <c r="I43" s="395"/>
      <c r="J43" s="395"/>
      <c r="K43" s="395"/>
      <c r="L43" s="395"/>
      <c r="M43" s="395"/>
      <c r="N43" s="395"/>
      <c r="O43" s="395"/>
      <c r="P43" s="395"/>
    </row>
    <row r="44" spans="2:16" ht="26.25" customHeight="1" x14ac:dyDescent="0.3">
      <c r="B44" s="389" t="s">
        <v>28</v>
      </c>
      <c r="C44" s="389"/>
      <c r="D44" s="389"/>
      <c r="E44" s="389"/>
      <c r="F44" s="389"/>
      <c r="G44" s="389"/>
      <c r="H44" s="389"/>
      <c r="I44" s="389"/>
      <c r="J44" s="389"/>
      <c r="K44" s="389"/>
      <c r="L44" s="389"/>
      <c r="M44" s="389"/>
      <c r="N44" s="389"/>
      <c r="O44" s="389"/>
      <c r="P44" s="389"/>
    </row>
    <row r="45" spans="2:16" x14ac:dyDescent="0.3">
      <c r="B45" s="30"/>
      <c r="C45" s="29"/>
      <c r="D45" s="29"/>
      <c r="E45" s="29"/>
      <c r="F45" s="29"/>
      <c r="G45" s="29"/>
      <c r="H45" s="29"/>
      <c r="I45" s="29"/>
      <c r="J45" s="29"/>
      <c r="K45" s="29"/>
      <c r="L45" s="29"/>
      <c r="M45" s="29"/>
      <c r="N45" s="29"/>
      <c r="O45" s="29"/>
      <c r="P45" s="29"/>
    </row>
    <row r="46" spans="2:16" ht="24.75" customHeight="1" x14ac:dyDescent="0.3">
      <c r="B46" s="389" t="s">
        <v>29</v>
      </c>
      <c r="C46" s="389"/>
      <c r="D46" s="389"/>
      <c r="E46" s="389"/>
      <c r="F46" s="389"/>
      <c r="G46" s="389"/>
      <c r="H46" s="389"/>
      <c r="I46" s="389"/>
      <c r="J46" s="389"/>
      <c r="K46" s="389"/>
      <c r="L46" s="389"/>
      <c r="M46" s="389"/>
      <c r="N46" s="389"/>
      <c r="O46" s="389"/>
      <c r="P46" s="389"/>
    </row>
    <row r="47" spans="2:16" x14ac:dyDescent="0.3">
      <c r="B47" s="30" t="s">
        <v>30</v>
      </c>
      <c r="C47" s="29"/>
      <c r="D47" s="29"/>
      <c r="E47" s="29"/>
      <c r="F47" s="29"/>
      <c r="G47" s="29"/>
      <c r="H47" s="29"/>
      <c r="I47" s="29"/>
      <c r="J47" s="29"/>
      <c r="K47" s="29"/>
      <c r="L47" s="29"/>
      <c r="M47" s="29"/>
      <c r="N47" s="29"/>
      <c r="O47" s="29"/>
      <c r="P47" s="29"/>
    </row>
    <row r="48" spans="2:16" x14ac:dyDescent="0.3">
      <c r="B48" s="30"/>
      <c r="C48" s="29"/>
      <c r="D48" s="29"/>
      <c r="E48" s="29"/>
      <c r="F48" s="29"/>
      <c r="G48" s="29"/>
      <c r="H48" s="29"/>
      <c r="I48" s="29"/>
      <c r="J48" s="29"/>
      <c r="K48" s="29"/>
      <c r="L48" s="29"/>
      <c r="M48" s="29"/>
      <c r="N48" s="29"/>
      <c r="O48" s="29"/>
      <c r="P48" s="29"/>
    </row>
    <row r="49" spans="2:16" x14ac:dyDescent="0.3">
      <c r="B49" s="48" t="s">
        <v>31</v>
      </c>
      <c r="C49" s="29"/>
      <c r="D49" s="29"/>
      <c r="E49" s="29"/>
      <c r="F49" s="29"/>
      <c r="G49" s="29"/>
      <c r="H49" s="29"/>
      <c r="I49" s="29"/>
      <c r="J49" s="29"/>
      <c r="K49" s="29"/>
      <c r="L49" s="29"/>
      <c r="M49" s="29"/>
      <c r="N49" s="29"/>
      <c r="O49" s="29"/>
      <c r="P49" s="29"/>
    </row>
    <row r="50" spans="2:16" x14ac:dyDescent="0.3">
      <c r="B50" s="48"/>
      <c r="C50" s="29"/>
      <c r="D50" s="29"/>
      <c r="E50" s="29"/>
      <c r="F50" s="29"/>
      <c r="G50" s="29"/>
      <c r="H50" s="29"/>
      <c r="I50" s="29"/>
      <c r="J50" s="29"/>
      <c r="K50" s="29"/>
      <c r="L50" s="29"/>
      <c r="M50" s="29"/>
      <c r="N50" s="29"/>
      <c r="O50" s="29"/>
      <c r="P50" s="29"/>
    </row>
    <row r="51" spans="2:16" x14ac:dyDescent="0.3">
      <c r="B51" s="48"/>
      <c r="C51" s="29"/>
      <c r="D51" s="29"/>
      <c r="E51" s="29"/>
      <c r="F51" s="29"/>
      <c r="G51" s="29"/>
      <c r="H51" s="29"/>
      <c r="I51" s="29"/>
      <c r="J51" s="29"/>
      <c r="K51" s="29"/>
      <c r="L51" s="29"/>
      <c r="M51" s="29"/>
      <c r="N51" s="29"/>
      <c r="O51" s="29"/>
      <c r="P51" s="29"/>
    </row>
    <row r="52" spans="2:16" ht="35.25" customHeight="1" x14ac:dyDescent="0.3">
      <c r="B52" s="391" t="s">
        <v>32</v>
      </c>
      <c r="C52" s="391"/>
      <c r="D52" s="391"/>
      <c r="E52" s="391"/>
      <c r="F52" s="391"/>
      <c r="G52" s="391"/>
      <c r="H52" s="391"/>
      <c r="I52" s="391"/>
      <c r="J52" s="391"/>
      <c r="K52" s="391"/>
      <c r="L52" s="391"/>
      <c r="M52" s="391"/>
      <c r="N52" s="391"/>
      <c r="O52" s="391"/>
      <c r="P52" s="391"/>
    </row>
    <row r="53" spans="2:16" x14ac:dyDescent="0.3">
      <c r="B53" s="392" t="s">
        <v>33</v>
      </c>
      <c r="C53" s="392"/>
      <c r="D53" s="392"/>
      <c r="E53" s="392"/>
      <c r="F53" s="392"/>
      <c r="G53" s="392"/>
      <c r="H53" s="392"/>
      <c r="I53" s="392"/>
      <c r="J53" s="392"/>
      <c r="K53" s="392"/>
      <c r="L53" s="392"/>
      <c r="M53" s="392"/>
      <c r="N53" s="392"/>
      <c r="O53" s="392"/>
      <c r="P53" s="392"/>
    </row>
    <row r="54" spans="2:16" x14ac:dyDescent="0.3">
      <c r="B54" s="392" t="s">
        <v>34</v>
      </c>
      <c r="C54" s="392"/>
      <c r="D54" s="392"/>
      <c r="E54" s="392"/>
      <c r="F54" s="392"/>
      <c r="G54" s="392"/>
      <c r="H54" s="392"/>
      <c r="I54" s="392"/>
      <c r="J54" s="392"/>
      <c r="K54" s="392"/>
      <c r="L54" s="392"/>
      <c r="M54" s="392"/>
      <c r="N54" s="392"/>
      <c r="O54" s="392"/>
      <c r="P54" s="392"/>
    </row>
    <row r="55" spans="2:16" x14ac:dyDescent="0.3">
      <c r="B55" s="31"/>
      <c r="C55" s="29"/>
      <c r="D55" s="29"/>
      <c r="E55" s="29"/>
      <c r="F55" s="29"/>
      <c r="G55" s="29"/>
      <c r="H55" s="29"/>
      <c r="I55" s="29"/>
      <c r="J55" s="29"/>
      <c r="K55" s="29"/>
      <c r="L55" s="29"/>
      <c r="M55" s="29"/>
      <c r="N55" s="29"/>
      <c r="O55" s="29"/>
      <c r="P55" s="29"/>
    </row>
    <row r="56" spans="2:16" x14ac:dyDescent="0.3">
      <c r="B56" s="30"/>
      <c r="C56" s="29"/>
      <c r="D56" s="29"/>
      <c r="E56" s="29"/>
      <c r="F56" s="29"/>
      <c r="G56" s="29"/>
      <c r="H56" s="29"/>
      <c r="I56" s="29"/>
      <c r="J56" s="29"/>
      <c r="K56" s="29"/>
      <c r="L56" s="29"/>
      <c r="M56" s="29"/>
      <c r="N56" s="29"/>
      <c r="O56" s="29"/>
      <c r="P56" s="29"/>
    </row>
    <row r="57" spans="2:16" ht="39.75" customHeight="1" x14ac:dyDescent="0.3">
      <c r="B57" s="389" t="s">
        <v>35</v>
      </c>
      <c r="C57" s="389"/>
      <c r="D57" s="389"/>
      <c r="E57" s="389"/>
      <c r="F57" s="389"/>
      <c r="G57" s="389"/>
      <c r="H57" s="389"/>
      <c r="I57" s="389"/>
      <c r="J57" s="389"/>
      <c r="K57" s="389"/>
      <c r="L57" s="389"/>
      <c r="M57" s="389"/>
      <c r="N57" s="389"/>
      <c r="O57" s="389"/>
      <c r="P57" s="389"/>
    </row>
    <row r="58" spans="2:16" x14ac:dyDescent="0.3">
      <c r="B58" s="30"/>
      <c r="C58" s="29"/>
      <c r="D58" s="29"/>
      <c r="E58" s="29"/>
      <c r="F58" s="29"/>
      <c r="G58" s="29"/>
      <c r="H58" s="29"/>
      <c r="I58" s="29"/>
      <c r="J58" s="29"/>
      <c r="K58" s="29"/>
      <c r="L58" s="29"/>
      <c r="M58" s="29"/>
      <c r="N58" s="29"/>
      <c r="O58" s="29"/>
      <c r="P58" s="29"/>
    </row>
    <row r="59" spans="2:16" x14ac:dyDescent="0.3">
      <c r="B59" s="39" t="s">
        <v>36</v>
      </c>
      <c r="C59" s="29"/>
      <c r="D59" s="29"/>
      <c r="E59" s="29"/>
      <c r="F59" s="29"/>
      <c r="G59" s="29"/>
      <c r="H59" s="29"/>
      <c r="I59" s="29"/>
      <c r="J59" s="29"/>
      <c r="K59" s="29"/>
      <c r="L59" s="29"/>
      <c r="M59" s="29"/>
      <c r="N59" s="29"/>
      <c r="O59" s="29"/>
      <c r="P59" s="29"/>
    </row>
    <row r="60" spans="2:16" x14ac:dyDescent="0.3">
      <c r="B60" s="39"/>
      <c r="C60" s="29"/>
      <c r="D60" s="29"/>
      <c r="E60" s="29"/>
      <c r="F60" s="29"/>
      <c r="G60" s="29"/>
      <c r="H60" s="29"/>
      <c r="I60" s="29"/>
      <c r="J60" s="29"/>
      <c r="K60" s="29"/>
      <c r="L60" s="29"/>
      <c r="M60" s="29"/>
      <c r="N60" s="29"/>
      <c r="O60" s="29"/>
      <c r="P60" s="29"/>
    </row>
    <row r="61" spans="2:16" ht="24" customHeight="1" x14ac:dyDescent="0.3">
      <c r="B61" s="393" t="s">
        <v>37</v>
      </c>
      <c r="C61" s="393"/>
      <c r="D61" s="393"/>
      <c r="E61" s="393"/>
      <c r="F61" s="393"/>
      <c r="G61" s="393"/>
      <c r="H61" s="393"/>
      <c r="I61" s="393"/>
      <c r="J61" s="393"/>
      <c r="K61" s="393"/>
      <c r="L61" s="393"/>
      <c r="M61" s="393"/>
      <c r="N61" s="393"/>
      <c r="O61" s="393"/>
      <c r="P61" s="393"/>
    </row>
    <row r="62" spans="2:16" ht="10.5" customHeight="1" x14ac:dyDescent="0.3">
      <c r="B62" s="39"/>
      <c r="C62" s="29"/>
      <c r="D62" s="29"/>
      <c r="E62" s="29"/>
      <c r="F62" s="29"/>
      <c r="G62" s="29"/>
      <c r="H62" s="29"/>
      <c r="I62" s="29"/>
      <c r="J62" s="29"/>
      <c r="K62" s="29"/>
      <c r="L62" s="29"/>
      <c r="M62" s="29"/>
      <c r="N62" s="29"/>
      <c r="O62" s="29"/>
      <c r="P62" s="29"/>
    </row>
    <row r="63" spans="2:16" x14ac:dyDescent="0.3">
      <c r="B63" s="41" t="s">
        <v>38</v>
      </c>
      <c r="C63" s="29"/>
      <c r="D63" s="29"/>
      <c r="E63" s="29"/>
      <c r="F63" s="29"/>
      <c r="G63" s="29"/>
      <c r="H63" s="29"/>
      <c r="I63" s="29"/>
      <c r="J63" s="29"/>
      <c r="K63" s="29"/>
      <c r="L63" s="29"/>
      <c r="M63" s="29"/>
      <c r="N63" s="29"/>
      <c r="O63" s="29"/>
      <c r="P63" s="29"/>
    </row>
    <row r="64" spans="2:16" x14ac:dyDescent="0.3">
      <c r="B64" s="41" t="s">
        <v>39</v>
      </c>
      <c r="C64" s="29"/>
      <c r="D64" s="29"/>
      <c r="E64" s="29"/>
      <c r="F64" s="29"/>
      <c r="G64" s="29"/>
      <c r="H64" s="29"/>
      <c r="I64" s="29"/>
      <c r="J64" s="29"/>
      <c r="K64" s="29"/>
      <c r="L64" s="29"/>
      <c r="M64" s="29"/>
      <c r="N64" s="29"/>
      <c r="O64" s="29"/>
      <c r="P64" s="29"/>
    </row>
    <row r="65" spans="2:16" x14ac:dyDescent="0.3">
      <c r="B65" s="41" t="s">
        <v>40</v>
      </c>
      <c r="C65" s="29"/>
      <c r="D65" s="29"/>
      <c r="E65" s="29"/>
      <c r="F65" s="29"/>
      <c r="G65" s="29"/>
      <c r="H65" s="29"/>
      <c r="I65" s="29"/>
      <c r="J65" s="29"/>
      <c r="K65" s="29"/>
      <c r="L65" s="29"/>
      <c r="M65" s="29"/>
      <c r="N65" s="29"/>
      <c r="O65" s="29"/>
      <c r="P65" s="29"/>
    </row>
    <row r="66" spans="2:16" x14ac:dyDescent="0.3">
      <c r="B66" s="39"/>
      <c r="C66" s="29"/>
      <c r="D66" s="29"/>
      <c r="E66" s="29"/>
      <c r="F66" s="29"/>
      <c r="G66" s="29"/>
      <c r="H66" s="29"/>
      <c r="I66" s="29"/>
      <c r="J66" s="29"/>
      <c r="K66" s="29"/>
      <c r="L66" s="29"/>
      <c r="M66" s="29"/>
      <c r="N66" s="29"/>
      <c r="O66" s="29"/>
      <c r="P66" s="29"/>
    </row>
    <row r="67" spans="2:16" x14ac:dyDescent="0.3">
      <c r="B67" s="39" t="s">
        <v>41</v>
      </c>
      <c r="C67" s="29"/>
      <c r="D67" s="29"/>
      <c r="E67" s="29"/>
      <c r="F67" s="29"/>
      <c r="G67" s="29"/>
      <c r="H67" s="29"/>
      <c r="I67" s="29"/>
      <c r="J67" s="29"/>
      <c r="K67" s="29"/>
      <c r="L67" s="29"/>
      <c r="M67" s="29"/>
      <c r="N67" s="29"/>
      <c r="O67" s="29"/>
      <c r="P67" s="29"/>
    </row>
    <row r="68" spans="2:16" x14ac:dyDescent="0.3">
      <c r="B68" s="42"/>
      <c r="C68" s="29"/>
      <c r="D68" s="29"/>
      <c r="E68" s="29"/>
      <c r="F68" s="29"/>
      <c r="G68" s="29"/>
      <c r="H68" s="29"/>
      <c r="I68" s="29"/>
      <c r="J68" s="29"/>
      <c r="K68" s="29"/>
      <c r="L68" s="29"/>
      <c r="M68" s="29"/>
      <c r="N68" s="29"/>
      <c r="O68" s="29"/>
      <c r="P68" s="29"/>
    </row>
    <row r="69" spans="2:16" x14ac:dyDescent="0.3">
      <c r="B69" s="30" t="s">
        <v>42</v>
      </c>
      <c r="C69" s="29"/>
      <c r="D69" s="29"/>
      <c r="E69" s="29"/>
      <c r="F69" s="29"/>
      <c r="G69" s="29"/>
      <c r="H69" s="29"/>
      <c r="I69" s="29"/>
      <c r="J69" s="29"/>
      <c r="K69" s="29"/>
      <c r="L69" s="29"/>
      <c r="M69" s="29"/>
      <c r="N69" s="29"/>
      <c r="O69" s="29"/>
      <c r="P69" s="29"/>
    </row>
    <row r="70" spans="2:16" x14ac:dyDescent="0.3">
      <c r="B70" s="30"/>
      <c r="C70" s="29"/>
      <c r="D70" s="29"/>
      <c r="E70" s="29"/>
      <c r="F70" s="29"/>
      <c r="G70" s="29"/>
      <c r="H70" s="29"/>
      <c r="I70" s="29"/>
      <c r="J70" s="29"/>
      <c r="K70" s="29"/>
      <c r="L70" s="29"/>
      <c r="M70" s="29"/>
      <c r="N70" s="29"/>
      <c r="O70" s="29"/>
      <c r="P70" s="29"/>
    </row>
    <row r="71" spans="2:16" ht="53.25" customHeight="1" x14ac:dyDescent="0.3">
      <c r="B71" s="389" t="s">
        <v>43</v>
      </c>
      <c r="C71" s="389"/>
      <c r="D71" s="389"/>
      <c r="E71" s="389"/>
      <c r="F71" s="389"/>
      <c r="G71" s="389"/>
      <c r="H71" s="389"/>
      <c r="I71" s="389"/>
      <c r="J71" s="389"/>
      <c r="K71" s="389"/>
      <c r="L71" s="389"/>
      <c r="M71" s="389"/>
      <c r="N71" s="389"/>
      <c r="O71" s="389"/>
      <c r="P71" s="389"/>
    </row>
    <row r="72" spans="2:16" x14ac:dyDescent="0.3">
      <c r="B72" s="30"/>
      <c r="C72" s="29"/>
      <c r="D72" s="29"/>
      <c r="E72" s="29"/>
      <c r="F72" s="29"/>
      <c r="G72" s="29"/>
      <c r="H72" s="29"/>
      <c r="I72" s="29"/>
      <c r="J72" s="29"/>
      <c r="K72" s="29"/>
      <c r="L72" s="29"/>
      <c r="M72" s="29"/>
      <c r="N72" s="29"/>
      <c r="O72" s="29"/>
      <c r="P72" s="29"/>
    </row>
    <row r="73" spans="2:16" x14ac:dyDescent="0.3">
      <c r="B73" s="30" t="s">
        <v>44</v>
      </c>
      <c r="C73" s="29"/>
      <c r="D73" s="29"/>
      <c r="E73" s="29"/>
      <c r="F73" s="29"/>
      <c r="G73" s="29"/>
      <c r="H73" s="29"/>
      <c r="I73" s="29"/>
      <c r="J73" s="29"/>
      <c r="K73" s="29"/>
      <c r="L73" s="29"/>
      <c r="M73" s="29"/>
      <c r="N73" s="29"/>
      <c r="O73" s="29"/>
      <c r="P73" s="29"/>
    </row>
    <row r="74" spans="2:16" ht="15.75" customHeight="1" x14ac:dyDescent="0.3">
      <c r="B74" s="30"/>
      <c r="C74" s="29"/>
      <c r="D74" s="29"/>
      <c r="E74" s="29"/>
      <c r="F74" s="29"/>
      <c r="G74" s="29"/>
      <c r="H74" s="29"/>
      <c r="I74" s="29"/>
      <c r="J74" s="29"/>
      <c r="K74" s="29"/>
      <c r="L74" s="29"/>
      <c r="M74" s="29"/>
      <c r="N74" s="29"/>
      <c r="O74" s="29"/>
      <c r="P74" s="29"/>
    </row>
    <row r="75" spans="2:16" ht="23.25" customHeight="1" x14ac:dyDescent="0.3">
      <c r="B75" s="30" t="s">
        <v>45</v>
      </c>
      <c r="C75" s="29"/>
      <c r="D75" s="29"/>
      <c r="E75" s="29"/>
      <c r="F75" s="29"/>
      <c r="G75" s="29"/>
      <c r="H75" s="29"/>
      <c r="I75" s="29"/>
      <c r="J75" s="29"/>
      <c r="K75" s="29"/>
      <c r="L75" s="29"/>
      <c r="M75" s="29"/>
      <c r="N75" s="29"/>
      <c r="O75" s="29"/>
      <c r="P75" s="29"/>
    </row>
    <row r="76" spans="2:16" ht="41.25" customHeight="1" x14ac:dyDescent="0.3">
      <c r="B76" s="389" t="s">
        <v>46</v>
      </c>
      <c r="C76" s="389"/>
      <c r="D76" s="389"/>
      <c r="E76" s="389"/>
      <c r="F76" s="389"/>
      <c r="G76" s="389"/>
      <c r="H76" s="389"/>
      <c r="I76" s="389"/>
      <c r="J76" s="389"/>
      <c r="K76" s="389"/>
      <c r="L76" s="389"/>
      <c r="M76" s="389"/>
      <c r="N76" s="389"/>
      <c r="O76" s="389"/>
      <c r="P76" s="389"/>
    </row>
    <row r="77" spans="2:16" x14ac:dyDescent="0.3">
      <c r="B77" s="30" t="s">
        <v>47</v>
      </c>
      <c r="C77" s="29"/>
      <c r="D77" s="29"/>
      <c r="E77" s="29"/>
      <c r="F77" s="29"/>
      <c r="G77" s="29"/>
      <c r="H77" s="29"/>
      <c r="I77" s="29"/>
      <c r="J77" s="29"/>
      <c r="K77" s="29"/>
      <c r="L77" s="29"/>
      <c r="M77" s="29"/>
      <c r="N77" s="29"/>
      <c r="O77" s="29"/>
      <c r="P77" s="29"/>
    </row>
    <row r="78" spans="2:16" x14ac:dyDescent="0.3">
      <c r="B78" s="30" t="s">
        <v>48</v>
      </c>
      <c r="C78" s="29"/>
      <c r="D78" s="29"/>
      <c r="E78" s="29"/>
      <c r="F78" s="29"/>
      <c r="G78" s="29"/>
      <c r="H78" s="29"/>
      <c r="I78" s="29"/>
      <c r="J78" s="29"/>
      <c r="K78" s="29"/>
      <c r="L78" s="29"/>
      <c r="M78" s="29"/>
      <c r="N78" s="29"/>
      <c r="O78" s="29"/>
      <c r="P78" s="29"/>
    </row>
    <row r="79" spans="2:16" x14ac:dyDescent="0.3">
      <c r="B79" s="30" t="s">
        <v>49</v>
      </c>
      <c r="C79" s="29"/>
      <c r="D79" s="29"/>
      <c r="E79" s="29"/>
      <c r="F79" s="29"/>
      <c r="G79" s="29"/>
      <c r="H79" s="29"/>
      <c r="I79" s="29"/>
      <c r="J79" s="29"/>
      <c r="K79" s="29"/>
      <c r="L79" s="29"/>
      <c r="M79" s="29"/>
      <c r="N79" s="29"/>
      <c r="O79" s="29"/>
      <c r="P79" s="29"/>
    </row>
    <row r="80" spans="2:16" x14ac:dyDescent="0.3">
      <c r="B80" s="30" t="s">
        <v>50</v>
      </c>
      <c r="C80" s="29"/>
      <c r="D80" s="29"/>
      <c r="E80" s="29"/>
      <c r="F80" s="29"/>
      <c r="G80" s="29"/>
      <c r="H80" s="29"/>
      <c r="I80" s="29"/>
      <c r="J80" s="29"/>
      <c r="K80" s="29"/>
      <c r="L80" s="29"/>
      <c r="M80" s="29"/>
      <c r="N80" s="29"/>
      <c r="O80" s="29"/>
      <c r="P80" s="29"/>
    </row>
    <row r="81" spans="2:16" x14ac:dyDescent="0.3">
      <c r="B81" s="30" t="s">
        <v>51</v>
      </c>
      <c r="C81" s="29"/>
      <c r="D81" s="29"/>
      <c r="E81" s="29"/>
      <c r="F81" s="29"/>
      <c r="G81" s="29"/>
      <c r="H81" s="29"/>
      <c r="I81" s="29"/>
      <c r="J81" s="29"/>
      <c r="K81" s="29"/>
      <c r="L81" s="29"/>
      <c r="M81" s="29"/>
      <c r="N81" s="29"/>
      <c r="O81" s="29"/>
      <c r="P81" s="29"/>
    </row>
    <row r="82" spans="2:16" x14ac:dyDescent="0.3">
      <c r="B82" s="30" t="s">
        <v>52</v>
      </c>
      <c r="C82" s="29"/>
      <c r="D82" s="29"/>
      <c r="E82" s="29"/>
      <c r="F82" s="29"/>
      <c r="G82" s="29"/>
      <c r="H82" s="29"/>
      <c r="I82" s="29"/>
      <c r="J82" s="29"/>
      <c r="K82" s="29"/>
      <c r="L82" s="29"/>
      <c r="M82" s="29"/>
      <c r="N82" s="29"/>
      <c r="O82" s="29"/>
      <c r="P82" s="29"/>
    </row>
    <row r="83" spans="2:16" x14ac:dyDescent="0.3">
      <c r="B83" s="30" t="s">
        <v>53</v>
      </c>
      <c r="C83" s="29"/>
      <c r="D83" s="29"/>
      <c r="E83" s="29"/>
      <c r="F83" s="29"/>
      <c r="G83" s="29"/>
      <c r="H83" s="29"/>
      <c r="I83" s="29"/>
      <c r="J83" s="29"/>
      <c r="K83" s="29"/>
      <c r="L83" s="29"/>
      <c r="M83" s="29"/>
      <c r="N83" s="29"/>
      <c r="O83" s="29"/>
      <c r="P83" s="29"/>
    </row>
    <row r="84" spans="2:16" x14ac:dyDescent="0.3">
      <c r="B84" s="30" t="s">
        <v>54</v>
      </c>
      <c r="C84" s="29"/>
      <c r="D84" s="29"/>
      <c r="E84" s="29"/>
      <c r="F84" s="29"/>
      <c r="G84" s="29"/>
      <c r="H84" s="29"/>
      <c r="I84" s="29"/>
      <c r="J84" s="29"/>
      <c r="K84" s="29"/>
      <c r="L84" s="29"/>
      <c r="M84" s="29"/>
      <c r="N84" s="29"/>
      <c r="O84" s="29"/>
      <c r="P84" s="29"/>
    </row>
    <row r="85" spans="2:16" x14ac:dyDescent="0.3">
      <c r="B85" s="30" t="s">
        <v>55</v>
      </c>
      <c r="C85" s="29"/>
      <c r="D85" s="29"/>
      <c r="E85" s="29"/>
      <c r="F85" s="29"/>
      <c r="G85" s="29"/>
      <c r="H85" s="29"/>
      <c r="I85" s="29"/>
      <c r="J85" s="29"/>
      <c r="K85" s="29"/>
      <c r="L85" s="29"/>
      <c r="M85" s="29"/>
      <c r="N85" s="29"/>
      <c r="O85" s="29"/>
      <c r="P85" s="29"/>
    </row>
    <row r="86" spans="2:16" x14ac:dyDescent="0.3">
      <c r="B86" s="30" t="s">
        <v>56</v>
      </c>
      <c r="C86" s="29"/>
      <c r="D86" s="29"/>
      <c r="E86" s="29"/>
      <c r="F86" s="29"/>
      <c r="G86" s="29"/>
      <c r="H86" s="29"/>
      <c r="I86" s="29"/>
      <c r="J86" s="29"/>
      <c r="K86" s="29"/>
      <c r="L86" s="29"/>
      <c r="M86" s="29"/>
      <c r="N86" s="29"/>
      <c r="O86" s="29"/>
      <c r="P86" s="29"/>
    </row>
    <row r="87" spans="2:16" ht="45.75" customHeight="1" x14ac:dyDescent="0.3">
      <c r="B87" s="389" t="s">
        <v>57</v>
      </c>
      <c r="C87" s="389"/>
      <c r="D87" s="389"/>
      <c r="E87" s="389"/>
      <c r="F87" s="389"/>
      <c r="G87" s="389"/>
      <c r="H87" s="389"/>
      <c r="I87" s="389"/>
      <c r="J87" s="389"/>
      <c r="K87" s="389"/>
      <c r="L87" s="389"/>
      <c r="M87" s="389"/>
      <c r="N87" s="389"/>
      <c r="O87" s="389"/>
      <c r="P87" s="389"/>
    </row>
    <row r="88" spans="2:16" x14ac:dyDescent="0.3">
      <c r="B88" s="31" t="s">
        <v>58</v>
      </c>
      <c r="C88" s="29"/>
      <c r="D88" s="29"/>
      <c r="E88" s="29"/>
      <c r="F88" s="29"/>
      <c r="G88" s="29"/>
      <c r="H88" s="29"/>
      <c r="I88" s="29"/>
      <c r="J88" s="29"/>
      <c r="K88" s="29"/>
      <c r="L88" s="29"/>
      <c r="M88" s="29"/>
      <c r="N88" s="29"/>
      <c r="O88" s="29"/>
      <c r="P88" s="29"/>
    </row>
    <row r="89" spans="2:16" x14ac:dyDescent="0.3">
      <c r="B89" s="30"/>
      <c r="C89" s="29"/>
      <c r="D89" s="29"/>
      <c r="E89" s="29"/>
      <c r="F89" s="29"/>
      <c r="G89" s="29"/>
      <c r="H89" s="29"/>
      <c r="I89" s="29"/>
      <c r="J89" s="29"/>
      <c r="K89" s="29"/>
      <c r="L89" s="29"/>
      <c r="M89" s="29"/>
      <c r="N89" s="29"/>
      <c r="O89" s="29"/>
      <c r="P89" s="29"/>
    </row>
    <row r="90" spans="2:16" ht="51.75" customHeight="1" x14ac:dyDescent="0.3">
      <c r="B90" s="389" t="s">
        <v>59</v>
      </c>
      <c r="C90" s="389"/>
      <c r="D90" s="389"/>
      <c r="E90" s="389"/>
      <c r="F90" s="389"/>
      <c r="G90" s="389"/>
      <c r="H90" s="389"/>
      <c r="I90" s="389"/>
      <c r="J90" s="389"/>
      <c r="K90" s="389"/>
      <c r="L90" s="389"/>
      <c r="M90" s="389"/>
      <c r="N90" s="389"/>
      <c r="O90" s="389"/>
      <c r="P90" s="389"/>
    </row>
    <row r="91" spans="2:16" x14ac:dyDescent="0.3">
      <c r="B91" s="29"/>
      <c r="C91" s="29"/>
      <c r="D91" s="29"/>
      <c r="E91" s="29"/>
      <c r="F91" s="29"/>
      <c r="G91" s="29"/>
      <c r="H91" s="29"/>
      <c r="I91" s="29"/>
      <c r="J91" s="29"/>
      <c r="K91" s="29"/>
      <c r="L91" s="29"/>
      <c r="M91" s="29"/>
      <c r="N91" s="29"/>
      <c r="O91" s="29"/>
      <c r="P91" s="29"/>
    </row>
  </sheetData>
  <mergeCells count="32">
    <mergeCell ref="B3:P3"/>
    <mergeCell ref="B5:P5"/>
    <mergeCell ref="B6:P6"/>
    <mergeCell ref="B7:P7"/>
    <mergeCell ref="B8:P8"/>
    <mergeCell ref="B87:P87"/>
    <mergeCell ref="B9:P9"/>
    <mergeCell ref="B22:O22"/>
    <mergeCell ref="B39:P39"/>
    <mergeCell ref="B10:P10"/>
    <mergeCell ref="B11:P11"/>
    <mergeCell ref="B18:P18"/>
    <mergeCell ref="B20:P20"/>
    <mergeCell ref="B30:P30"/>
    <mergeCell ref="B31:P31"/>
    <mergeCell ref="B32:P32"/>
    <mergeCell ref="B90:P90"/>
    <mergeCell ref="B1:P1"/>
    <mergeCell ref="B52:P52"/>
    <mergeCell ref="B53:P53"/>
    <mergeCell ref="B54:P54"/>
    <mergeCell ref="B57:P57"/>
    <mergeCell ref="B61:P61"/>
    <mergeCell ref="B71:P71"/>
    <mergeCell ref="B41:P41"/>
    <mergeCell ref="B43:P43"/>
    <mergeCell ref="B44:P44"/>
    <mergeCell ref="B46:P46"/>
    <mergeCell ref="B34:P34"/>
    <mergeCell ref="B36:P36"/>
    <mergeCell ref="B38:P38"/>
    <mergeCell ref="B76:P76"/>
  </mergeCells>
  <printOptions horizontalCentered="1"/>
  <pageMargins left="0.25" right="0.25" top="0.25" bottom="0.5" header="0.3" footer="0.3"/>
  <pageSetup fitToHeight="0" orientation="landscape" blackAndWhite="1" r:id="rId1"/>
  <headerFooter>
    <oddFooter>&amp;L&amp;F&amp;CPage &amp;P of &amp;N&amp;R&amp;A</oddFooter>
  </headerFooter>
  <rowBreaks count="1" manualBreakCount="1">
    <brk id="51"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9"/>
  <sheetViews>
    <sheetView topLeftCell="AMH1" zoomScaleNormal="100" zoomScaleSheetLayoutView="100" workbookViewId="0">
      <selection activeCell="AMQ3" sqref="AMP3:AMQ4"/>
    </sheetView>
  </sheetViews>
  <sheetFormatPr defaultColWidth="9.109375" defaultRowHeight="14.4" x14ac:dyDescent="0.3"/>
  <cols>
    <col min="1" max="1" width="69.6640625" customWidth="1"/>
    <col min="2" max="3" width="20.5546875" customWidth="1"/>
    <col min="4" max="4" width="20.33203125" customWidth="1"/>
    <col min="5" max="5" width="2.5546875" customWidth="1"/>
    <col min="14" max="14" width="9.109375" customWidth="1"/>
  </cols>
  <sheetData>
    <row r="1" spans="1:14" ht="27.75" customHeight="1" x14ac:dyDescent="0.3">
      <c r="A1" s="467" t="s">
        <v>177</v>
      </c>
      <c r="B1" s="467"/>
      <c r="C1" s="467"/>
      <c r="D1">
        <f>+'Section A'!B2</f>
        <v>0</v>
      </c>
    </row>
    <row r="2" spans="1:14" ht="93.75" customHeight="1" x14ac:dyDescent="0.3">
      <c r="A2" s="469" t="s">
        <v>221</v>
      </c>
      <c r="B2" s="469"/>
      <c r="C2" s="469"/>
      <c r="D2" s="469"/>
      <c r="E2" s="14"/>
      <c r="F2" s="14"/>
    </row>
    <row r="3" spans="1:14" ht="9" customHeight="1" x14ac:dyDescent="0.3">
      <c r="A3" s="14"/>
      <c r="B3" s="14"/>
      <c r="C3" s="14"/>
      <c r="D3" s="14"/>
      <c r="E3" s="14"/>
      <c r="F3" s="14"/>
    </row>
    <row r="4" spans="1:14" x14ac:dyDescent="0.3">
      <c r="A4" s="327" t="s">
        <v>222</v>
      </c>
      <c r="B4" s="328" t="s">
        <v>223</v>
      </c>
      <c r="C4" s="328" t="s">
        <v>224</v>
      </c>
      <c r="D4" s="327" t="s">
        <v>225</v>
      </c>
      <c r="E4" s="14"/>
      <c r="F4" s="14"/>
    </row>
    <row r="5" spans="1:14" s="93" customFormat="1" x14ac:dyDescent="0.3">
      <c r="A5" s="181"/>
      <c r="B5" s="331"/>
      <c r="C5" s="204"/>
      <c r="D5" s="284"/>
      <c r="E5" s="332"/>
      <c r="F5" s="332"/>
    </row>
    <row r="6" spans="1:14" s="93" customFormat="1" ht="15" customHeight="1" x14ac:dyDescent="0.3">
      <c r="A6" s="181"/>
      <c r="B6" s="331"/>
      <c r="C6" s="204"/>
      <c r="D6" s="285">
        <f>ROUND(+B6*C6,2)</f>
        <v>0</v>
      </c>
      <c r="E6" s="332"/>
      <c r="F6" s="332"/>
    </row>
    <row r="7" spans="1:14" x14ac:dyDescent="0.3">
      <c r="A7" s="246"/>
      <c r="B7" s="329"/>
      <c r="C7" s="169" t="s">
        <v>200</v>
      </c>
      <c r="D7" s="286">
        <f>ROUND(SUM(D5:D6),2)</f>
        <v>0</v>
      </c>
      <c r="E7" s="10"/>
      <c r="F7" s="122" t="s">
        <v>226</v>
      </c>
    </row>
    <row r="8" spans="1:14" s="93" customFormat="1" x14ac:dyDescent="0.3">
      <c r="A8" s="181"/>
      <c r="B8" s="81"/>
      <c r="C8" s="85"/>
      <c r="D8" s="307"/>
      <c r="E8" s="81"/>
      <c r="F8" s="81"/>
    </row>
    <row r="9" spans="1:14" s="93" customFormat="1" x14ac:dyDescent="0.3">
      <c r="A9" s="181"/>
      <c r="B9" s="331"/>
      <c r="C9" s="204"/>
      <c r="D9" s="284"/>
      <c r="E9" s="81"/>
      <c r="F9" s="81"/>
    </row>
    <row r="10" spans="1:14" s="93" customFormat="1" x14ac:dyDescent="0.3">
      <c r="A10" s="181"/>
      <c r="B10" s="331"/>
      <c r="C10" s="204"/>
      <c r="D10" s="285">
        <f>ROUND(+B10*C10,2)</f>
        <v>0</v>
      </c>
      <c r="E10" s="106"/>
      <c r="F10" s="80"/>
    </row>
    <row r="11" spans="1:14" x14ac:dyDescent="0.3">
      <c r="A11" s="246"/>
      <c r="B11" s="297"/>
      <c r="C11" s="166" t="s">
        <v>202</v>
      </c>
      <c r="D11" s="286">
        <f>ROUND(SUM(D8:D10),2)</f>
        <v>0</v>
      </c>
      <c r="E11" s="17"/>
      <c r="F11" s="122" t="s">
        <v>226</v>
      </c>
    </row>
    <row r="12" spans="1:14" x14ac:dyDescent="0.3">
      <c r="D12" s="320"/>
    </row>
    <row r="13" spans="1:14" x14ac:dyDescent="0.3">
      <c r="B13" s="481" t="s">
        <v>227</v>
      </c>
      <c r="C13" s="481"/>
      <c r="D13" s="286">
        <f>+D11+D7</f>
        <v>0</v>
      </c>
      <c r="F13" s="121" t="s">
        <v>191</v>
      </c>
    </row>
    <row r="14" spans="1:14" x14ac:dyDescent="0.3">
      <c r="C14" s="330"/>
      <c r="D14" s="321"/>
    </row>
    <row r="15" spans="1:14" x14ac:dyDescent="0.3">
      <c r="A15" s="188" t="s">
        <v>228</v>
      </c>
      <c r="B15" s="99"/>
      <c r="C15" s="99"/>
      <c r="D15" s="100"/>
      <c r="E15" s="330"/>
      <c r="F15" s="122" t="s">
        <v>193</v>
      </c>
    </row>
    <row r="16" spans="1:14" s="93" customFormat="1" ht="45" customHeight="1" x14ac:dyDescent="0.3">
      <c r="A16" s="482"/>
      <c r="B16" s="483"/>
      <c r="C16" s="483"/>
      <c r="D16" s="484"/>
      <c r="E16" s="94"/>
      <c r="F16" s="480" t="s">
        <v>194</v>
      </c>
      <c r="G16" s="480"/>
      <c r="H16" s="480"/>
      <c r="I16" s="480"/>
      <c r="J16" s="480"/>
      <c r="K16" s="480"/>
      <c r="L16" s="480"/>
      <c r="M16" s="480"/>
      <c r="N16" s="480"/>
    </row>
    <row r="18" spans="1:14" x14ac:dyDescent="0.3">
      <c r="A18" s="188" t="s">
        <v>229</v>
      </c>
      <c r="B18" s="102"/>
      <c r="C18" s="102"/>
      <c r="D18" s="103"/>
      <c r="F18" s="122" t="s">
        <v>193</v>
      </c>
    </row>
    <row r="19" spans="1:14" s="93" customFormat="1" ht="45" customHeight="1" x14ac:dyDescent="0.3">
      <c r="A19" s="482"/>
      <c r="B19" s="483"/>
      <c r="C19" s="483"/>
      <c r="D19" s="484"/>
      <c r="F19" s="480" t="s">
        <v>194</v>
      </c>
      <c r="G19" s="480"/>
      <c r="H19" s="480"/>
      <c r="I19" s="480"/>
      <c r="J19" s="480"/>
      <c r="K19" s="480"/>
      <c r="L19" s="480"/>
      <c r="M19" s="480"/>
      <c r="N19" s="480"/>
    </row>
  </sheetData>
  <sheetProtection algorithmName="SHA-512" hashValue="gNMX0eKB+3Wp7bFj7kSHwh/F7wJEU5pUi88H4S1D/EnkPXzfMpxSOxHsqtL+tfSWdYP4V/f8sVfVdynzrtbfRg==" saltValue="8dx1GDSCK9OWVYacqTtxuw==" spinCount="100000" sheet="1" objects="1" scenarios="1" formatCells="0" formatRows="0" insertRows="0" deleteRows="0" sort="0"/>
  <mergeCells count="7">
    <mergeCell ref="F16:N16"/>
    <mergeCell ref="F19:N19"/>
    <mergeCell ref="A1:C1"/>
    <mergeCell ref="B13:C13"/>
    <mergeCell ref="A2:D2"/>
    <mergeCell ref="A16:D16"/>
    <mergeCell ref="A19:D19"/>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22"/>
  <sheetViews>
    <sheetView zoomScaleNormal="100" zoomScaleSheetLayoutView="100" workbookViewId="0">
      <selection activeCell="A4" sqref="A4"/>
    </sheetView>
  </sheetViews>
  <sheetFormatPr defaultColWidth="9.109375" defaultRowHeight="14.4" x14ac:dyDescent="0.3"/>
  <cols>
    <col min="1" max="1" width="80.6640625" customWidth="1"/>
    <col min="2" max="3" width="17.5546875" customWidth="1"/>
    <col min="4" max="4" width="17.109375" customWidth="1"/>
    <col min="5" max="5" width="2.88671875" customWidth="1"/>
  </cols>
  <sheetData>
    <row r="1" spans="1:6" ht="29.25" customHeight="1" x14ac:dyDescent="0.3">
      <c r="A1" s="467" t="s">
        <v>177</v>
      </c>
      <c r="B1" s="467"/>
      <c r="C1" s="467"/>
      <c r="D1">
        <f>+'Section A'!B2</f>
        <v>0</v>
      </c>
    </row>
    <row r="2" spans="1:6" ht="43.5" customHeight="1" x14ac:dyDescent="0.3">
      <c r="A2" s="488" t="s">
        <v>230</v>
      </c>
      <c r="B2" s="488"/>
      <c r="C2" s="488"/>
      <c r="D2" s="488"/>
      <c r="E2" s="14"/>
      <c r="F2" s="14"/>
    </row>
    <row r="3" spans="1:6" ht="17.25" customHeight="1" x14ac:dyDescent="0.3">
      <c r="A3" s="327" t="s">
        <v>222</v>
      </c>
      <c r="B3" s="327" t="s">
        <v>231</v>
      </c>
      <c r="C3" s="327" t="s">
        <v>232</v>
      </c>
      <c r="D3" s="327" t="s">
        <v>233</v>
      </c>
      <c r="E3" s="14"/>
      <c r="F3" s="14"/>
    </row>
    <row r="4" spans="1:6" s="93" customFormat="1" x14ac:dyDescent="0.3">
      <c r="A4" s="183"/>
      <c r="B4" s="81"/>
      <c r="C4" s="204"/>
      <c r="D4" s="92">
        <f t="shared" ref="D4:D8" si="0">ROUND(B4*C4,2)</f>
        <v>0</v>
      </c>
      <c r="E4" s="81"/>
      <c r="F4" s="81"/>
    </row>
    <row r="5" spans="1:6" s="93" customFormat="1" x14ac:dyDescent="0.3">
      <c r="A5" s="345"/>
      <c r="B5" s="81"/>
      <c r="C5" s="204"/>
      <c r="D5" s="92">
        <f t="shared" si="0"/>
        <v>0</v>
      </c>
      <c r="E5" s="81"/>
      <c r="F5" s="81"/>
    </row>
    <row r="6" spans="1:6" s="93" customFormat="1" x14ac:dyDescent="0.3">
      <c r="A6" s="345"/>
      <c r="B6" s="81"/>
      <c r="C6" s="204"/>
      <c r="D6" s="92">
        <f t="shared" si="0"/>
        <v>0</v>
      </c>
    </row>
    <row r="7" spans="1:6" s="93" customFormat="1" x14ac:dyDescent="0.3">
      <c r="A7" s="345"/>
      <c r="B7" s="81"/>
      <c r="C7" s="204"/>
      <c r="D7" s="92">
        <f t="shared" si="0"/>
        <v>0</v>
      </c>
    </row>
    <row r="8" spans="1:6" s="93" customFormat="1" x14ac:dyDescent="0.3">
      <c r="A8" s="345"/>
      <c r="B8" s="81"/>
      <c r="C8" s="204"/>
      <c r="D8" s="92">
        <f t="shared" si="0"/>
        <v>0</v>
      </c>
    </row>
    <row r="9" spans="1:6" s="93" customFormat="1" x14ac:dyDescent="0.3">
      <c r="A9" s="345"/>
      <c r="B9" s="81"/>
      <c r="C9" s="204"/>
      <c r="D9" s="117">
        <f>ROUND(B9*C9,2)</f>
        <v>0</v>
      </c>
    </row>
    <row r="10" spans="1:6" s="93" customFormat="1" x14ac:dyDescent="0.3">
      <c r="A10" s="345"/>
      <c r="B10" s="159"/>
      <c r="C10" s="169" t="s">
        <v>187</v>
      </c>
      <c r="D10" s="69">
        <f>ROUND(SUM(D4:D9),2)</f>
        <v>0</v>
      </c>
      <c r="F10" s="344" t="s">
        <v>226</v>
      </c>
    </row>
    <row r="11" spans="1:6" s="93" customFormat="1" x14ac:dyDescent="0.3">
      <c r="A11" s="345"/>
      <c r="C11" s="115"/>
      <c r="D11" s="97"/>
    </row>
    <row r="12" spans="1:6" s="93" customFormat="1" x14ac:dyDescent="0.3">
      <c r="A12" s="345"/>
      <c r="B12" s="81"/>
      <c r="C12" s="204"/>
      <c r="D12" s="92">
        <f>ROUND(B12*C12,2)</f>
        <v>0</v>
      </c>
    </row>
    <row r="13" spans="1:6" s="93" customFormat="1" x14ac:dyDescent="0.3">
      <c r="A13" s="345"/>
      <c r="B13" s="81"/>
      <c r="C13" s="204"/>
      <c r="D13" s="117">
        <f>ROUND(B13*C13,2)</f>
        <v>0</v>
      </c>
    </row>
    <row r="14" spans="1:6" s="93" customFormat="1" x14ac:dyDescent="0.3">
      <c r="A14" s="182"/>
      <c r="B14" s="158"/>
      <c r="C14" s="166" t="s">
        <v>189</v>
      </c>
      <c r="D14" s="69">
        <f>ROUND(SUM(D11:D13),2)</f>
        <v>0</v>
      </c>
      <c r="F14" s="344" t="s">
        <v>226</v>
      </c>
    </row>
    <row r="15" spans="1:6" x14ac:dyDescent="0.3">
      <c r="D15" s="75"/>
    </row>
    <row r="16" spans="1:6" x14ac:dyDescent="0.3">
      <c r="B16" s="481" t="s">
        <v>234</v>
      </c>
      <c r="C16" s="481"/>
      <c r="D16" s="68">
        <f>+D10+D14</f>
        <v>0</v>
      </c>
      <c r="F16" s="121" t="s">
        <v>191</v>
      </c>
    </row>
    <row r="17" spans="1:23" s="93" customFormat="1" x14ac:dyDescent="0.3">
      <c r="C17" s="115"/>
      <c r="D17" s="97"/>
      <c r="O17" s="106"/>
      <c r="P17" s="106"/>
      <c r="Q17" s="106"/>
      <c r="R17" s="106"/>
      <c r="S17" s="486"/>
      <c r="T17" s="486"/>
      <c r="U17" s="106"/>
      <c r="V17" s="106"/>
      <c r="W17" s="344"/>
    </row>
    <row r="18" spans="1:23" s="93" customFormat="1" x14ac:dyDescent="0.3">
      <c r="A18" s="98" t="s">
        <v>235</v>
      </c>
      <c r="B18" s="99"/>
      <c r="C18" s="99"/>
      <c r="D18" s="100"/>
      <c r="F18" s="122" t="s">
        <v>193</v>
      </c>
      <c r="O18" s="485"/>
      <c r="P18" s="485"/>
      <c r="Q18" s="106"/>
      <c r="R18" s="106"/>
      <c r="S18" s="487"/>
      <c r="T18" s="487"/>
      <c r="U18" s="106"/>
      <c r="V18" s="106"/>
      <c r="W18" s="113"/>
    </row>
    <row r="19" spans="1:23" s="93" customFormat="1" ht="45" customHeight="1" x14ac:dyDescent="0.3">
      <c r="A19" s="482"/>
      <c r="B19" s="483"/>
      <c r="C19" s="483"/>
      <c r="D19" s="484"/>
      <c r="F19" s="468" t="s">
        <v>194</v>
      </c>
      <c r="G19" s="468"/>
      <c r="H19" s="468"/>
      <c r="I19" s="468"/>
      <c r="J19" s="468"/>
      <c r="K19" s="468"/>
      <c r="L19" s="468"/>
      <c r="M19" s="468"/>
      <c r="N19" s="468"/>
      <c r="O19" s="485"/>
      <c r="P19" s="485"/>
      <c r="Q19" s="106"/>
      <c r="R19" s="106"/>
      <c r="S19" s="485"/>
      <c r="T19" s="485"/>
      <c r="U19" s="106"/>
      <c r="V19" s="106"/>
      <c r="W19" s="114"/>
    </row>
    <row r="21" spans="1:23" s="93" customFormat="1" x14ac:dyDescent="0.3">
      <c r="A21" s="98" t="s">
        <v>236</v>
      </c>
      <c r="B21" s="102"/>
      <c r="C21" s="102"/>
      <c r="D21" s="103"/>
      <c r="F21" s="122" t="s">
        <v>193</v>
      </c>
    </row>
    <row r="22" spans="1:23" s="93" customFormat="1" ht="45" customHeight="1" x14ac:dyDescent="0.3">
      <c r="A22" s="482"/>
      <c r="B22" s="483"/>
      <c r="C22" s="483"/>
      <c r="D22" s="484"/>
      <c r="F22" s="468" t="s">
        <v>194</v>
      </c>
      <c r="G22" s="468"/>
      <c r="H22" s="468"/>
      <c r="I22" s="468"/>
      <c r="J22" s="468"/>
      <c r="K22" s="468"/>
      <c r="L22" s="468"/>
      <c r="M22" s="468"/>
      <c r="N22" s="468"/>
    </row>
  </sheetData>
  <sheetProtection algorithmName="SHA-512" hashValue="gKEDDWB/ZQWYg+KAapWRuopoW2BRi62fUfQEcpapNKqxxBR/13L/QXxGXOCwEMluf6yJB/SB9RdOG2A7PPsRSg==" saltValue="2Nm5f318RJ9Lt6Ato+tCqw==" spinCount="100000" sheet="1" objects="1" scenarios="1" formatCells="0" formatRows="0" insertRows="0" deleteRows="0" sort="0"/>
  <mergeCells count="12">
    <mergeCell ref="A22:D22"/>
    <mergeCell ref="B16:C16"/>
    <mergeCell ref="A1:C1"/>
    <mergeCell ref="A2:D2"/>
    <mergeCell ref="A19:D19"/>
    <mergeCell ref="F19:N19"/>
    <mergeCell ref="F22:N22"/>
    <mergeCell ref="S19:T19"/>
    <mergeCell ref="S17:T17"/>
    <mergeCell ref="O18:P18"/>
    <mergeCell ref="S18:T18"/>
    <mergeCell ref="O19:P19"/>
  </mergeCells>
  <printOptions horizontalCentered="1"/>
  <pageMargins left="0.25" right="0.25" top="0.25" bottom="0.5" header="0.3" footer="0.3"/>
  <pageSetup fitToHeight="0" orientation="landscape" blackAndWhite="1" r:id="rId1"/>
  <headerFooter>
    <oddFooter>&amp;L&amp;F&amp;CPage &amp;P of &amp;N&amp;R&amp;A</oddFooter>
  </headerFooter>
  <ignoredErrors>
    <ignoredError sqref="D9 D1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24"/>
  <sheetViews>
    <sheetView zoomScaleNormal="100" zoomScaleSheetLayoutView="100" workbookViewId="0">
      <selection activeCell="A8" sqref="A8:B8"/>
    </sheetView>
  </sheetViews>
  <sheetFormatPr defaultColWidth="9.109375" defaultRowHeight="14.4" x14ac:dyDescent="0.3"/>
  <cols>
    <col min="1" max="1" width="95.33203125" customWidth="1"/>
    <col min="2" max="2" width="19.109375" customWidth="1"/>
    <col min="3" max="3" width="18.6640625" customWidth="1"/>
    <col min="4" max="4" width="2.88671875" customWidth="1"/>
  </cols>
  <sheetData>
    <row r="1" spans="1:5" ht="20.25" customHeight="1" x14ac:dyDescent="0.3">
      <c r="A1" s="467" t="s">
        <v>177</v>
      </c>
      <c r="B1" s="467"/>
      <c r="C1">
        <f>+'Section A'!B2</f>
        <v>0</v>
      </c>
    </row>
    <row r="2" spans="1:5" ht="66.75" customHeight="1" x14ac:dyDescent="0.3">
      <c r="A2" s="490" t="s">
        <v>237</v>
      </c>
      <c r="B2" s="490"/>
      <c r="C2" s="490"/>
      <c r="D2" s="14"/>
    </row>
    <row r="3" spans="1:5" ht="13.5" customHeight="1" x14ac:dyDescent="0.3">
      <c r="A3" s="497" t="s">
        <v>238</v>
      </c>
      <c r="B3" s="498"/>
      <c r="C3" s="498"/>
      <c r="D3" s="14"/>
    </row>
    <row r="4" spans="1:5" ht="90" customHeight="1" x14ac:dyDescent="0.3">
      <c r="A4" s="490" t="s">
        <v>239</v>
      </c>
      <c r="B4" s="490"/>
      <c r="C4" s="490"/>
      <c r="D4" s="14"/>
    </row>
    <row r="5" spans="1:5" ht="8.25" customHeight="1" x14ac:dyDescent="0.3">
      <c r="A5" s="499"/>
      <c r="B5" s="499"/>
      <c r="C5" s="499"/>
      <c r="D5" s="14"/>
    </row>
    <row r="6" spans="1:5" ht="15" customHeight="1" x14ac:dyDescent="0.3">
      <c r="A6" s="492" t="s">
        <v>222</v>
      </c>
      <c r="B6" s="493"/>
      <c r="C6" s="491" t="s">
        <v>240</v>
      </c>
      <c r="D6" s="14"/>
    </row>
    <row r="7" spans="1:5" x14ac:dyDescent="0.3">
      <c r="A7" s="494"/>
      <c r="B7" s="495"/>
      <c r="C7" s="491"/>
      <c r="D7" s="14"/>
    </row>
    <row r="8" spans="1:5" s="93" customFormat="1" x14ac:dyDescent="0.3">
      <c r="A8" s="496"/>
      <c r="B8" s="496"/>
      <c r="C8" s="204">
        <v>0</v>
      </c>
      <c r="D8" s="81"/>
    </row>
    <row r="9" spans="1:5" s="93" customFormat="1" x14ac:dyDescent="0.3">
      <c r="A9" s="489"/>
      <c r="B9" s="489"/>
      <c r="C9" s="116">
        <v>0</v>
      </c>
      <c r="D9" s="81"/>
    </row>
    <row r="10" spans="1:5" s="93" customFormat="1" x14ac:dyDescent="0.3">
      <c r="A10" s="489"/>
      <c r="B10" s="489"/>
      <c r="C10" s="116">
        <v>0</v>
      </c>
      <c r="D10" s="81"/>
    </row>
    <row r="11" spans="1:5" s="93" customFormat="1" x14ac:dyDescent="0.3">
      <c r="A11" s="489"/>
      <c r="B11" s="489"/>
      <c r="C11" s="124">
        <v>0</v>
      </c>
    </row>
    <row r="12" spans="1:5" s="93" customFormat="1" x14ac:dyDescent="0.3">
      <c r="A12" s="160"/>
      <c r="B12" s="169" t="s">
        <v>187</v>
      </c>
      <c r="C12" s="69">
        <f>ROUND(SUM(C8:C11),2)</f>
        <v>0</v>
      </c>
      <c r="E12" s="344" t="s">
        <v>241</v>
      </c>
    </row>
    <row r="13" spans="1:5" s="93" customFormat="1" x14ac:dyDescent="0.3">
      <c r="A13" s="489"/>
      <c r="B13" s="489"/>
      <c r="C13" s="97"/>
    </row>
    <row r="14" spans="1:5" s="93" customFormat="1" x14ac:dyDescent="0.3">
      <c r="A14" s="489"/>
      <c r="B14" s="489"/>
      <c r="C14" s="116">
        <v>0</v>
      </c>
    </row>
    <row r="15" spans="1:5" s="93" customFormat="1" x14ac:dyDescent="0.3">
      <c r="A15" s="489"/>
      <c r="B15" s="489"/>
      <c r="C15" s="124">
        <v>0</v>
      </c>
    </row>
    <row r="16" spans="1:5" s="93" customFormat="1" x14ac:dyDescent="0.3">
      <c r="A16" s="161"/>
      <c r="B16" s="166" t="s">
        <v>189</v>
      </c>
      <c r="C16" s="69">
        <f>ROUND(SUM(C13:C15),2)</f>
        <v>0</v>
      </c>
      <c r="E16" s="344" t="s">
        <v>241</v>
      </c>
    </row>
    <row r="17" spans="1:13" x14ac:dyDescent="0.3">
      <c r="C17" s="9"/>
    </row>
    <row r="18" spans="1:13" x14ac:dyDescent="0.3">
      <c r="B18" s="343" t="s">
        <v>242</v>
      </c>
      <c r="C18" s="68">
        <f>+C12+C16</f>
        <v>0</v>
      </c>
      <c r="E18" s="121" t="s">
        <v>191</v>
      </c>
    </row>
    <row r="19" spans="1:13" s="93" customFormat="1" x14ac:dyDescent="0.3">
      <c r="B19" s="115"/>
      <c r="C19" s="97"/>
    </row>
    <row r="20" spans="1:13" s="93" customFormat="1" x14ac:dyDescent="0.3">
      <c r="A20" s="98" t="s">
        <v>243</v>
      </c>
      <c r="B20" s="99"/>
      <c r="C20" s="100"/>
      <c r="E20" s="122" t="s">
        <v>193</v>
      </c>
    </row>
    <row r="21" spans="1:13" s="93" customFormat="1" ht="45" customHeight="1" x14ac:dyDescent="0.3">
      <c r="A21" s="482"/>
      <c r="B21" s="483"/>
      <c r="C21" s="484"/>
      <c r="E21" s="468" t="s">
        <v>194</v>
      </c>
      <c r="F21" s="468"/>
      <c r="G21" s="468"/>
      <c r="H21" s="468"/>
      <c r="I21" s="468"/>
      <c r="J21" s="468"/>
      <c r="K21" s="468"/>
      <c r="L21" s="468"/>
      <c r="M21" s="468"/>
    </row>
    <row r="22" spans="1:13" ht="14.25" customHeight="1" x14ac:dyDescent="0.3"/>
    <row r="23" spans="1:13" s="93" customFormat="1" x14ac:dyDescent="0.3">
      <c r="A23" s="98" t="s">
        <v>244</v>
      </c>
      <c r="B23" s="102"/>
      <c r="C23" s="103"/>
      <c r="E23" s="122" t="s">
        <v>193</v>
      </c>
    </row>
    <row r="24" spans="1:13" s="93" customFormat="1" ht="45" customHeight="1" x14ac:dyDescent="0.3">
      <c r="A24" s="482"/>
      <c r="B24" s="483"/>
      <c r="C24" s="484"/>
      <c r="E24" s="468" t="s">
        <v>194</v>
      </c>
      <c r="F24" s="468"/>
      <c r="G24" s="468"/>
      <c r="H24" s="468"/>
      <c r="I24" s="468"/>
      <c r="J24" s="468"/>
      <c r="K24" s="468"/>
      <c r="L24" s="468"/>
      <c r="M24" s="468"/>
    </row>
  </sheetData>
  <sheetProtection algorithmName="SHA-512" hashValue="Ey3v85eXFj4jhAgM+Yg81WvNa/oDG7wkED023m6rispowLGVBX9yzWLtPCdXrHvo/kjmds7uCIMxL4LP+N6sYw==" saltValue="a+KLcxp+OuO1oaTh4I9vfw==" spinCount="100000" sheet="1" objects="1" scenarios="1" formatCells="0" formatRows="0" insertRows="0" deleteRows="0" sort="0"/>
  <mergeCells count="18">
    <mergeCell ref="A1:B1"/>
    <mergeCell ref="A2:C2"/>
    <mergeCell ref="C6:C7"/>
    <mergeCell ref="A6:B7"/>
    <mergeCell ref="A8:B8"/>
    <mergeCell ref="A3:C3"/>
    <mergeCell ref="A4:C4"/>
    <mergeCell ref="A5:C5"/>
    <mergeCell ref="A9:B9"/>
    <mergeCell ref="A10:B10"/>
    <mergeCell ref="A11:B11"/>
    <mergeCell ref="A13:B13"/>
    <mergeCell ref="A14:B14"/>
    <mergeCell ref="E24:M24"/>
    <mergeCell ref="E21:M21"/>
    <mergeCell ref="A21:C21"/>
    <mergeCell ref="A24:C24"/>
    <mergeCell ref="A15:B15"/>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35"/>
  <sheetViews>
    <sheetView zoomScaleNormal="100" zoomScaleSheetLayoutView="100" workbookViewId="0">
      <selection activeCell="A4" sqref="A4"/>
    </sheetView>
  </sheetViews>
  <sheetFormatPr defaultColWidth="9.109375" defaultRowHeight="14.4" x14ac:dyDescent="0.3"/>
  <cols>
    <col min="1" max="1" width="37.109375" customWidth="1"/>
    <col min="2" max="2" width="27.5546875" customWidth="1"/>
    <col min="3" max="6" width="13" customWidth="1"/>
    <col min="7" max="7" width="17" customWidth="1"/>
    <col min="8" max="8" width="2.88671875" customWidth="1"/>
  </cols>
  <sheetData>
    <row r="1" spans="1:9" ht="30" customHeight="1" x14ac:dyDescent="0.3">
      <c r="A1" s="467" t="s">
        <v>177</v>
      </c>
      <c r="B1" s="467"/>
      <c r="C1" s="467"/>
      <c r="D1" s="467"/>
      <c r="E1" s="467"/>
      <c r="F1" s="467"/>
      <c r="G1">
        <f>+'Section A'!B2</f>
        <v>0</v>
      </c>
    </row>
    <row r="2" spans="1:9" ht="46.5" customHeight="1" x14ac:dyDescent="0.3">
      <c r="A2" s="500" t="s">
        <v>245</v>
      </c>
      <c r="B2" s="500"/>
      <c r="C2" s="500"/>
      <c r="D2" s="500"/>
      <c r="E2" s="500"/>
      <c r="F2" s="500"/>
      <c r="G2" s="500"/>
    </row>
    <row r="3" spans="1:9" ht="26.4" x14ac:dyDescent="0.3">
      <c r="A3" s="186" t="s">
        <v>246</v>
      </c>
      <c r="B3" s="502" t="s">
        <v>247</v>
      </c>
      <c r="C3" s="502"/>
      <c r="D3" s="15" t="s">
        <v>248</v>
      </c>
      <c r="E3" s="15" t="s">
        <v>249</v>
      </c>
      <c r="F3" s="15" t="s">
        <v>223</v>
      </c>
      <c r="G3" s="346" t="s">
        <v>250</v>
      </c>
    </row>
    <row r="4" spans="1:9" s="93" customFormat="1" x14ac:dyDescent="0.3">
      <c r="A4" s="181"/>
      <c r="B4" s="501"/>
      <c r="C4" s="501"/>
      <c r="D4" s="207"/>
      <c r="E4" s="89"/>
      <c r="F4" s="91"/>
      <c r="G4" s="92">
        <f>ROUND(+D4*F4,2)</f>
        <v>0</v>
      </c>
    </row>
    <row r="5" spans="1:9" s="93" customFormat="1" ht="15" customHeight="1" x14ac:dyDescent="0.3">
      <c r="A5" s="181"/>
      <c r="B5" s="501"/>
      <c r="C5" s="501"/>
      <c r="D5" s="207"/>
      <c r="E5" s="89"/>
      <c r="F5" s="91"/>
      <c r="G5" s="117">
        <f>ROUND(+D5*F5,2)</f>
        <v>0</v>
      </c>
    </row>
    <row r="6" spans="1:9" s="93" customFormat="1" x14ac:dyDescent="0.3">
      <c r="A6" s="181"/>
      <c r="B6" s="501"/>
      <c r="C6" s="501"/>
      <c r="D6" s="89"/>
      <c r="E6" s="163"/>
      <c r="F6" s="163" t="s">
        <v>200</v>
      </c>
      <c r="G6" s="69">
        <f>ROUND(SUM(G4:G5),2)</f>
        <v>0</v>
      </c>
      <c r="I6" s="344" t="s">
        <v>188</v>
      </c>
    </row>
    <row r="7" spans="1:9" s="93" customFormat="1" x14ac:dyDescent="0.3">
      <c r="A7" s="181"/>
      <c r="B7" s="501"/>
      <c r="C7" s="501"/>
      <c r="D7" s="89"/>
      <c r="E7" s="163"/>
      <c r="F7" s="163"/>
      <c r="G7" s="92"/>
      <c r="I7" s="344"/>
    </row>
    <row r="8" spans="1:9" s="93" customFormat="1" x14ac:dyDescent="0.3">
      <c r="A8" s="181"/>
      <c r="B8" s="501"/>
      <c r="C8" s="501"/>
      <c r="D8" s="207"/>
      <c r="E8" s="89"/>
      <c r="F8" s="91"/>
      <c r="G8" s="92">
        <f>ROUND(+D8*F8,2)</f>
        <v>0</v>
      </c>
    </row>
    <row r="9" spans="1:9" s="93" customFormat="1" x14ac:dyDescent="0.3">
      <c r="A9" s="181"/>
      <c r="B9" s="501"/>
      <c r="C9" s="501"/>
      <c r="D9" s="207"/>
      <c r="E9" s="89"/>
      <c r="F9" s="91"/>
      <c r="G9" s="117">
        <f>ROUND(+D9*F9,2)</f>
        <v>0</v>
      </c>
    </row>
    <row r="10" spans="1:9" s="93" customFormat="1" x14ac:dyDescent="0.3">
      <c r="A10" s="185"/>
      <c r="B10" s="503"/>
      <c r="C10" s="503"/>
      <c r="D10" s="89"/>
      <c r="E10" s="162"/>
      <c r="F10" s="162" t="s">
        <v>202</v>
      </c>
      <c r="G10" s="69">
        <f>ROUND(SUM(G7:G9),2)</f>
        <v>0</v>
      </c>
      <c r="I10" s="344" t="s">
        <v>188</v>
      </c>
    </row>
    <row r="11" spans="1:9" s="93" customFormat="1" x14ac:dyDescent="0.3">
      <c r="A11" s="185"/>
      <c r="B11" s="347"/>
      <c r="C11" s="347"/>
      <c r="D11" s="89"/>
      <c r="E11" s="162"/>
      <c r="F11" s="162"/>
      <c r="G11" s="92"/>
      <c r="I11" s="344"/>
    </row>
    <row r="12" spans="1:9" s="93" customFormat="1" x14ac:dyDescent="0.3">
      <c r="A12" s="185"/>
      <c r="B12" s="347"/>
      <c r="C12" s="347"/>
      <c r="D12" s="89"/>
      <c r="E12" s="162"/>
      <c r="F12" s="187" t="s">
        <v>251</v>
      </c>
      <c r="G12" s="69">
        <f>+G10+G6</f>
        <v>0</v>
      </c>
      <c r="I12" s="344"/>
    </row>
    <row r="13" spans="1:9" s="93" customFormat="1" x14ac:dyDescent="0.3">
      <c r="C13" s="94"/>
      <c r="G13" s="97"/>
    </row>
    <row r="14" spans="1:9" s="93" customFormat="1" x14ac:dyDescent="0.3">
      <c r="A14" s="98" t="s">
        <v>252</v>
      </c>
      <c r="B14" s="99"/>
      <c r="C14" s="99"/>
      <c r="D14" s="99"/>
      <c r="E14" s="99"/>
      <c r="F14" s="99"/>
      <c r="G14" s="110"/>
      <c r="I14" s="122" t="s">
        <v>193</v>
      </c>
    </row>
    <row r="15" spans="1:9" s="93" customFormat="1" ht="45" customHeight="1" x14ac:dyDescent="0.3">
      <c r="A15" s="482"/>
      <c r="B15" s="483"/>
      <c r="C15" s="483"/>
      <c r="D15" s="483"/>
      <c r="E15" s="483"/>
      <c r="F15" s="483"/>
      <c r="G15" s="484"/>
      <c r="I15" s="122" t="s">
        <v>253</v>
      </c>
    </row>
    <row r="17" spans="1:17" s="93" customFormat="1" x14ac:dyDescent="0.3">
      <c r="A17" s="98" t="s">
        <v>254</v>
      </c>
      <c r="B17" s="101"/>
      <c r="C17" s="102"/>
      <c r="D17" s="102"/>
      <c r="E17" s="102"/>
      <c r="F17" s="102"/>
      <c r="G17" s="111"/>
      <c r="I17" s="122" t="s">
        <v>193</v>
      </c>
    </row>
    <row r="18" spans="1:17" s="93" customFormat="1" ht="45" customHeight="1" x14ac:dyDescent="0.3">
      <c r="A18" s="482"/>
      <c r="B18" s="483"/>
      <c r="C18" s="483"/>
      <c r="D18" s="483"/>
      <c r="E18" s="483"/>
      <c r="F18" s="483"/>
      <c r="G18" s="484"/>
      <c r="I18" s="122" t="s">
        <v>253</v>
      </c>
    </row>
    <row r="19" spans="1:17" s="93" customFormat="1" x14ac:dyDescent="0.3">
      <c r="A19" s="89"/>
      <c r="B19" s="89"/>
      <c r="C19" s="89"/>
      <c r="D19" s="89"/>
      <c r="E19" s="163"/>
      <c r="F19" s="163"/>
      <c r="G19" s="92"/>
    </row>
    <row r="20" spans="1:17" x14ac:dyDescent="0.3">
      <c r="A20" s="346" t="s">
        <v>255</v>
      </c>
      <c r="B20" s="346" t="s">
        <v>208</v>
      </c>
      <c r="C20" s="51" t="s">
        <v>209</v>
      </c>
      <c r="D20" s="51" t="s">
        <v>210</v>
      </c>
      <c r="E20" s="51" t="s">
        <v>211</v>
      </c>
      <c r="F20" s="51" t="s">
        <v>212</v>
      </c>
      <c r="G20" s="346"/>
    </row>
    <row r="21" spans="1:17" s="93" customFormat="1" x14ac:dyDescent="0.3">
      <c r="A21" s="181"/>
      <c r="B21" s="181"/>
      <c r="C21" s="207"/>
      <c r="D21" s="89"/>
      <c r="E21" s="91"/>
      <c r="F21" s="91"/>
      <c r="G21" s="92">
        <f t="shared" ref="G21:G22" si="0">ROUND(C21*E21*F21,2)</f>
        <v>0</v>
      </c>
    </row>
    <row r="22" spans="1:17" s="93" customFormat="1" x14ac:dyDescent="0.3">
      <c r="A22" s="181"/>
      <c r="B22" s="181"/>
      <c r="C22" s="207"/>
      <c r="D22" s="89"/>
      <c r="E22" s="91"/>
      <c r="F22" s="91"/>
      <c r="G22" s="117">
        <f t="shared" si="0"/>
        <v>0</v>
      </c>
    </row>
    <row r="23" spans="1:17" s="93" customFormat="1" x14ac:dyDescent="0.3">
      <c r="A23" s="181"/>
      <c r="B23" s="160"/>
      <c r="C23" s="94"/>
      <c r="E23" s="159"/>
      <c r="F23" s="163" t="s">
        <v>200</v>
      </c>
      <c r="G23" s="69">
        <f>ROUND(SUM(G21:G22),2)</f>
        <v>0</v>
      </c>
      <c r="I23" s="344" t="s">
        <v>188</v>
      </c>
    </row>
    <row r="24" spans="1:17" s="93" customFormat="1" x14ac:dyDescent="0.3">
      <c r="A24" s="181"/>
      <c r="B24" s="181"/>
      <c r="C24" s="94"/>
      <c r="G24" s="97"/>
    </row>
    <row r="25" spans="1:17" s="93" customFormat="1" x14ac:dyDescent="0.3">
      <c r="A25" s="181"/>
      <c r="B25" s="181"/>
      <c r="C25" s="207"/>
      <c r="D25" s="89"/>
      <c r="E25" s="91"/>
      <c r="F25" s="91"/>
      <c r="G25" s="92">
        <f>ROUND(C25*E25*F25,2)</f>
        <v>0</v>
      </c>
    </row>
    <row r="26" spans="1:17" s="93" customFormat="1" x14ac:dyDescent="0.3">
      <c r="A26" s="181"/>
      <c r="B26" s="181"/>
      <c r="C26" s="207"/>
      <c r="D26" s="89"/>
      <c r="E26" s="91"/>
      <c r="F26" s="91"/>
      <c r="G26" s="117">
        <f>ROUND(C26*E26*F26,2)</f>
        <v>0</v>
      </c>
    </row>
    <row r="27" spans="1:17" s="93" customFormat="1" x14ac:dyDescent="0.3">
      <c r="A27" s="185"/>
      <c r="C27" s="94"/>
      <c r="E27" s="158"/>
      <c r="F27" s="162" t="s">
        <v>202</v>
      </c>
      <c r="G27" s="69">
        <f>ROUND(SUM(G24:G26),2)</f>
        <v>0</v>
      </c>
      <c r="I27" s="344" t="s">
        <v>188</v>
      </c>
    </row>
    <row r="28" spans="1:17" s="93" customFormat="1" x14ac:dyDescent="0.3">
      <c r="A28" s="185"/>
      <c r="C28" s="94"/>
      <c r="E28" s="158"/>
      <c r="F28" s="162"/>
      <c r="G28" s="92"/>
      <c r="I28" s="344"/>
    </row>
    <row r="29" spans="1:17" s="93" customFormat="1" x14ac:dyDescent="0.3">
      <c r="A29" s="185"/>
      <c r="C29" s="94"/>
      <c r="E29" s="158"/>
      <c r="F29" s="187" t="s">
        <v>256</v>
      </c>
      <c r="G29" s="69">
        <f>+G27+G23</f>
        <v>0</v>
      </c>
      <c r="I29" s="344"/>
    </row>
    <row r="30" spans="1:17" s="93" customFormat="1" x14ac:dyDescent="0.3">
      <c r="C30" s="94"/>
      <c r="G30" s="97"/>
    </row>
    <row r="31" spans="1:17" s="93" customFormat="1" x14ac:dyDescent="0.3">
      <c r="A31" s="188" t="s">
        <v>257</v>
      </c>
      <c r="B31" s="99"/>
      <c r="C31" s="99"/>
      <c r="D31" s="99"/>
      <c r="E31" s="99"/>
      <c r="F31" s="99"/>
      <c r="G31" s="110"/>
      <c r="I31" s="122" t="s">
        <v>193</v>
      </c>
    </row>
    <row r="32" spans="1:17" s="93" customFormat="1" ht="45" customHeight="1" x14ac:dyDescent="0.3">
      <c r="A32" s="482"/>
      <c r="B32" s="483"/>
      <c r="C32" s="483"/>
      <c r="D32" s="483"/>
      <c r="E32" s="483"/>
      <c r="F32" s="483"/>
      <c r="G32" s="484"/>
      <c r="I32" s="468" t="s">
        <v>194</v>
      </c>
      <c r="J32" s="468"/>
      <c r="K32" s="468"/>
      <c r="L32" s="468"/>
      <c r="M32" s="468"/>
      <c r="N32" s="468"/>
      <c r="O32" s="468"/>
      <c r="P32" s="468"/>
      <c r="Q32" s="468"/>
    </row>
    <row r="34" spans="1:17" s="93" customFormat="1" x14ac:dyDescent="0.3">
      <c r="A34" s="188" t="s">
        <v>258</v>
      </c>
      <c r="B34" s="101"/>
      <c r="C34" s="102"/>
      <c r="D34" s="102"/>
      <c r="E34" s="102"/>
      <c r="F34" s="102"/>
      <c r="G34" s="111"/>
      <c r="I34" s="122" t="s">
        <v>193</v>
      </c>
    </row>
    <row r="35" spans="1:17" s="93" customFormat="1" ht="45" customHeight="1" x14ac:dyDescent="0.3">
      <c r="A35" s="482"/>
      <c r="B35" s="483"/>
      <c r="C35" s="483"/>
      <c r="D35" s="483"/>
      <c r="E35" s="483"/>
      <c r="F35" s="483"/>
      <c r="G35" s="484"/>
      <c r="I35" s="468" t="s">
        <v>194</v>
      </c>
      <c r="J35" s="468"/>
      <c r="K35" s="468"/>
      <c r="L35" s="468"/>
      <c r="M35" s="468"/>
      <c r="N35" s="468"/>
      <c r="O35" s="468"/>
      <c r="P35" s="468"/>
      <c r="Q35" s="468"/>
    </row>
  </sheetData>
  <sheetProtection algorithmName="SHA-512" hashValue="n8yx9cnnl6xohDiy0ep1Axmw5Pgr5nkwGvdnDfJqShVMCRHczREJaVERuy2lphRSC60SrEO7qiKtQWJaoGRINA==" saltValue="D/mEeL25N9Z3pHDK5vFJYg==" spinCount="100000" sheet="1" objects="1" scenarios="1" formatCells="0" formatRows="0" insertRows="0" deleteRows="0" sort="0"/>
  <mergeCells count="16">
    <mergeCell ref="I32:Q32"/>
    <mergeCell ref="I35:Q35"/>
    <mergeCell ref="A1:F1"/>
    <mergeCell ref="A2:G2"/>
    <mergeCell ref="B6:C6"/>
    <mergeCell ref="B7:C7"/>
    <mergeCell ref="B9:C9"/>
    <mergeCell ref="B8:C8"/>
    <mergeCell ref="B3:C3"/>
    <mergeCell ref="B4:C4"/>
    <mergeCell ref="B5:C5"/>
    <mergeCell ref="A35:G35"/>
    <mergeCell ref="A32:G32"/>
    <mergeCell ref="B10:C10"/>
    <mergeCell ref="A15:G15"/>
    <mergeCell ref="A18:G18"/>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18"/>
  <sheetViews>
    <sheetView view="pageBreakPreview" zoomScaleNormal="100" zoomScaleSheetLayoutView="100" workbookViewId="0">
      <selection activeCell="C10" sqref="C10"/>
    </sheetView>
  </sheetViews>
  <sheetFormatPr defaultColWidth="9.109375" defaultRowHeight="14.4" x14ac:dyDescent="0.3"/>
  <cols>
    <col min="1" max="1" width="40" customWidth="1"/>
    <col min="2" max="2" width="76.6640625" customWidth="1"/>
    <col min="3" max="3" width="16.5546875" customWidth="1"/>
    <col min="4" max="4" width="2.33203125" customWidth="1"/>
  </cols>
  <sheetData>
    <row r="1" spans="1:13" ht="30" customHeight="1" x14ac:dyDescent="0.3">
      <c r="A1" s="473" t="s">
        <v>177</v>
      </c>
      <c r="B1" s="473"/>
      <c r="C1" s="212">
        <f>+'Section A'!B2</f>
        <v>0</v>
      </c>
    </row>
    <row r="2" spans="1:13" ht="63" customHeight="1" x14ac:dyDescent="0.3">
      <c r="A2" s="504" t="s">
        <v>259</v>
      </c>
      <c r="B2" s="504"/>
      <c r="C2" s="504"/>
    </row>
    <row r="3" spans="1:13" ht="25.5" customHeight="1" x14ac:dyDescent="0.3">
      <c r="A3" s="233" t="s">
        <v>260</v>
      </c>
      <c r="B3" s="233" t="s">
        <v>261</v>
      </c>
      <c r="C3" s="233" t="s">
        <v>262</v>
      </c>
    </row>
    <row r="4" spans="1:13" ht="15" customHeight="1" x14ac:dyDescent="0.3">
      <c r="A4" s="240" t="s">
        <v>260</v>
      </c>
      <c r="B4" s="241" t="s">
        <v>261</v>
      </c>
      <c r="C4" s="236">
        <v>0</v>
      </c>
      <c r="E4" s="242" t="s">
        <v>263</v>
      </c>
      <c r="F4" s="242"/>
    </row>
    <row r="5" spans="1:13" ht="15" customHeight="1" x14ac:dyDescent="0.3">
      <c r="A5" s="243" t="s">
        <v>260</v>
      </c>
      <c r="B5" s="243" t="s">
        <v>261</v>
      </c>
      <c r="C5" s="244">
        <v>0</v>
      </c>
      <c r="E5" s="245" t="s">
        <v>263</v>
      </c>
      <c r="F5" s="246"/>
    </row>
    <row r="6" spans="1:13" x14ac:dyDescent="0.3">
      <c r="A6" s="243"/>
      <c r="B6" s="213" t="s">
        <v>187</v>
      </c>
      <c r="C6" s="214">
        <f>ROUND(SUM(C4:C5),2)</f>
        <v>0</v>
      </c>
      <c r="E6" s="122" t="s">
        <v>241</v>
      </c>
    </row>
    <row r="7" spans="1:13" x14ac:dyDescent="0.3">
      <c r="A7" s="243"/>
      <c r="B7" s="243"/>
      <c r="C7" s="225"/>
    </row>
    <row r="8" spans="1:13" x14ac:dyDescent="0.3">
      <c r="A8" s="243" t="s">
        <v>264</v>
      </c>
      <c r="B8" s="243" t="s">
        <v>265</v>
      </c>
      <c r="C8" s="247">
        <v>0</v>
      </c>
    </row>
    <row r="9" spans="1:13" x14ac:dyDescent="0.3">
      <c r="A9" s="243" t="s">
        <v>264</v>
      </c>
      <c r="B9" s="243" t="s">
        <v>265</v>
      </c>
      <c r="C9" s="248">
        <v>0</v>
      </c>
    </row>
    <row r="10" spans="1:13" x14ac:dyDescent="0.3">
      <c r="A10" s="249"/>
      <c r="B10" s="215" t="s">
        <v>189</v>
      </c>
      <c r="C10" s="214">
        <f>ROUND(SUM(C7:C9),2)</f>
        <v>0</v>
      </c>
      <c r="E10" s="122" t="s">
        <v>241</v>
      </c>
    </row>
    <row r="11" spans="1:13" x14ac:dyDescent="0.3">
      <c r="A11" s="212"/>
      <c r="B11" s="212"/>
      <c r="C11" s="237"/>
    </row>
    <row r="12" spans="1:13" x14ac:dyDescent="0.3">
      <c r="A12" s="212"/>
      <c r="B12" s="348" t="s">
        <v>266</v>
      </c>
      <c r="C12" s="214">
        <f>+C10+C6</f>
        <v>0</v>
      </c>
      <c r="E12" s="121" t="s">
        <v>191</v>
      </c>
    </row>
    <row r="13" spans="1:13" x14ac:dyDescent="0.3">
      <c r="A13" s="212"/>
      <c r="B13" s="212"/>
      <c r="C13" s="225"/>
    </row>
    <row r="14" spans="1:13" x14ac:dyDescent="0.3">
      <c r="A14" s="227" t="s">
        <v>267</v>
      </c>
      <c r="B14" s="228"/>
      <c r="C14" s="238"/>
      <c r="E14" s="122" t="s">
        <v>193</v>
      </c>
    </row>
    <row r="15" spans="1:13" ht="45" customHeight="1" x14ac:dyDescent="0.3">
      <c r="A15" s="470" t="s">
        <v>268</v>
      </c>
      <c r="B15" s="471"/>
      <c r="C15" s="472"/>
      <c r="E15" s="468" t="s">
        <v>194</v>
      </c>
      <c r="F15" s="468"/>
      <c r="G15" s="468"/>
      <c r="H15" s="468"/>
      <c r="I15" s="468"/>
      <c r="J15" s="468"/>
      <c r="K15" s="468"/>
      <c r="L15" s="468"/>
      <c r="M15" s="468"/>
    </row>
    <row r="16" spans="1:13" x14ac:dyDescent="0.3">
      <c r="A16" s="212"/>
      <c r="B16" s="212"/>
      <c r="C16" s="212"/>
      <c r="E16" s="122"/>
    </row>
    <row r="17" spans="1:13" x14ac:dyDescent="0.3">
      <c r="A17" s="227" t="s">
        <v>269</v>
      </c>
      <c r="B17" s="231"/>
      <c r="C17" s="239"/>
      <c r="E17" s="122" t="s">
        <v>193</v>
      </c>
    </row>
    <row r="18" spans="1:13" ht="45" customHeight="1" x14ac:dyDescent="0.3">
      <c r="A18" s="470" t="s">
        <v>270</v>
      </c>
      <c r="B18" s="471"/>
      <c r="C18" s="472"/>
      <c r="E18" s="468" t="s">
        <v>194</v>
      </c>
      <c r="F18" s="468"/>
      <c r="G18" s="468"/>
      <c r="H18" s="468"/>
      <c r="I18" s="468"/>
      <c r="J18" s="468"/>
      <c r="K18" s="468"/>
      <c r="L18" s="468"/>
      <c r="M18" s="468"/>
    </row>
  </sheetData>
  <sheetProtection algorithmName="SHA-512" hashValue="2596opQNrqxRb3QZUoXRerm4MD7KDf+eqy3PovPLsSmDCm+KQNS/2TXXJZFMbKpEiz1gq4jJCxTLM8V8w+rX9A==" saltValue="ZkQleeNuvqLS8A7xqAP8RQ==" spinCount="100000" sheet="1" objects="1" scenarios="1"/>
  <mergeCells count="6">
    <mergeCell ref="A1:B1"/>
    <mergeCell ref="A2:C2"/>
    <mergeCell ref="A15:C15"/>
    <mergeCell ref="A18:C18"/>
    <mergeCell ref="E15:M15"/>
    <mergeCell ref="E18:M18"/>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21"/>
  <sheetViews>
    <sheetView zoomScaleNormal="100" zoomScaleSheetLayoutView="100" workbookViewId="0">
      <selection activeCell="A5" sqref="A5"/>
    </sheetView>
  </sheetViews>
  <sheetFormatPr defaultColWidth="9.109375" defaultRowHeight="13.2" x14ac:dyDescent="0.25"/>
  <cols>
    <col min="1" max="1" width="37.109375" style="10" customWidth="1"/>
    <col min="2" max="5" width="16.88671875" style="10" customWidth="1"/>
    <col min="6" max="6" width="18.44140625" style="10" customWidth="1"/>
    <col min="7" max="7" width="2.6640625" style="10" customWidth="1"/>
    <col min="8" max="16384" width="9.109375" style="10"/>
  </cols>
  <sheetData>
    <row r="1" spans="1:8" ht="25.5" customHeight="1" x14ac:dyDescent="0.3">
      <c r="A1" s="467" t="s">
        <v>177</v>
      </c>
      <c r="B1" s="467"/>
      <c r="C1" s="467"/>
      <c r="D1" s="467"/>
      <c r="E1" s="467"/>
      <c r="F1">
        <f>+'Section A'!B2</f>
        <v>0</v>
      </c>
    </row>
    <row r="2" spans="1:8" ht="67.5" customHeight="1" x14ac:dyDescent="0.25">
      <c r="A2" s="425" t="s">
        <v>271</v>
      </c>
      <c r="B2" s="425"/>
      <c r="C2" s="425"/>
      <c r="D2" s="425"/>
      <c r="E2" s="425"/>
      <c r="F2" s="425"/>
    </row>
    <row r="4" spans="1:8" x14ac:dyDescent="0.25">
      <c r="A4" s="186" t="s">
        <v>272</v>
      </c>
      <c r="B4" s="186" t="s">
        <v>211</v>
      </c>
      <c r="C4" s="186" t="s">
        <v>210</v>
      </c>
      <c r="D4" s="186" t="s">
        <v>232</v>
      </c>
      <c r="E4" s="186" t="s">
        <v>184</v>
      </c>
      <c r="F4" s="186" t="s">
        <v>273</v>
      </c>
      <c r="H4" s="122" t="s">
        <v>186</v>
      </c>
    </row>
    <row r="5" spans="1:8" s="81" customFormat="1" ht="14.4" x14ac:dyDescent="0.3">
      <c r="A5" s="183"/>
      <c r="B5" s="91"/>
      <c r="C5" s="91"/>
      <c r="D5" s="207"/>
      <c r="E5" s="91"/>
      <c r="F5" s="92">
        <f t="shared" ref="F5:F6" si="0">ROUND(+B5*D5*E5,2)</f>
        <v>0</v>
      </c>
      <c r="H5" s="93"/>
    </row>
    <row r="6" spans="1:8" s="81" customFormat="1" ht="14.4" x14ac:dyDescent="0.3">
      <c r="A6" s="345"/>
      <c r="B6" s="91"/>
      <c r="C6" s="91"/>
      <c r="D6" s="207"/>
      <c r="E6" s="91"/>
      <c r="F6" s="92">
        <f t="shared" si="0"/>
        <v>0</v>
      </c>
      <c r="H6" s="93"/>
    </row>
    <row r="7" spans="1:8" s="81" customFormat="1" ht="14.4" x14ac:dyDescent="0.3">
      <c r="A7" s="345"/>
      <c r="B7" s="91"/>
      <c r="C7" s="91"/>
      <c r="D7" s="207"/>
      <c r="E7" s="91"/>
      <c r="F7" s="117">
        <f>ROUND(+B7*D7*E7,2)</f>
        <v>0</v>
      </c>
      <c r="H7" s="93"/>
    </row>
    <row r="8" spans="1:8" s="81" customFormat="1" ht="13.8" x14ac:dyDescent="0.3">
      <c r="A8" s="345"/>
      <c r="D8" s="159"/>
      <c r="E8" s="169" t="s">
        <v>187</v>
      </c>
      <c r="F8" s="69">
        <f>ROUND(SUM(F5:F7),2)</f>
        <v>0</v>
      </c>
      <c r="H8" s="344" t="s">
        <v>274</v>
      </c>
    </row>
    <row r="9" spans="1:8" s="81" customFormat="1" x14ac:dyDescent="0.25">
      <c r="A9" s="345"/>
      <c r="D9" s="118"/>
      <c r="F9" s="112"/>
    </row>
    <row r="10" spans="1:8" s="81" customFormat="1" ht="13.8" x14ac:dyDescent="0.3">
      <c r="A10" s="345"/>
      <c r="B10" s="91"/>
      <c r="C10" s="91"/>
      <c r="D10" s="207"/>
      <c r="E10" s="91"/>
      <c r="F10" s="92">
        <f>ROUND(+B10*D10*E10,2)</f>
        <v>0</v>
      </c>
    </row>
    <row r="11" spans="1:8" s="81" customFormat="1" ht="13.8" x14ac:dyDescent="0.3">
      <c r="A11" s="345"/>
      <c r="B11" s="91"/>
      <c r="C11" s="91"/>
      <c r="D11" s="207"/>
      <c r="E11" s="91"/>
      <c r="F11" s="117">
        <f>ROUND(+B11*D11*E11,2)</f>
        <v>0</v>
      </c>
    </row>
    <row r="12" spans="1:8" s="81" customFormat="1" ht="13.8" x14ac:dyDescent="0.3">
      <c r="D12" s="158"/>
      <c r="E12" s="166" t="s">
        <v>189</v>
      </c>
      <c r="F12" s="69">
        <f>ROUND(SUM(F9:F11),2)</f>
        <v>0</v>
      </c>
      <c r="H12" s="344" t="s">
        <v>274</v>
      </c>
    </row>
    <row r="13" spans="1:8" s="81" customFormat="1" x14ac:dyDescent="0.25">
      <c r="F13" s="112"/>
    </row>
    <row r="14" spans="1:8" ht="14.4" x14ac:dyDescent="0.3">
      <c r="A14"/>
      <c r="B14"/>
      <c r="C14"/>
      <c r="D14" s="343"/>
      <c r="E14" s="343" t="s">
        <v>275</v>
      </c>
      <c r="F14" s="68">
        <f>+F12+F8</f>
        <v>0</v>
      </c>
      <c r="H14" s="121" t="s">
        <v>191</v>
      </c>
    </row>
    <row r="16" spans="1:8" s="81" customFormat="1" ht="14.4" x14ac:dyDescent="0.25">
      <c r="A16" s="98" t="s">
        <v>276</v>
      </c>
      <c r="B16" s="99"/>
      <c r="C16" s="99"/>
      <c r="D16" s="99"/>
      <c r="E16" s="99"/>
      <c r="F16" s="100"/>
      <c r="H16" s="122" t="s">
        <v>193</v>
      </c>
    </row>
    <row r="17" spans="1:16" s="81" customFormat="1" ht="45" customHeight="1" x14ac:dyDescent="0.25">
      <c r="A17" s="482"/>
      <c r="B17" s="483"/>
      <c r="C17" s="483"/>
      <c r="D17" s="483"/>
      <c r="E17" s="483"/>
      <c r="F17" s="484"/>
      <c r="H17" s="468" t="s">
        <v>194</v>
      </c>
      <c r="I17" s="468"/>
      <c r="J17" s="468"/>
      <c r="K17" s="468"/>
      <c r="L17" s="468"/>
      <c r="M17" s="468"/>
      <c r="N17" s="468"/>
      <c r="O17" s="468"/>
      <c r="P17" s="468"/>
    </row>
    <row r="18" spans="1:16" ht="14.4" x14ac:dyDescent="0.3">
      <c r="A18"/>
      <c r="B18"/>
      <c r="C18"/>
      <c r="D18"/>
      <c r="E18"/>
      <c r="F18"/>
      <c r="H18"/>
    </row>
    <row r="19" spans="1:16" s="81" customFormat="1" x14ac:dyDescent="0.25">
      <c r="A19" s="98" t="s">
        <v>277</v>
      </c>
      <c r="B19" s="102"/>
      <c r="C19" s="102"/>
      <c r="D19" s="102"/>
      <c r="E19" s="102"/>
      <c r="F19" s="103"/>
      <c r="H19" s="122" t="s">
        <v>193</v>
      </c>
    </row>
    <row r="20" spans="1:16" s="81" customFormat="1" ht="45" customHeight="1" x14ac:dyDescent="0.25">
      <c r="A20" s="482"/>
      <c r="B20" s="483"/>
      <c r="C20" s="483"/>
      <c r="D20" s="483"/>
      <c r="E20" s="483"/>
      <c r="F20" s="484"/>
      <c r="H20" s="468" t="s">
        <v>194</v>
      </c>
      <c r="I20" s="468"/>
      <c r="J20" s="468"/>
      <c r="K20" s="468"/>
      <c r="L20" s="468"/>
      <c r="M20" s="468"/>
      <c r="N20" s="468"/>
      <c r="O20" s="468"/>
      <c r="P20" s="468"/>
    </row>
    <row r="21" spans="1:16" ht="14.4" x14ac:dyDescent="0.3">
      <c r="A21"/>
      <c r="B21"/>
      <c r="C21"/>
      <c r="D21"/>
      <c r="E21"/>
      <c r="F21" s="75"/>
    </row>
  </sheetData>
  <sheetProtection algorithmName="SHA-512" hashValue="+YBs7HQ5hy1Q2iuheIUSBpFQFFIhF9zMfyeegf8MSBCHdQKXP/TY0/iDIZBvakmkB+XR1Ks4DTkmq5X+HR+7Sw==" saltValue="B9fcqZ6EvvblX0QQ/f0e9w==" spinCount="100000" sheet="1" objects="1" scenarios="1" formatCells="0" formatRows="0" insertRows="0" deleteRows="0" sort="0"/>
  <mergeCells count="6">
    <mergeCell ref="A17:F17"/>
    <mergeCell ref="A20:F20"/>
    <mergeCell ref="A1:E1"/>
    <mergeCell ref="A2:F2"/>
    <mergeCell ref="H17:P17"/>
    <mergeCell ref="H20:P20"/>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18"/>
  <sheetViews>
    <sheetView view="pageBreakPreview" zoomScaleNormal="100" zoomScaleSheetLayoutView="100" workbookViewId="0">
      <selection activeCell="C10" sqref="C10"/>
    </sheetView>
  </sheetViews>
  <sheetFormatPr defaultColWidth="9.109375" defaultRowHeight="14.4" x14ac:dyDescent="0.3"/>
  <cols>
    <col min="1" max="1" width="39.44140625" customWidth="1"/>
    <col min="2" max="2" width="75.5546875" customWidth="1"/>
    <col min="3" max="3" width="18.5546875" customWidth="1"/>
    <col min="4" max="4" width="2.109375" customWidth="1"/>
  </cols>
  <sheetData>
    <row r="1" spans="1:13" ht="20.25" customHeight="1" x14ac:dyDescent="0.3">
      <c r="A1" s="473" t="s">
        <v>177</v>
      </c>
      <c r="B1" s="473"/>
      <c r="C1" s="212">
        <f>+'Section A'!B2</f>
        <v>0</v>
      </c>
    </row>
    <row r="2" spans="1:13" ht="53.25" customHeight="1" x14ac:dyDescent="0.3">
      <c r="A2" s="504" t="s">
        <v>278</v>
      </c>
      <c r="B2" s="504"/>
      <c r="C2" s="504"/>
    </row>
    <row r="3" spans="1:13" ht="26.4" x14ac:dyDescent="0.3">
      <c r="A3" s="233" t="s">
        <v>260</v>
      </c>
      <c r="B3" s="250" t="s">
        <v>261</v>
      </c>
      <c r="C3" s="233" t="s">
        <v>279</v>
      </c>
    </row>
    <row r="4" spans="1:13" x14ac:dyDescent="0.3">
      <c r="A4" s="240" t="s">
        <v>260</v>
      </c>
      <c r="B4" s="241" t="s">
        <v>261</v>
      </c>
      <c r="C4" s="214">
        <v>0</v>
      </c>
    </row>
    <row r="5" spans="1:13" x14ac:dyDescent="0.3">
      <c r="A5" s="243" t="s">
        <v>260</v>
      </c>
      <c r="B5" s="243" t="s">
        <v>261</v>
      </c>
      <c r="C5" s="223">
        <v>0</v>
      </c>
    </row>
    <row r="6" spans="1:13" x14ac:dyDescent="0.3">
      <c r="A6" s="243"/>
      <c r="B6" s="213" t="s">
        <v>187</v>
      </c>
      <c r="C6" s="214">
        <f>ROUND(SUM(C4:C5),2)</f>
        <v>0</v>
      </c>
      <c r="E6" s="122" t="s">
        <v>241</v>
      </c>
    </row>
    <row r="7" spans="1:13" x14ac:dyDescent="0.3">
      <c r="A7" s="243"/>
      <c r="B7" s="243"/>
      <c r="C7" s="225"/>
    </row>
    <row r="8" spans="1:13" x14ac:dyDescent="0.3">
      <c r="A8" s="243" t="s">
        <v>264</v>
      </c>
      <c r="B8" s="243" t="s">
        <v>280</v>
      </c>
      <c r="C8" s="214">
        <v>0</v>
      </c>
    </row>
    <row r="9" spans="1:13" x14ac:dyDescent="0.3">
      <c r="A9" s="243" t="s">
        <v>264</v>
      </c>
      <c r="B9" s="243" t="s">
        <v>280</v>
      </c>
      <c r="C9" s="223">
        <v>0</v>
      </c>
    </row>
    <row r="10" spans="1:13" x14ac:dyDescent="0.3">
      <c r="A10" s="243"/>
      <c r="B10" s="215" t="s">
        <v>189</v>
      </c>
      <c r="C10" s="214">
        <f>ROUND(SUM(C7:C9),2)</f>
        <v>0</v>
      </c>
      <c r="E10" s="122" t="s">
        <v>241</v>
      </c>
    </row>
    <row r="11" spans="1:13" x14ac:dyDescent="0.3">
      <c r="A11" s="212"/>
      <c r="B11" s="212"/>
      <c r="C11" s="237"/>
    </row>
    <row r="12" spans="1:13" x14ac:dyDescent="0.3">
      <c r="A12" s="212"/>
      <c r="B12" s="348" t="s">
        <v>281</v>
      </c>
      <c r="C12" s="214">
        <f>+C10+C6</f>
        <v>0</v>
      </c>
      <c r="E12" s="121" t="s">
        <v>191</v>
      </c>
    </row>
    <row r="13" spans="1:13" x14ac:dyDescent="0.3">
      <c r="A13" s="212"/>
      <c r="B13" s="212"/>
      <c r="C13" s="225"/>
    </row>
    <row r="14" spans="1:13" x14ac:dyDescent="0.3">
      <c r="A14" s="227" t="s">
        <v>282</v>
      </c>
      <c r="B14" s="228"/>
      <c r="C14" s="238"/>
      <c r="E14" s="122" t="s">
        <v>193</v>
      </c>
    </row>
    <row r="15" spans="1:13" ht="45" customHeight="1" x14ac:dyDescent="0.3">
      <c r="A15" s="470" t="s">
        <v>283</v>
      </c>
      <c r="B15" s="471"/>
      <c r="C15" s="472"/>
      <c r="E15" s="468" t="s">
        <v>194</v>
      </c>
      <c r="F15" s="468"/>
      <c r="G15" s="468"/>
      <c r="H15" s="468"/>
      <c r="I15" s="468"/>
      <c r="J15" s="468"/>
      <c r="K15" s="468"/>
      <c r="L15" s="468"/>
      <c r="M15" s="468"/>
    </row>
    <row r="16" spans="1:13" x14ac:dyDescent="0.3">
      <c r="A16" s="212"/>
      <c r="B16" s="212"/>
      <c r="C16" s="212"/>
    </row>
    <row r="17" spans="1:13" x14ac:dyDescent="0.3">
      <c r="A17" s="227" t="s">
        <v>284</v>
      </c>
      <c r="B17" s="231"/>
      <c r="C17" s="239"/>
      <c r="E17" s="122" t="s">
        <v>193</v>
      </c>
    </row>
    <row r="18" spans="1:13" ht="45" customHeight="1" x14ac:dyDescent="0.3">
      <c r="A18" s="470" t="s">
        <v>285</v>
      </c>
      <c r="B18" s="471"/>
      <c r="C18" s="472"/>
      <c r="E18" s="468" t="s">
        <v>194</v>
      </c>
      <c r="F18" s="468"/>
      <c r="G18" s="468"/>
      <c r="H18" s="468"/>
      <c r="I18" s="468"/>
      <c r="J18" s="468"/>
      <c r="K18" s="468"/>
      <c r="L18" s="468"/>
      <c r="M18" s="468"/>
    </row>
  </sheetData>
  <sheetProtection algorithmName="SHA-512" hashValue="xpeifbUcYCNxpxr+aLzYroPiCc44GipGkQM3H7RxcpVDw2crc7BuTaCUMuGlnYBuY8ys3Bg3DI4ymBgPlvTq4Q==" saltValue="qcvgHcnP6R2X/xXr1b29Gw==" spinCount="100000" sheet="1" objects="1" scenarios="1"/>
  <mergeCells count="6">
    <mergeCell ref="A1:B1"/>
    <mergeCell ref="A2:C2"/>
    <mergeCell ref="A15:C15"/>
    <mergeCell ref="A18:C18"/>
    <mergeCell ref="E15:M15"/>
    <mergeCell ref="E18:M18"/>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20"/>
  <sheetViews>
    <sheetView view="pageBreakPreview" zoomScaleNormal="100" zoomScaleSheetLayoutView="100" workbookViewId="0">
      <selection activeCell="C10" sqref="C10"/>
    </sheetView>
  </sheetViews>
  <sheetFormatPr defaultColWidth="9.109375" defaultRowHeight="14.4" x14ac:dyDescent="0.3"/>
  <cols>
    <col min="1" max="1" width="42.33203125" customWidth="1"/>
    <col min="2" max="5" width="16.44140625" customWidth="1"/>
    <col min="6" max="6" width="16.6640625" customWidth="1"/>
    <col min="7" max="7" width="2.44140625" customWidth="1"/>
  </cols>
  <sheetData>
    <row r="1" spans="1:8" ht="29.25" customHeight="1" x14ac:dyDescent="0.3">
      <c r="A1" s="473" t="s">
        <v>177</v>
      </c>
      <c r="B1" s="473"/>
      <c r="C1" s="473"/>
      <c r="D1" s="473"/>
      <c r="E1" s="473"/>
      <c r="F1" s="212">
        <f>+'Section A'!B2</f>
        <v>0</v>
      </c>
    </row>
    <row r="2" spans="1:8" ht="41.25" customHeight="1" x14ac:dyDescent="0.3">
      <c r="A2" s="506" t="s">
        <v>286</v>
      </c>
      <c r="B2" s="506"/>
      <c r="C2" s="506"/>
      <c r="D2" s="506"/>
      <c r="E2" s="506"/>
      <c r="F2" s="506"/>
    </row>
    <row r="3" spans="1:8" ht="7.5" customHeight="1" x14ac:dyDescent="0.3">
      <c r="A3" s="235"/>
      <c r="B3" s="235"/>
      <c r="C3" s="235"/>
      <c r="D3" s="235"/>
      <c r="E3" s="235"/>
      <c r="F3" s="235"/>
    </row>
    <row r="4" spans="1:8" ht="26.4" x14ac:dyDescent="0.3">
      <c r="A4" s="251" t="s">
        <v>272</v>
      </c>
      <c r="B4" s="251" t="s">
        <v>211</v>
      </c>
      <c r="C4" s="251" t="s">
        <v>210</v>
      </c>
      <c r="D4" s="251" t="s">
        <v>232</v>
      </c>
      <c r="E4" s="251" t="s">
        <v>184</v>
      </c>
      <c r="F4" s="252" t="s">
        <v>287</v>
      </c>
    </row>
    <row r="5" spans="1:8" x14ac:dyDescent="0.3">
      <c r="A5" s="241" t="s">
        <v>272</v>
      </c>
      <c r="B5" s="221">
        <v>3</v>
      </c>
      <c r="C5" s="221" t="s">
        <v>215</v>
      </c>
      <c r="D5" s="253"/>
      <c r="E5" s="221">
        <v>3</v>
      </c>
      <c r="F5" s="214">
        <f>ROUND(+B5*D5*E5,2)</f>
        <v>0</v>
      </c>
    </row>
    <row r="6" spans="1:8" x14ac:dyDescent="0.3">
      <c r="A6" s="243" t="s">
        <v>272</v>
      </c>
      <c r="B6" s="221">
        <v>3</v>
      </c>
      <c r="C6" s="221" t="s">
        <v>215</v>
      </c>
      <c r="D6" s="253"/>
      <c r="E6" s="221">
        <v>3</v>
      </c>
      <c r="F6" s="214">
        <f>ROUND(+B6*D6*E6,2)</f>
        <v>0</v>
      </c>
    </row>
    <row r="7" spans="1:8" x14ac:dyDescent="0.3">
      <c r="A7" s="243" t="s">
        <v>272</v>
      </c>
      <c r="B7" s="221">
        <v>3</v>
      </c>
      <c r="C7" s="221" t="s">
        <v>215</v>
      </c>
      <c r="D7" s="253"/>
      <c r="E7" s="221">
        <v>3</v>
      </c>
      <c r="F7" s="223">
        <f>ROUND(+B7*D7*E7,2)</f>
        <v>0</v>
      </c>
    </row>
    <row r="8" spans="1:8" x14ac:dyDescent="0.3">
      <c r="A8" s="243"/>
      <c r="B8" s="235"/>
      <c r="C8" s="235"/>
      <c r="D8" s="234"/>
      <c r="E8" s="213" t="s">
        <v>187</v>
      </c>
      <c r="F8" s="214">
        <f>ROUND(SUM(F5:F7),2)</f>
        <v>0</v>
      </c>
      <c r="H8" s="122" t="s">
        <v>274</v>
      </c>
    </row>
    <row r="9" spans="1:8" x14ac:dyDescent="0.3">
      <c r="A9" s="243"/>
      <c r="B9" s="235"/>
      <c r="C9" s="235"/>
      <c r="D9" s="254"/>
      <c r="E9" s="235"/>
      <c r="F9" s="236"/>
    </row>
    <row r="10" spans="1:8" x14ac:dyDescent="0.3">
      <c r="A10" s="243" t="s">
        <v>265</v>
      </c>
      <c r="B10" s="221">
        <v>3</v>
      </c>
      <c r="C10" s="221" t="s">
        <v>215</v>
      </c>
      <c r="D10" s="253"/>
      <c r="E10" s="221">
        <v>3</v>
      </c>
      <c r="F10" s="214">
        <f>ROUND(+B10*D10*E10,2)</f>
        <v>0</v>
      </c>
    </row>
    <row r="11" spans="1:8" x14ac:dyDescent="0.3">
      <c r="A11" s="243" t="s">
        <v>265</v>
      </c>
      <c r="B11" s="221">
        <v>3</v>
      </c>
      <c r="C11" s="221" t="s">
        <v>215</v>
      </c>
      <c r="D11" s="253"/>
      <c r="E11" s="221">
        <v>3</v>
      </c>
      <c r="F11" s="223">
        <f>ROUND(+B11*D11*E11,2)</f>
        <v>0</v>
      </c>
    </row>
    <row r="12" spans="1:8" x14ac:dyDescent="0.3">
      <c r="A12" s="243"/>
      <c r="B12" s="235"/>
      <c r="C12" s="235"/>
      <c r="D12" s="215"/>
      <c r="E12" s="215" t="s">
        <v>189</v>
      </c>
      <c r="F12" s="214">
        <f>ROUND(SUM(F9:F11),2)</f>
        <v>0</v>
      </c>
      <c r="H12" s="122" t="s">
        <v>274</v>
      </c>
    </row>
    <row r="13" spans="1:8" x14ac:dyDescent="0.3">
      <c r="A13" s="212"/>
      <c r="B13" s="212"/>
      <c r="C13" s="212"/>
      <c r="D13" s="212"/>
      <c r="E13" s="212"/>
      <c r="F13" s="226"/>
    </row>
    <row r="14" spans="1:8" x14ac:dyDescent="0.3">
      <c r="A14" s="212"/>
      <c r="B14" s="212"/>
      <c r="C14" s="505" t="s">
        <v>288</v>
      </c>
      <c r="D14" s="505"/>
      <c r="E14" s="505"/>
      <c r="F14" s="214">
        <f>+F12+F8</f>
        <v>0</v>
      </c>
      <c r="H14" s="121" t="s">
        <v>191</v>
      </c>
    </row>
    <row r="15" spans="1:8" x14ac:dyDescent="0.3">
      <c r="A15" s="255"/>
      <c r="B15" s="256"/>
      <c r="C15" s="256"/>
      <c r="D15" s="256"/>
      <c r="E15" s="256"/>
      <c r="F15" s="257"/>
    </row>
    <row r="16" spans="1:8" x14ac:dyDescent="0.3">
      <c r="A16" s="227" t="s">
        <v>289</v>
      </c>
      <c r="B16" s="258"/>
      <c r="C16" s="258"/>
      <c r="D16" s="228"/>
      <c r="E16" s="228"/>
      <c r="F16" s="238"/>
      <c r="H16" s="122" t="s">
        <v>193</v>
      </c>
    </row>
    <row r="17" spans="1:16" ht="45" customHeight="1" x14ac:dyDescent="0.3">
      <c r="A17" s="470" t="s">
        <v>290</v>
      </c>
      <c r="B17" s="471"/>
      <c r="C17" s="471"/>
      <c r="D17" s="471"/>
      <c r="E17" s="471"/>
      <c r="F17" s="472"/>
      <c r="H17" s="468" t="s">
        <v>194</v>
      </c>
      <c r="I17" s="468"/>
      <c r="J17" s="468"/>
      <c r="K17" s="468"/>
      <c r="L17" s="468"/>
      <c r="M17" s="468"/>
      <c r="N17" s="468"/>
      <c r="O17" s="468"/>
      <c r="P17" s="468"/>
    </row>
    <row r="18" spans="1:16" x14ac:dyDescent="0.3">
      <c r="A18" s="212"/>
      <c r="B18" s="212"/>
      <c r="C18" s="212"/>
      <c r="D18" s="212"/>
      <c r="E18" s="212"/>
      <c r="F18" s="212"/>
    </row>
    <row r="19" spans="1:16" x14ac:dyDescent="0.3">
      <c r="A19" s="227" t="s">
        <v>291</v>
      </c>
      <c r="B19" s="231"/>
      <c r="C19" s="231"/>
      <c r="D19" s="231"/>
      <c r="E19" s="231"/>
      <c r="F19" s="239"/>
      <c r="H19" s="122" t="s">
        <v>193</v>
      </c>
    </row>
    <row r="20" spans="1:16" ht="45" customHeight="1" x14ac:dyDescent="0.3">
      <c r="A20" s="470" t="s">
        <v>292</v>
      </c>
      <c r="B20" s="471"/>
      <c r="C20" s="471"/>
      <c r="D20" s="471"/>
      <c r="E20" s="471"/>
      <c r="F20" s="472"/>
      <c r="H20" s="468" t="s">
        <v>194</v>
      </c>
      <c r="I20" s="468"/>
      <c r="J20" s="468"/>
      <c r="K20" s="468"/>
      <c r="L20" s="468"/>
      <c r="M20" s="468"/>
      <c r="N20" s="468"/>
      <c r="O20" s="468"/>
      <c r="P20" s="468"/>
    </row>
  </sheetData>
  <sheetProtection algorithmName="SHA-512" hashValue="ZS0oU8ONFB/YfzNOEyvg/A7HRuAkQ2U3BoBU0DO5YWILwp2OEu8zFL6osA2twn2BrT147+Rgq9SZHYDmc+CPNA==" saltValue="+eEwRmP2RS9XIgvZ3zqfzQ==" spinCount="100000" sheet="1" objects="1" scenarios="1"/>
  <mergeCells count="7">
    <mergeCell ref="H17:P17"/>
    <mergeCell ref="H20:P20"/>
    <mergeCell ref="A1:E1"/>
    <mergeCell ref="C14:E14"/>
    <mergeCell ref="A2:F2"/>
    <mergeCell ref="A17:F17"/>
    <mergeCell ref="A20:F20"/>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20"/>
  <sheetViews>
    <sheetView zoomScaleNormal="100" zoomScaleSheetLayoutView="100" workbookViewId="0">
      <selection activeCell="A5" sqref="A5"/>
    </sheetView>
  </sheetViews>
  <sheetFormatPr defaultColWidth="9.109375" defaultRowHeight="14.4" x14ac:dyDescent="0.3"/>
  <cols>
    <col min="1" max="1" width="56" customWidth="1"/>
    <col min="2" max="5" width="12.5546875" customWidth="1"/>
    <col min="6" max="6" width="17.109375" customWidth="1"/>
    <col min="7" max="7" width="2.44140625" customWidth="1"/>
  </cols>
  <sheetData>
    <row r="1" spans="1:8" ht="24.75" customHeight="1" x14ac:dyDescent="0.3">
      <c r="A1" s="467" t="s">
        <v>177</v>
      </c>
      <c r="B1" s="467"/>
      <c r="C1" s="467"/>
      <c r="D1" s="467"/>
      <c r="E1" s="467"/>
      <c r="F1">
        <f>+'Section A'!B2</f>
        <v>0</v>
      </c>
    </row>
    <row r="2" spans="1:8" ht="42" customHeight="1" x14ac:dyDescent="0.3">
      <c r="A2" s="425" t="s">
        <v>293</v>
      </c>
      <c r="B2" s="425"/>
      <c r="C2" s="425"/>
      <c r="D2" s="425"/>
      <c r="E2" s="425"/>
      <c r="F2" s="425"/>
    </row>
    <row r="3" spans="1:8" x14ac:dyDescent="0.3">
      <c r="A3" s="10"/>
      <c r="B3" s="10"/>
      <c r="C3" s="10"/>
      <c r="D3" s="10"/>
      <c r="E3" s="10"/>
      <c r="F3" s="10"/>
    </row>
    <row r="4" spans="1:8" ht="26.4" x14ac:dyDescent="0.3">
      <c r="A4" s="186" t="s">
        <v>272</v>
      </c>
      <c r="B4" s="186" t="s">
        <v>211</v>
      </c>
      <c r="C4" s="186" t="s">
        <v>210</v>
      </c>
      <c r="D4" s="186" t="s">
        <v>232</v>
      </c>
      <c r="E4" s="186" t="s">
        <v>184</v>
      </c>
      <c r="F4" s="12" t="s">
        <v>294</v>
      </c>
      <c r="H4" s="122" t="s">
        <v>186</v>
      </c>
    </row>
    <row r="5" spans="1:8" s="93" customFormat="1" x14ac:dyDescent="0.3">
      <c r="A5" s="183"/>
      <c r="B5" s="91"/>
      <c r="C5" s="91"/>
      <c r="D5" s="207"/>
      <c r="E5" s="91"/>
      <c r="F5" s="92">
        <f>ROUND(+B5*D5*E5,2)</f>
        <v>0</v>
      </c>
    </row>
    <row r="6" spans="1:8" s="93" customFormat="1" x14ac:dyDescent="0.3">
      <c r="A6" s="345"/>
      <c r="B6" s="91"/>
      <c r="C6" s="91"/>
      <c r="D6" s="207"/>
      <c r="E6" s="91"/>
      <c r="F6" s="92">
        <f>ROUND(+B6*D6*E6,2)</f>
        <v>0</v>
      </c>
    </row>
    <row r="7" spans="1:8" s="93" customFormat="1" x14ac:dyDescent="0.3">
      <c r="A7" s="345"/>
      <c r="B7" s="91"/>
      <c r="C7" s="91"/>
      <c r="D7" s="207"/>
      <c r="E7" s="91"/>
      <c r="F7" s="117">
        <f>ROUND(+B7*D7*E7,2)</f>
        <v>0</v>
      </c>
    </row>
    <row r="8" spans="1:8" s="93" customFormat="1" x14ac:dyDescent="0.3">
      <c r="A8" s="345"/>
      <c r="B8" s="81"/>
      <c r="C8" s="81"/>
      <c r="D8" s="163"/>
      <c r="E8" s="169" t="s">
        <v>187</v>
      </c>
      <c r="F8" s="69">
        <f>ROUND(SUM(F5:F7),2)</f>
        <v>0</v>
      </c>
      <c r="H8" s="344" t="s">
        <v>274</v>
      </c>
    </row>
    <row r="9" spans="1:8" s="93" customFormat="1" x14ac:dyDescent="0.3">
      <c r="A9" s="345"/>
      <c r="B9" s="81"/>
      <c r="C9" s="81"/>
      <c r="D9" s="118"/>
      <c r="E9" s="81"/>
      <c r="F9" s="112"/>
    </row>
    <row r="10" spans="1:8" s="93" customFormat="1" x14ac:dyDescent="0.3">
      <c r="A10" s="345"/>
      <c r="B10" s="91"/>
      <c r="C10" s="91"/>
      <c r="D10" s="207"/>
      <c r="E10" s="91"/>
      <c r="F10" s="92">
        <f>ROUND(+B10*D10*E10,2)</f>
        <v>0</v>
      </c>
    </row>
    <row r="11" spans="1:8" s="93" customFormat="1" x14ac:dyDescent="0.3">
      <c r="A11" s="345"/>
      <c r="B11" s="91"/>
      <c r="C11" s="91"/>
      <c r="D11" s="207"/>
      <c r="E11" s="91"/>
      <c r="F11" s="117">
        <f>ROUND(+B11*D11*E11,2)</f>
        <v>0</v>
      </c>
    </row>
    <row r="12" spans="1:8" s="93" customFormat="1" x14ac:dyDescent="0.3">
      <c r="A12" s="345"/>
      <c r="B12" s="81"/>
      <c r="C12" s="81"/>
      <c r="D12" s="162"/>
      <c r="E12" s="166" t="s">
        <v>189</v>
      </c>
      <c r="F12" s="69">
        <f>ROUND(SUM(F9:F11),2)</f>
        <v>0</v>
      </c>
      <c r="H12" s="344" t="s">
        <v>274</v>
      </c>
    </row>
    <row r="13" spans="1:8" x14ac:dyDescent="0.3">
      <c r="F13" s="75"/>
    </row>
    <row r="14" spans="1:8" x14ac:dyDescent="0.3">
      <c r="C14" s="481" t="s">
        <v>295</v>
      </c>
      <c r="D14" s="481"/>
      <c r="E14" s="481"/>
      <c r="F14" s="68">
        <f>+F12+F8</f>
        <v>0</v>
      </c>
      <c r="H14" s="121" t="s">
        <v>191</v>
      </c>
    </row>
    <row r="15" spans="1:8" s="93" customFormat="1" x14ac:dyDescent="0.3">
      <c r="A15" s="81"/>
      <c r="B15" s="81"/>
      <c r="C15" s="81"/>
      <c r="D15" s="81"/>
      <c r="E15" s="81"/>
      <c r="F15" s="112"/>
    </row>
    <row r="16" spans="1:8" s="93" customFormat="1" x14ac:dyDescent="0.3">
      <c r="A16" s="98" t="s">
        <v>296</v>
      </c>
      <c r="B16" s="99"/>
      <c r="C16" s="99"/>
      <c r="D16" s="99"/>
      <c r="E16" s="99"/>
      <c r="F16" s="100"/>
      <c r="H16" s="122" t="s">
        <v>193</v>
      </c>
    </row>
    <row r="17" spans="1:16" s="93" customFormat="1" ht="45" customHeight="1" x14ac:dyDescent="0.3">
      <c r="A17" s="482"/>
      <c r="B17" s="483"/>
      <c r="C17" s="483"/>
      <c r="D17" s="483"/>
      <c r="E17" s="483"/>
      <c r="F17" s="484"/>
      <c r="H17" s="468" t="s">
        <v>194</v>
      </c>
      <c r="I17" s="468"/>
      <c r="J17" s="468"/>
      <c r="K17" s="468"/>
      <c r="L17" s="468"/>
      <c r="M17" s="468"/>
      <c r="N17" s="468"/>
      <c r="O17" s="468"/>
      <c r="P17" s="468"/>
    </row>
    <row r="18" spans="1:16" x14ac:dyDescent="0.3">
      <c r="H18" s="122"/>
    </row>
    <row r="19" spans="1:16" s="93" customFormat="1" x14ac:dyDescent="0.3">
      <c r="A19" s="98" t="s">
        <v>297</v>
      </c>
      <c r="B19" s="102"/>
      <c r="C19" s="102"/>
      <c r="D19" s="102"/>
      <c r="E19" s="102"/>
      <c r="F19" s="103"/>
      <c r="H19" s="122" t="s">
        <v>193</v>
      </c>
    </row>
    <row r="20" spans="1:16" s="93" customFormat="1" ht="45" customHeight="1" x14ac:dyDescent="0.3">
      <c r="A20" s="482"/>
      <c r="B20" s="483"/>
      <c r="C20" s="483"/>
      <c r="D20" s="483"/>
      <c r="E20" s="483"/>
      <c r="F20" s="484"/>
      <c r="H20" s="468" t="s">
        <v>194</v>
      </c>
      <c r="I20" s="468"/>
      <c r="J20" s="468"/>
      <c r="K20" s="468"/>
      <c r="L20" s="468"/>
      <c r="M20" s="468"/>
      <c r="N20" s="468"/>
      <c r="O20" s="468"/>
      <c r="P20" s="468"/>
    </row>
  </sheetData>
  <sheetProtection algorithmName="SHA-512" hashValue="Daghy1AfEV4ie+7J58vjsKHHMO1vl+29ejNceZdkkjRm4SUG4Gx20w4rFS0Rs9L+EBcJKffjk8VUP3MMtpDTlg==" saltValue="CBurQVJgEpnjnYyUr1dM7g==" spinCount="100000" sheet="1" objects="1" scenarios="1" formatCells="0" formatRows="0" insertRows="0" deleteRows="0" sort="0"/>
  <mergeCells count="7">
    <mergeCell ref="H17:P17"/>
    <mergeCell ref="H20:P20"/>
    <mergeCell ref="A1:E1"/>
    <mergeCell ref="C14:E14"/>
    <mergeCell ref="A2:F2"/>
    <mergeCell ref="A17:F17"/>
    <mergeCell ref="A20:F20"/>
  </mergeCells>
  <printOptions horizontalCentered="1"/>
  <pageMargins left="0.25" right="0.25" top="0.25" bottom="0.5" header="0.3" footer="0.3"/>
  <pageSetup fitToHeight="0" orientation="landscape" blackAndWhite="1" r:id="rId1"/>
  <headerFooter>
    <oddFooter>&amp;L&amp;F&amp;CPage &amp;P of &amp;N&amp;R&amp;A</oddFooter>
  </headerFooter>
  <ignoredErrors>
    <ignoredError sqref="F5:F7 F11"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19"/>
  <sheetViews>
    <sheetView view="pageBreakPreview" zoomScaleNormal="100" zoomScaleSheetLayoutView="100" workbookViewId="0">
      <selection activeCell="C6" sqref="C5:C12"/>
    </sheetView>
  </sheetViews>
  <sheetFormatPr defaultColWidth="9.109375" defaultRowHeight="14.4" x14ac:dyDescent="0.3"/>
  <cols>
    <col min="1" max="1" width="31.109375" customWidth="1"/>
    <col min="2" max="2" width="24.88671875" customWidth="1"/>
    <col min="3" max="6" width="14.5546875" customWidth="1"/>
    <col min="7" max="7" width="17" customWidth="1"/>
    <col min="8" max="8" width="2.44140625" customWidth="1"/>
  </cols>
  <sheetData>
    <row r="1" spans="1:17" ht="27" customHeight="1" x14ac:dyDescent="0.3">
      <c r="A1" s="473" t="s">
        <v>177</v>
      </c>
      <c r="B1" s="473"/>
      <c r="C1" s="473"/>
      <c r="D1" s="473"/>
      <c r="E1" s="473"/>
      <c r="F1" s="473"/>
      <c r="G1" s="212">
        <f>+'Section A'!B2</f>
        <v>0</v>
      </c>
    </row>
    <row r="2" spans="1:17" ht="54.75" customHeight="1" x14ac:dyDescent="0.3">
      <c r="A2" s="506" t="s">
        <v>298</v>
      </c>
      <c r="B2" s="506"/>
      <c r="C2" s="506"/>
      <c r="D2" s="506"/>
      <c r="E2" s="506"/>
      <c r="F2" s="506"/>
      <c r="G2" s="506"/>
    </row>
    <row r="3" spans="1:17" ht="8.25" customHeight="1" x14ac:dyDescent="0.3">
      <c r="A3" s="235"/>
      <c r="B3" s="235"/>
      <c r="C3" s="235"/>
      <c r="D3" s="235"/>
      <c r="E3" s="235"/>
      <c r="F3" s="235"/>
      <c r="G3" s="235"/>
    </row>
    <row r="4" spans="1:17" ht="26.4" x14ac:dyDescent="0.3">
      <c r="A4" s="251" t="s">
        <v>179</v>
      </c>
      <c r="B4" s="251" t="s">
        <v>299</v>
      </c>
      <c r="C4" s="252" t="s">
        <v>181</v>
      </c>
      <c r="D4" s="252" t="s">
        <v>182</v>
      </c>
      <c r="E4" s="251" t="s">
        <v>183</v>
      </c>
      <c r="F4" s="251" t="s">
        <v>184</v>
      </c>
      <c r="G4" s="252" t="s">
        <v>300</v>
      </c>
      <c r="I4" s="122" t="s">
        <v>186</v>
      </c>
    </row>
    <row r="5" spans="1:17" x14ac:dyDescent="0.3">
      <c r="A5" s="261" t="s">
        <v>179</v>
      </c>
      <c r="B5" s="261" t="s">
        <v>299</v>
      </c>
      <c r="C5" s="262"/>
      <c r="D5" s="263" t="s">
        <v>301</v>
      </c>
      <c r="E5" s="264">
        <v>7.0000000000000007E-2</v>
      </c>
      <c r="F5" s="263">
        <v>3</v>
      </c>
      <c r="G5" s="260">
        <f>ROUND(+C5*E5*F5,2)</f>
        <v>0</v>
      </c>
    </row>
    <row r="6" spans="1:17" x14ac:dyDescent="0.3">
      <c r="A6" s="261" t="s">
        <v>179</v>
      </c>
      <c r="B6" s="261" t="s">
        <v>299</v>
      </c>
      <c r="C6" s="262"/>
      <c r="D6" s="263" t="s">
        <v>301</v>
      </c>
      <c r="E6" s="264">
        <v>7.0000000000000007E-2</v>
      </c>
      <c r="F6" s="263">
        <v>3</v>
      </c>
      <c r="G6" s="265">
        <f>ROUND(+C6*E6*F6,2)</f>
        <v>0</v>
      </c>
    </row>
    <row r="7" spans="1:17" x14ac:dyDescent="0.3">
      <c r="A7" s="261"/>
      <c r="B7" s="261"/>
      <c r="C7" s="266"/>
      <c r="D7" s="263"/>
      <c r="E7" s="264"/>
      <c r="F7" s="259" t="s">
        <v>187</v>
      </c>
      <c r="G7" s="260">
        <f>ROUND(SUM(G5:G6),2)</f>
        <v>0</v>
      </c>
      <c r="I7" s="122" t="s">
        <v>188</v>
      </c>
    </row>
    <row r="8" spans="1:17" x14ac:dyDescent="0.3">
      <c r="A8" s="267"/>
      <c r="B8" s="267"/>
      <c r="C8" s="236"/>
      <c r="D8" s="268"/>
      <c r="E8" s="269"/>
      <c r="F8" s="268"/>
      <c r="G8" s="270"/>
      <c r="I8" s="122"/>
    </row>
    <row r="9" spans="1:17" x14ac:dyDescent="0.3">
      <c r="A9" s="271" t="s">
        <v>302</v>
      </c>
      <c r="B9" s="271" t="s">
        <v>303</v>
      </c>
      <c r="C9" s="262"/>
      <c r="D9" s="263" t="s">
        <v>304</v>
      </c>
      <c r="E9" s="264">
        <v>7.0000000000000007E-2</v>
      </c>
      <c r="F9" s="263">
        <v>3</v>
      </c>
      <c r="G9" s="260">
        <f>ROUND(+C9*E9*F9,2)</f>
        <v>0</v>
      </c>
    </row>
    <row r="10" spans="1:17" x14ac:dyDescent="0.3">
      <c r="A10" s="271" t="s">
        <v>302</v>
      </c>
      <c r="B10" s="272" t="s">
        <v>305</v>
      </c>
      <c r="C10" s="262"/>
      <c r="D10" s="263" t="s">
        <v>306</v>
      </c>
      <c r="E10" s="264">
        <v>7.0000000000000007E-2</v>
      </c>
      <c r="F10" s="263">
        <v>3</v>
      </c>
      <c r="G10" s="265">
        <f>ROUND(+C10*E10*F10,2)</f>
        <v>0</v>
      </c>
    </row>
    <row r="11" spans="1:17" x14ac:dyDescent="0.3">
      <c r="A11" s="272"/>
      <c r="B11" s="272"/>
      <c r="C11" s="247"/>
      <c r="D11" s="221"/>
      <c r="E11" s="215"/>
      <c r="F11" s="215" t="s">
        <v>189</v>
      </c>
      <c r="G11" s="214">
        <f>ROUND(SUM(G8:G10),2)</f>
        <v>0</v>
      </c>
      <c r="I11" s="122" t="s">
        <v>188</v>
      </c>
    </row>
    <row r="12" spans="1:17" x14ac:dyDescent="0.3">
      <c r="A12" s="212"/>
      <c r="B12" s="212"/>
      <c r="C12" s="212"/>
      <c r="D12" s="212"/>
      <c r="E12" s="212"/>
      <c r="F12" s="212"/>
      <c r="G12" s="237"/>
    </row>
    <row r="13" spans="1:17" x14ac:dyDescent="0.3">
      <c r="A13" s="212"/>
      <c r="B13" s="212"/>
      <c r="C13" s="212"/>
      <c r="D13" s="505" t="s">
        <v>307</v>
      </c>
      <c r="E13" s="505"/>
      <c r="F13" s="505"/>
      <c r="G13" s="214">
        <f>+G11+G7</f>
        <v>0</v>
      </c>
      <c r="I13" s="121" t="s">
        <v>191</v>
      </c>
    </row>
    <row r="14" spans="1:17" x14ac:dyDescent="0.3">
      <c r="A14" s="212"/>
      <c r="B14" s="212"/>
      <c r="C14" s="224"/>
      <c r="D14" s="273"/>
      <c r="E14" s="274"/>
      <c r="F14" s="273"/>
      <c r="G14" s="225"/>
    </row>
    <row r="15" spans="1:17" x14ac:dyDescent="0.3">
      <c r="A15" s="227" t="s">
        <v>308</v>
      </c>
      <c r="B15" s="228"/>
      <c r="C15" s="228"/>
      <c r="D15" s="228"/>
      <c r="E15" s="228"/>
      <c r="F15" s="228"/>
      <c r="G15" s="238"/>
      <c r="I15" s="122" t="s">
        <v>193</v>
      </c>
    </row>
    <row r="16" spans="1:17" ht="45" customHeight="1" x14ac:dyDescent="0.3">
      <c r="A16" s="470" t="s">
        <v>309</v>
      </c>
      <c r="B16" s="471"/>
      <c r="C16" s="471"/>
      <c r="D16" s="471"/>
      <c r="E16" s="471"/>
      <c r="F16" s="471"/>
      <c r="G16" s="472"/>
      <c r="I16" s="468" t="s">
        <v>194</v>
      </c>
      <c r="J16" s="468"/>
      <c r="K16" s="468"/>
      <c r="L16" s="468"/>
      <c r="M16" s="468"/>
      <c r="N16" s="468"/>
      <c r="O16" s="468"/>
      <c r="P16" s="468"/>
      <c r="Q16" s="468"/>
    </row>
    <row r="17" spans="1:17" x14ac:dyDescent="0.3">
      <c r="A17" s="212"/>
      <c r="B17" s="212"/>
      <c r="C17" s="212"/>
      <c r="D17" s="212"/>
      <c r="E17" s="212"/>
      <c r="F17" s="212"/>
      <c r="G17" s="212"/>
    </row>
    <row r="18" spans="1:17" x14ac:dyDescent="0.3">
      <c r="A18" s="227" t="s">
        <v>310</v>
      </c>
      <c r="B18" s="230"/>
      <c r="C18" s="231"/>
      <c r="D18" s="231"/>
      <c r="E18" s="231"/>
      <c r="F18" s="231"/>
      <c r="G18" s="239"/>
      <c r="I18" s="122" t="s">
        <v>193</v>
      </c>
    </row>
    <row r="19" spans="1:17" ht="45" customHeight="1" x14ac:dyDescent="0.3">
      <c r="A19" s="470" t="s">
        <v>311</v>
      </c>
      <c r="B19" s="471"/>
      <c r="C19" s="471"/>
      <c r="D19" s="471"/>
      <c r="E19" s="471"/>
      <c r="F19" s="471"/>
      <c r="G19" s="472"/>
      <c r="I19" s="468" t="s">
        <v>194</v>
      </c>
      <c r="J19" s="468"/>
      <c r="K19" s="468"/>
      <c r="L19" s="468"/>
      <c r="M19" s="468"/>
      <c r="N19" s="468"/>
      <c r="O19" s="468"/>
      <c r="P19" s="468"/>
      <c r="Q19" s="468"/>
    </row>
  </sheetData>
  <sheetProtection algorithmName="SHA-512" hashValue="utfN9mGusI9DnkN/MhziYaIzK9x2MLN9o3LRg2WJoUpGJNkXRxClfdH1srzOWuMDtrdJnsPC+aPDLaPaiLaUgg==" saltValue="oAa9fnRDYHsAjSUn+nlNLw==" spinCount="100000" sheet="1" objects="1" scenarios="1"/>
  <mergeCells count="7">
    <mergeCell ref="I16:Q16"/>
    <mergeCell ref="I19:Q19"/>
    <mergeCell ref="A1:F1"/>
    <mergeCell ref="D13:F13"/>
    <mergeCell ref="A2:G2"/>
    <mergeCell ref="A16:G16"/>
    <mergeCell ref="A19:G19"/>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38"/>
  <sheetViews>
    <sheetView tabSelected="1" zoomScaleNormal="100" zoomScaleSheetLayoutView="100" workbookViewId="0">
      <selection activeCell="A4" sqref="A4:D4"/>
    </sheetView>
  </sheetViews>
  <sheetFormatPr defaultColWidth="9.109375" defaultRowHeight="14.4" x14ac:dyDescent="0.3"/>
  <cols>
    <col min="1" max="1" width="22.109375" style="6" customWidth="1"/>
    <col min="2" max="2" width="32.88671875" customWidth="1"/>
    <col min="3" max="3" width="18.88671875" customWidth="1"/>
    <col min="4" max="4" width="26.5546875" customWidth="1"/>
    <col min="5" max="5" width="15.44140625" customWidth="1"/>
    <col min="6" max="6" width="19.6640625" customWidth="1"/>
  </cols>
  <sheetData>
    <row r="1" spans="1:7" ht="21" customHeight="1" x14ac:dyDescent="0.3">
      <c r="A1" s="170" t="s">
        <v>60</v>
      </c>
      <c r="B1" s="381" t="s">
        <v>61</v>
      </c>
      <c r="C1" s="382"/>
      <c r="D1" s="383"/>
      <c r="E1" s="356" t="s">
        <v>62</v>
      </c>
      <c r="F1" s="357"/>
    </row>
    <row r="2" spans="1:7" ht="36" customHeight="1" x14ac:dyDescent="0.3">
      <c r="A2" s="170" t="s">
        <v>63</v>
      </c>
      <c r="B2" s="194"/>
      <c r="C2" s="62" t="s">
        <v>64</v>
      </c>
      <c r="D2" s="196"/>
      <c r="E2" s="62" t="s">
        <v>65</v>
      </c>
      <c r="F2" s="197"/>
      <c r="G2" s="199" t="s">
        <v>66</v>
      </c>
    </row>
    <row r="3" spans="1:7" ht="36" customHeight="1" x14ac:dyDescent="0.3">
      <c r="A3" s="61" t="s">
        <v>67</v>
      </c>
      <c r="B3" s="195"/>
      <c r="C3" s="61" t="s">
        <v>68</v>
      </c>
      <c r="D3" s="175" t="s">
        <v>69</v>
      </c>
      <c r="E3" s="170" t="s">
        <v>70</v>
      </c>
      <c r="F3" s="197">
        <v>2026</v>
      </c>
      <c r="G3" s="19"/>
    </row>
    <row r="4" spans="1:7" ht="20.25" customHeight="1" x14ac:dyDescent="0.3">
      <c r="A4" s="360" t="s">
        <v>71</v>
      </c>
      <c r="B4" s="360"/>
      <c r="C4" s="360"/>
      <c r="D4" s="360"/>
      <c r="E4" s="67" t="s">
        <v>72</v>
      </c>
      <c r="F4" s="197"/>
      <c r="G4" s="176"/>
    </row>
    <row r="5" spans="1:7" ht="17.25" customHeight="1" x14ac:dyDescent="0.3">
      <c r="A5" s="368" t="s">
        <v>73</v>
      </c>
      <c r="B5" s="369"/>
      <c r="C5" s="369"/>
      <c r="D5" s="370"/>
      <c r="E5" s="356" t="s">
        <v>74</v>
      </c>
      <c r="F5" s="357"/>
    </row>
    <row r="6" spans="1:7" ht="17.25" customHeight="1" thickBot="1" x14ac:dyDescent="0.35">
      <c r="A6" s="371" t="s">
        <v>75</v>
      </c>
      <c r="B6" s="372"/>
      <c r="C6" s="372"/>
      <c r="D6" s="373"/>
      <c r="E6" s="374">
        <f>+E38</f>
        <v>0</v>
      </c>
      <c r="F6" s="375"/>
    </row>
    <row r="7" spans="1:7" ht="24" customHeight="1" thickBot="1" x14ac:dyDescent="0.35">
      <c r="A7" s="362" t="s">
        <v>76</v>
      </c>
      <c r="B7" s="363"/>
      <c r="C7" s="364"/>
      <c r="D7" s="365"/>
      <c r="E7" s="365"/>
      <c r="F7" s="366"/>
    </row>
    <row r="8" spans="1:7" ht="38.25" customHeight="1" x14ac:dyDescent="0.3">
      <c r="A8" s="358" t="s">
        <v>77</v>
      </c>
      <c r="B8" s="359"/>
      <c r="C8" s="358" t="s">
        <v>78</v>
      </c>
      <c r="D8" s="359"/>
      <c r="E8" s="376" t="s">
        <v>79</v>
      </c>
      <c r="F8" s="377"/>
    </row>
    <row r="9" spans="1:7" ht="18.899999999999999" customHeight="1" x14ac:dyDescent="0.3">
      <c r="A9" s="349" t="s">
        <v>80</v>
      </c>
      <c r="B9" s="349"/>
      <c r="C9" s="352">
        <v>200.43</v>
      </c>
      <c r="D9" s="352"/>
      <c r="E9" s="378">
        <f>+Personnel!G10</f>
        <v>0</v>
      </c>
      <c r="F9" s="378"/>
    </row>
    <row r="10" spans="1:7" ht="18.899999999999999" customHeight="1" x14ac:dyDescent="0.3">
      <c r="A10" s="349" t="s">
        <v>81</v>
      </c>
      <c r="B10" s="349"/>
      <c r="C10" s="353">
        <v>200.43100000000001</v>
      </c>
      <c r="D10" s="353"/>
      <c r="E10" s="378">
        <f>+'Fringe Benefits'!E9</f>
        <v>0</v>
      </c>
      <c r="F10" s="378"/>
    </row>
    <row r="11" spans="1:7" ht="18.899999999999999" hidden="1" customHeight="1" x14ac:dyDescent="0.3">
      <c r="A11" s="350" t="s">
        <v>82</v>
      </c>
      <c r="B11" s="350"/>
      <c r="C11" s="354">
        <v>200.47399999999999</v>
      </c>
      <c r="D11" s="354"/>
      <c r="E11" s="367">
        <f>+Travel!G9</f>
        <v>0</v>
      </c>
      <c r="F11" s="367"/>
    </row>
    <row r="12" spans="1:7" ht="18.899999999999999" customHeight="1" x14ac:dyDescent="0.3">
      <c r="A12" s="349" t="s">
        <v>83</v>
      </c>
      <c r="B12" s="349"/>
      <c r="C12" s="353">
        <v>200.43899999999999</v>
      </c>
      <c r="D12" s="353"/>
      <c r="E12" s="378">
        <f>+'Equipment '!D7</f>
        <v>0</v>
      </c>
      <c r="F12" s="378"/>
    </row>
    <row r="13" spans="1:7" ht="18.899999999999999" customHeight="1" x14ac:dyDescent="0.3">
      <c r="A13" s="349" t="s">
        <v>84</v>
      </c>
      <c r="B13" s="349"/>
      <c r="C13" s="353">
        <v>200.94</v>
      </c>
      <c r="D13" s="353"/>
      <c r="E13" s="378">
        <f>+Supplies!D10</f>
        <v>0</v>
      </c>
      <c r="F13" s="378"/>
    </row>
    <row r="14" spans="1:7" ht="18.899999999999999" customHeight="1" x14ac:dyDescent="0.3">
      <c r="A14" s="349" t="s">
        <v>85</v>
      </c>
      <c r="B14" s="349"/>
      <c r="C14" s="353" t="s">
        <v>86</v>
      </c>
      <c r="D14" s="353"/>
      <c r="E14" s="378">
        <f>+'Contractual Services'!C12</f>
        <v>0</v>
      </c>
      <c r="F14" s="378"/>
    </row>
    <row r="15" spans="1:7" ht="18.899999999999999" customHeight="1" x14ac:dyDescent="0.3">
      <c r="A15" s="349" t="s">
        <v>87</v>
      </c>
      <c r="B15" s="349"/>
      <c r="C15" s="353">
        <v>200.459</v>
      </c>
      <c r="D15" s="353"/>
      <c r="E15" s="378">
        <f>+Consultant!G23+Consultant!G6</f>
        <v>0</v>
      </c>
      <c r="F15" s="378"/>
    </row>
    <row r="16" spans="1:7" ht="18.899999999999999" hidden="1" customHeight="1" x14ac:dyDescent="0.3">
      <c r="A16" s="350" t="s">
        <v>88</v>
      </c>
      <c r="B16" s="350"/>
      <c r="C16" s="354"/>
      <c r="D16" s="354"/>
      <c r="E16" s="367">
        <f>+'Construction '!C6</f>
        <v>0</v>
      </c>
      <c r="F16" s="367"/>
    </row>
    <row r="17" spans="1:6" ht="18.899999999999999" customHeight="1" x14ac:dyDescent="0.3">
      <c r="A17" s="349" t="s">
        <v>89</v>
      </c>
      <c r="B17" s="349"/>
      <c r="C17" s="353">
        <v>200.465</v>
      </c>
      <c r="D17" s="353"/>
      <c r="E17" s="378">
        <f>+'Occupancy '!F8</f>
        <v>0</v>
      </c>
      <c r="F17" s="378"/>
    </row>
    <row r="18" spans="1:6" ht="18.899999999999999" hidden="1" customHeight="1" x14ac:dyDescent="0.3">
      <c r="A18" s="350" t="s">
        <v>90</v>
      </c>
      <c r="B18" s="350"/>
      <c r="C18" s="354">
        <v>200.87</v>
      </c>
      <c r="D18" s="354"/>
      <c r="E18" s="367">
        <f>+'R &amp; D '!C6</f>
        <v>0</v>
      </c>
      <c r="F18" s="367"/>
    </row>
    <row r="19" spans="1:6" ht="18.899999999999999" hidden="1" customHeight="1" x14ac:dyDescent="0.3">
      <c r="A19" s="350" t="s">
        <v>91</v>
      </c>
      <c r="B19" s="350"/>
      <c r="C19" s="354"/>
      <c r="D19" s="354"/>
      <c r="E19" s="367">
        <f>+'Telecommunications '!F8</f>
        <v>0</v>
      </c>
      <c r="F19" s="367"/>
    </row>
    <row r="20" spans="1:6" ht="18.899999999999999" customHeight="1" x14ac:dyDescent="0.3">
      <c r="A20" s="349" t="s">
        <v>92</v>
      </c>
      <c r="B20" s="349"/>
      <c r="C20" s="353">
        <v>200.47200000000001</v>
      </c>
      <c r="D20" s="353"/>
      <c r="E20" s="378">
        <f>+'Training &amp; Education'!F8</f>
        <v>0</v>
      </c>
      <c r="F20" s="378"/>
    </row>
    <row r="21" spans="1:6" ht="18.899999999999999" hidden="1" customHeight="1" x14ac:dyDescent="0.3">
      <c r="A21" s="350" t="s">
        <v>93</v>
      </c>
      <c r="B21" s="350"/>
      <c r="C21" s="354" t="s">
        <v>94</v>
      </c>
      <c r="D21" s="354"/>
      <c r="E21" s="367">
        <f>+'Direct Administrative '!G7</f>
        <v>0</v>
      </c>
      <c r="F21" s="367"/>
    </row>
    <row r="22" spans="1:6" ht="18.899999999999999" customHeight="1" x14ac:dyDescent="0.3">
      <c r="A22" s="349" t="s">
        <v>95</v>
      </c>
      <c r="B22" s="349"/>
      <c r="C22" s="353"/>
      <c r="D22" s="353"/>
      <c r="E22" s="378">
        <f>+'Miscellaneous (other) Costs '!F9</f>
        <v>0</v>
      </c>
      <c r="F22" s="378"/>
    </row>
    <row r="23" spans="1:6" ht="18.899999999999999" customHeight="1" x14ac:dyDescent="0.3">
      <c r="A23" s="361" t="s">
        <v>96</v>
      </c>
      <c r="B23" s="361"/>
      <c r="C23" s="353"/>
      <c r="D23" s="353"/>
      <c r="E23" s="378">
        <f>+DesignEngineering!C10</f>
        <v>0</v>
      </c>
      <c r="F23" s="378"/>
    </row>
    <row r="24" spans="1:6" ht="18.899999999999999" customHeight="1" x14ac:dyDescent="0.3">
      <c r="A24" s="361" t="s">
        <v>97</v>
      </c>
      <c r="B24" s="361"/>
      <c r="C24" s="353"/>
      <c r="D24" s="353"/>
      <c r="E24" s="378">
        <f>+'B-L Purchase'!C9</f>
        <v>0</v>
      </c>
      <c r="F24" s="378"/>
    </row>
    <row r="25" spans="1:6" ht="18.899999999999999" customHeight="1" x14ac:dyDescent="0.3">
      <c r="A25" s="361" t="s">
        <v>98</v>
      </c>
      <c r="B25" s="361"/>
      <c r="C25" s="353"/>
      <c r="D25" s="353"/>
      <c r="E25" s="378">
        <f>+WiringElectrical!D10</f>
        <v>0</v>
      </c>
      <c r="F25" s="378"/>
    </row>
    <row r="26" spans="1:6" ht="18.899999999999999" customHeight="1" x14ac:dyDescent="0.3">
      <c r="A26" s="361" t="s">
        <v>99</v>
      </c>
      <c r="B26" s="361"/>
      <c r="C26" s="353"/>
      <c r="D26" s="353"/>
      <c r="E26" s="378">
        <f>+Mechanical!D9</f>
        <v>0</v>
      </c>
      <c r="F26" s="378"/>
    </row>
    <row r="27" spans="1:6" ht="18.899999999999999" customHeight="1" x14ac:dyDescent="0.3">
      <c r="A27" s="361" t="s">
        <v>100</v>
      </c>
      <c r="B27" s="361"/>
      <c r="C27" s="353"/>
      <c r="D27" s="353"/>
      <c r="E27" s="378">
        <f>+Paving!D6</f>
        <v>0</v>
      </c>
      <c r="F27" s="378"/>
    </row>
    <row r="28" spans="1:6" ht="18.899999999999999" customHeight="1" x14ac:dyDescent="0.3">
      <c r="A28" s="361" t="s">
        <v>101</v>
      </c>
      <c r="B28" s="361"/>
      <c r="C28" s="353"/>
      <c r="D28" s="353"/>
      <c r="E28" s="378">
        <f>+Plumbing!D6</f>
        <v>0</v>
      </c>
      <c r="F28" s="378"/>
    </row>
    <row r="29" spans="1:6" ht="18.899999999999999" customHeight="1" x14ac:dyDescent="0.3">
      <c r="A29" s="361" t="s">
        <v>102</v>
      </c>
      <c r="B29" s="361"/>
      <c r="C29" s="353"/>
      <c r="D29" s="353"/>
      <c r="E29" s="378">
        <f>+ConstructionMgmt!C8</f>
        <v>0</v>
      </c>
      <c r="F29" s="378"/>
    </row>
    <row r="30" spans="1:6" ht="18.899999999999999" customHeight="1" x14ac:dyDescent="0.3">
      <c r="A30" s="361" t="s">
        <v>103</v>
      </c>
      <c r="B30" s="361"/>
      <c r="C30" s="353"/>
      <c r="D30" s="353"/>
      <c r="E30" s="378">
        <f>+OtherConstruct!C8</f>
        <v>0</v>
      </c>
      <c r="F30" s="378"/>
    </row>
    <row r="31" spans="1:6" ht="18.899999999999999" customHeight="1" x14ac:dyDescent="0.3">
      <c r="A31" s="361" t="s">
        <v>104</v>
      </c>
      <c r="B31" s="361"/>
      <c r="C31" s="353"/>
      <c r="D31" s="353"/>
      <c r="E31" s="378">
        <f>+SiteWork!C7</f>
        <v>0</v>
      </c>
      <c r="F31" s="378"/>
    </row>
    <row r="32" spans="1:6" ht="18.899999999999999" customHeight="1" x14ac:dyDescent="0.3">
      <c r="A32" s="361" t="s">
        <v>105</v>
      </c>
      <c r="B32" s="361"/>
      <c r="C32" s="353"/>
      <c r="D32" s="353"/>
      <c r="E32" s="378">
        <f>+Demolition!C9</f>
        <v>0</v>
      </c>
      <c r="F32" s="378"/>
    </row>
    <row r="33" spans="1:6" ht="18.899999999999999" customHeight="1" x14ac:dyDescent="0.3">
      <c r="A33" s="361" t="s">
        <v>106</v>
      </c>
      <c r="B33" s="361"/>
      <c r="C33" s="353"/>
      <c r="D33" s="353"/>
      <c r="E33" s="378">
        <f>+Contingency!C7</f>
        <v>0</v>
      </c>
      <c r="F33" s="378"/>
    </row>
    <row r="34" spans="1:6" ht="18.899999999999999" customHeight="1" x14ac:dyDescent="0.3">
      <c r="A34" s="349" t="s">
        <v>107</v>
      </c>
      <c r="B34" s="349"/>
      <c r="C34" s="388">
        <v>200.41300000000001</v>
      </c>
      <c r="D34" s="388"/>
      <c r="E34" s="378">
        <f>SUM(E9:F33)</f>
        <v>0</v>
      </c>
      <c r="F34" s="378"/>
    </row>
    <row r="35" spans="1:6" ht="23.25" customHeight="1" x14ac:dyDescent="0.3">
      <c r="A35" s="355" t="s">
        <v>108</v>
      </c>
      <c r="B35" s="355"/>
      <c r="C35" s="388">
        <v>200.41399999999999</v>
      </c>
      <c r="D35" s="388"/>
      <c r="E35" s="378">
        <f>+'Indirect Costs '!D6</f>
        <v>0</v>
      </c>
      <c r="F35" s="378"/>
    </row>
    <row r="36" spans="1:6" x14ac:dyDescent="0.3">
      <c r="A36" s="190" t="s">
        <v>109</v>
      </c>
      <c r="B36" s="191"/>
      <c r="C36" s="384" t="str">
        <f>IF(B36="","",IF(B36&lt;&gt;'Indirect Costs '!C4,"Rate must match 17 in Section C",""))</f>
        <v/>
      </c>
      <c r="D36" s="385"/>
      <c r="E36" s="384" t="str">
        <f>IF(B37="","",IF(B37&lt;&gt;(+'Indirect Costs '!B4+'Indirect Costs '!B5),"Base must match 17 in Section C",""))</f>
        <v/>
      </c>
      <c r="F36" s="385"/>
    </row>
    <row r="37" spans="1:6" x14ac:dyDescent="0.3">
      <c r="A37" s="192" t="s">
        <v>110</v>
      </c>
      <c r="B37" s="193"/>
      <c r="C37" s="386"/>
      <c r="D37" s="387"/>
      <c r="E37" s="386"/>
      <c r="F37" s="387"/>
    </row>
    <row r="38" spans="1:6" ht="26.25" customHeight="1" x14ac:dyDescent="0.3">
      <c r="A38" s="351" t="s">
        <v>111</v>
      </c>
      <c r="B38" s="351"/>
      <c r="C38" s="351"/>
      <c r="D38" s="351"/>
      <c r="E38" s="379">
        <f>(E34+E35)</f>
        <v>0</v>
      </c>
      <c r="F38" s="380"/>
    </row>
    <row r="39" spans="1:6" ht="17.25" customHeight="1" x14ac:dyDescent="0.3">
      <c r="A39"/>
    </row>
    <row r="40" spans="1:6" ht="24" customHeight="1" x14ac:dyDescent="0.3">
      <c r="A40" s="43"/>
      <c r="B40" s="43"/>
      <c r="C40" s="43"/>
      <c r="D40" s="43"/>
      <c r="E40" s="43"/>
    </row>
    <row r="41" spans="1:6" x14ac:dyDescent="0.3">
      <c r="A41"/>
    </row>
    <row r="42" spans="1:6" x14ac:dyDescent="0.3">
      <c r="A42"/>
    </row>
    <row r="43" spans="1:6" x14ac:dyDescent="0.3">
      <c r="A43"/>
    </row>
    <row r="44" spans="1:6" x14ac:dyDescent="0.3">
      <c r="A44"/>
    </row>
    <row r="45" spans="1:6" x14ac:dyDescent="0.3">
      <c r="A45"/>
    </row>
    <row r="46" spans="1:6" x14ac:dyDescent="0.3">
      <c r="A46"/>
    </row>
    <row r="47" spans="1:6" x14ac:dyDescent="0.3">
      <c r="A47"/>
    </row>
    <row r="48" spans="1:6"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sheetData>
  <sheetProtection algorithmName="SHA-512" hashValue="32/nq87ul5RFFTJew2F/ynWvNnJuthynLok7Kv+qYa090QtXmMQpgXRlPYd14c9F0ZNjWoe5804EYlhQenGnUw==" saltValue="mpJbfwWOKcbjdg3Gv63pzQ==" spinCount="100000" sheet="1" objects="1" scenarios="1"/>
  <mergeCells count="96">
    <mergeCell ref="A29:B29"/>
    <mergeCell ref="A27:B27"/>
    <mergeCell ref="C27:D27"/>
    <mergeCell ref="E27:F27"/>
    <mergeCell ref="A28:B28"/>
    <mergeCell ref="C28:D28"/>
    <mergeCell ref="E28:F28"/>
    <mergeCell ref="C29:D29"/>
    <mergeCell ref="E29:F29"/>
    <mergeCell ref="A25:B25"/>
    <mergeCell ref="C25:D25"/>
    <mergeCell ref="E25:F25"/>
    <mergeCell ref="A26:B26"/>
    <mergeCell ref="C26:D26"/>
    <mergeCell ref="E26:F26"/>
    <mergeCell ref="C36:D37"/>
    <mergeCell ref="E36:F37"/>
    <mergeCell ref="C34:D34"/>
    <mergeCell ref="C35:D35"/>
    <mergeCell ref="C31:D31"/>
    <mergeCell ref="E31:F31"/>
    <mergeCell ref="A33:B33"/>
    <mergeCell ref="C33:D33"/>
    <mergeCell ref="E33:F33"/>
    <mergeCell ref="C30:D30"/>
    <mergeCell ref="E30:F30"/>
    <mergeCell ref="A32:B32"/>
    <mergeCell ref="C32:D32"/>
    <mergeCell ref="E32:F32"/>
    <mergeCell ref="A31:B31"/>
    <mergeCell ref="A30:B30"/>
    <mergeCell ref="E38:F38"/>
    <mergeCell ref="B1:D1"/>
    <mergeCell ref="E22:F22"/>
    <mergeCell ref="E23:F23"/>
    <mergeCell ref="E24:F24"/>
    <mergeCell ref="E34:F34"/>
    <mergeCell ref="E35:F35"/>
    <mergeCell ref="E17:F17"/>
    <mergeCell ref="E18:F18"/>
    <mergeCell ref="E19:F19"/>
    <mergeCell ref="E20:F20"/>
    <mergeCell ref="E21:F21"/>
    <mergeCell ref="E12:F12"/>
    <mergeCell ref="E13:F13"/>
    <mergeCell ref="E14:F14"/>
    <mergeCell ref="E15:F15"/>
    <mergeCell ref="E16:F16"/>
    <mergeCell ref="E5:F5"/>
    <mergeCell ref="A5:D5"/>
    <mergeCell ref="A6:D6"/>
    <mergeCell ref="E6:F6"/>
    <mergeCell ref="A9:B9"/>
    <mergeCell ref="A10:B10"/>
    <mergeCell ref="A11:B11"/>
    <mergeCell ref="E8:F8"/>
    <mergeCell ref="E9:F9"/>
    <mergeCell ref="E10:F10"/>
    <mergeCell ref="E11:F11"/>
    <mergeCell ref="E1:F1"/>
    <mergeCell ref="C8:D8"/>
    <mergeCell ref="A8:B8"/>
    <mergeCell ref="A4:D4"/>
    <mergeCell ref="C24:D24"/>
    <mergeCell ref="C22:D22"/>
    <mergeCell ref="C23:D23"/>
    <mergeCell ref="A22:B22"/>
    <mergeCell ref="A23:B23"/>
    <mergeCell ref="A24:B24"/>
    <mergeCell ref="A12:B12"/>
    <mergeCell ref="A13:B13"/>
    <mergeCell ref="A14:B14"/>
    <mergeCell ref="A15:B15"/>
    <mergeCell ref="A16:B16"/>
    <mergeCell ref="A7:F7"/>
    <mergeCell ref="A38:D38"/>
    <mergeCell ref="C9:D9"/>
    <mergeCell ref="C10:D10"/>
    <mergeCell ref="C11:D11"/>
    <mergeCell ref="C12:D12"/>
    <mergeCell ref="C13:D13"/>
    <mergeCell ref="C14:D14"/>
    <mergeCell ref="C15:D15"/>
    <mergeCell ref="C16:D16"/>
    <mergeCell ref="C17:D17"/>
    <mergeCell ref="C18:D18"/>
    <mergeCell ref="C19:D19"/>
    <mergeCell ref="C20:D20"/>
    <mergeCell ref="C21:D21"/>
    <mergeCell ref="A34:B34"/>
    <mergeCell ref="A35:B35"/>
    <mergeCell ref="A17:B17"/>
    <mergeCell ref="A18:B18"/>
    <mergeCell ref="A19:B19"/>
    <mergeCell ref="A20:B20"/>
    <mergeCell ref="A21:B21"/>
  </mergeCells>
  <printOptions horizontalCentered="1"/>
  <pageMargins left="0.25" right="0.25" top="0.25" bottom="0.5" header="0.3" footer="0.3"/>
  <pageSetup scale="98" fitToHeight="0" orientation="landscape" blackAndWhite="1" r:id="rId1"/>
  <headerFooter>
    <oddFooter>&amp;L&amp;F&amp;CPage &amp;P of &amp;N&amp;R&amp;A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21"/>
  <sheetViews>
    <sheetView zoomScaleNormal="100" zoomScaleSheetLayoutView="100" workbookViewId="0">
      <selection activeCell="A5" sqref="A5"/>
    </sheetView>
  </sheetViews>
  <sheetFormatPr defaultColWidth="9.109375" defaultRowHeight="14.4" x14ac:dyDescent="0.3"/>
  <cols>
    <col min="1" max="1" width="55.33203125" customWidth="1"/>
    <col min="2" max="5" width="15.33203125" customWidth="1"/>
    <col min="6" max="6" width="17" customWidth="1"/>
    <col min="7" max="7" width="2.6640625" customWidth="1"/>
  </cols>
  <sheetData>
    <row r="1" spans="1:8" ht="20.25" customHeight="1" x14ac:dyDescent="0.3">
      <c r="A1" s="467" t="s">
        <v>177</v>
      </c>
      <c r="B1" s="467"/>
      <c r="C1" s="467"/>
      <c r="D1" s="467"/>
      <c r="E1" s="467"/>
      <c r="F1">
        <f>+'Section A'!B2</f>
        <v>0</v>
      </c>
    </row>
    <row r="2" spans="1:8" ht="48" customHeight="1" x14ac:dyDescent="0.3">
      <c r="A2" s="425" t="s">
        <v>312</v>
      </c>
      <c r="B2" s="425"/>
      <c r="C2" s="425"/>
      <c r="D2" s="425"/>
      <c r="E2" s="425"/>
      <c r="F2" s="425"/>
    </row>
    <row r="3" spans="1:8" x14ac:dyDescent="0.3">
      <c r="A3" s="10"/>
      <c r="B3" s="10"/>
      <c r="C3" s="10"/>
      <c r="D3" s="10"/>
      <c r="E3" s="10"/>
      <c r="F3" s="10"/>
    </row>
    <row r="4" spans="1:8" ht="26.4" x14ac:dyDescent="0.3">
      <c r="A4" s="186" t="s">
        <v>272</v>
      </c>
      <c r="B4" s="186" t="s">
        <v>211</v>
      </c>
      <c r="C4" s="186" t="s">
        <v>210</v>
      </c>
      <c r="D4" s="186" t="s">
        <v>232</v>
      </c>
      <c r="E4" s="186" t="s">
        <v>184</v>
      </c>
      <c r="F4" s="12" t="s">
        <v>313</v>
      </c>
      <c r="H4" s="122" t="s">
        <v>186</v>
      </c>
    </row>
    <row r="5" spans="1:8" s="93" customFormat="1" x14ac:dyDescent="0.3">
      <c r="A5" s="183"/>
      <c r="B5" s="91"/>
      <c r="C5" s="91"/>
      <c r="D5" s="207"/>
      <c r="E5" s="91"/>
      <c r="F5" s="92">
        <f t="shared" ref="F5:F7" si="0">ROUND(+B5*D5*E5,2)</f>
        <v>0</v>
      </c>
    </row>
    <row r="6" spans="1:8" s="93" customFormat="1" x14ac:dyDescent="0.3">
      <c r="A6" s="345"/>
      <c r="B6" s="91"/>
      <c r="C6" s="91"/>
      <c r="D6" s="207"/>
      <c r="E6" s="91"/>
      <c r="F6" s="92">
        <f t="shared" si="0"/>
        <v>0</v>
      </c>
    </row>
    <row r="7" spans="1:8" s="93" customFormat="1" x14ac:dyDescent="0.3">
      <c r="A7" s="345"/>
      <c r="B7" s="91"/>
      <c r="C7" s="91"/>
      <c r="D7" s="207"/>
      <c r="E7" s="91"/>
      <c r="F7" s="92">
        <f t="shared" si="0"/>
        <v>0</v>
      </c>
    </row>
    <row r="8" spans="1:8" s="93" customFormat="1" x14ac:dyDescent="0.3">
      <c r="A8" s="345"/>
      <c r="B8" s="91"/>
      <c r="C8" s="91"/>
      <c r="D8" s="207"/>
      <c r="E8" s="91"/>
      <c r="F8" s="117">
        <f>ROUND(+B8*D8*E8,2)</f>
        <v>0</v>
      </c>
    </row>
    <row r="9" spans="1:8" s="93" customFormat="1" x14ac:dyDescent="0.3">
      <c r="A9" s="345"/>
      <c r="B9" s="81"/>
      <c r="C9" s="81"/>
      <c r="D9" s="118"/>
      <c r="E9" s="167" t="s">
        <v>187</v>
      </c>
      <c r="F9" s="168">
        <f>ROUND(SUM(F5:F8),2)</f>
        <v>0</v>
      </c>
      <c r="H9" s="344" t="s">
        <v>274</v>
      </c>
    </row>
    <row r="10" spans="1:8" s="93" customFormat="1" x14ac:dyDescent="0.3">
      <c r="A10" s="345"/>
      <c r="B10" s="81"/>
      <c r="C10" s="81"/>
      <c r="D10" s="118"/>
      <c r="E10" s="81"/>
      <c r="F10" s="164"/>
    </row>
    <row r="11" spans="1:8" s="93" customFormat="1" x14ac:dyDescent="0.3">
      <c r="A11" s="345"/>
      <c r="B11" s="91"/>
      <c r="C11" s="91"/>
      <c r="D11" s="207"/>
      <c r="E11" s="91"/>
      <c r="F11" s="92">
        <f>ROUND(+B11*D11*E11,2)</f>
        <v>0</v>
      </c>
    </row>
    <row r="12" spans="1:8" s="93" customFormat="1" x14ac:dyDescent="0.3">
      <c r="A12" s="345"/>
      <c r="B12" s="91"/>
      <c r="C12" s="91"/>
      <c r="D12" s="207"/>
      <c r="E12" s="91"/>
      <c r="F12" s="117">
        <f>ROUND(+B12*D12*E12,2)</f>
        <v>0</v>
      </c>
    </row>
    <row r="13" spans="1:8" s="93" customFormat="1" x14ac:dyDescent="0.3">
      <c r="A13" s="345"/>
      <c r="B13" s="81"/>
      <c r="C13" s="81"/>
      <c r="D13" s="162"/>
      <c r="E13" s="166" t="s">
        <v>189</v>
      </c>
      <c r="F13" s="69">
        <f>ROUND(SUM(F10:F12),2)</f>
        <v>0</v>
      </c>
      <c r="H13" s="344" t="s">
        <v>274</v>
      </c>
    </row>
    <row r="14" spans="1:8" x14ac:dyDescent="0.3">
      <c r="F14" s="75"/>
    </row>
    <row r="15" spans="1:8" x14ac:dyDescent="0.3">
      <c r="C15" s="481" t="s">
        <v>314</v>
      </c>
      <c r="D15" s="481"/>
      <c r="E15" s="481"/>
      <c r="F15" s="68">
        <f>+F13+F9</f>
        <v>0</v>
      </c>
      <c r="H15" s="121" t="s">
        <v>191</v>
      </c>
    </row>
    <row r="16" spans="1:8" s="93" customFormat="1" x14ac:dyDescent="0.3">
      <c r="A16" s="345"/>
      <c r="B16" s="81"/>
      <c r="C16" s="81"/>
      <c r="D16" s="81"/>
      <c r="E16" s="81"/>
      <c r="F16" s="112"/>
    </row>
    <row r="17" spans="1:16" s="93" customFormat="1" x14ac:dyDescent="0.3">
      <c r="A17" s="98" t="s">
        <v>315</v>
      </c>
      <c r="B17" s="99"/>
      <c r="C17" s="99"/>
      <c r="D17" s="99"/>
      <c r="E17" s="99"/>
      <c r="F17" s="100"/>
      <c r="H17" s="122" t="s">
        <v>193</v>
      </c>
    </row>
    <row r="18" spans="1:16" s="93" customFormat="1" ht="45" customHeight="1" x14ac:dyDescent="0.3">
      <c r="A18" s="482"/>
      <c r="B18" s="483"/>
      <c r="C18" s="483"/>
      <c r="D18" s="483"/>
      <c r="E18" s="483"/>
      <c r="F18" s="484"/>
      <c r="H18" s="468" t="s">
        <v>194</v>
      </c>
      <c r="I18" s="468"/>
      <c r="J18" s="468"/>
      <c r="K18" s="468"/>
      <c r="L18" s="468"/>
      <c r="M18" s="468"/>
      <c r="N18" s="468"/>
      <c r="O18" s="468"/>
      <c r="P18" s="468"/>
    </row>
    <row r="20" spans="1:16" s="93" customFormat="1" x14ac:dyDescent="0.3">
      <c r="A20" s="98" t="s">
        <v>316</v>
      </c>
      <c r="B20" s="102"/>
      <c r="C20" s="102"/>
      <c r="D20" s="102"/>
      <c r="E20" s="102"/>
      <c r="F20" s="103"/>
      <c r="H20" s="122" t="s">
        <v>193</v>
      </c>
    </row>
    <row r="21" spans="1:16" s="93" customFormat="1" ht="45" customHeight="1" x14ac:dyDescent="0.3">
      <c r="A21" s="482"/>
      <c r="B21" s="483"/>
      <c r="C21" s="483"/>
      <c r="D21" s="483"/>
      <c r="E21" s="483"/>
      <c r="F21" s="484"/>
      <c r="H21" s="468" t="s">
        <v>194</v>
      </c>
      <c r="I21" s="468"/>
      <c r="J21" s="468"/>
      <c r="K21" s="468"/>
      <c r="L21" s="468"/>
      <c r="M21" s="468"/>
      <c r="N21" s="468"/>
      <c r="O21" s="468"/>
      <c r="P21" s="468"/>
    </row>
  </sheetData>
  <sheetProtection algorithmName="SHA-512" hashValue="XNVI2FQaxvFTvq7KoVctdmMFP2lU0YgluEqxwPdb87A+ihP3fqOLdX+zpK3SALNc8QV8fvtZIbTUFi+Ogy+gcg==" saltValue="xkhEUczmHyo/q/XKMUapJw==" spinCount="100000" sheet="1" objects="1" scenarios="1" formatCells="0" formatRows="0" insertRows="0" deleteRows="0" sort="0"/>
  <mergeCells count="7">
    <mergeCell ref="H18:P18"/>
    <mergeCell ref="H21:P21"/>
    <mergeCell ref="A1:E1"/>
    <mergeCell ref="C15:E15"/>
    <mergeCell ref="A2:F2"/>
    <mergeCell ref="A18:F18"/>
    <mergeCell ref="A21:F21"/>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23"/>
  <sheetViews>
    <sheetView view="pageBreakPreview" zoomScaleNormal="100" zoomScaleSheetLayoutView="100" workbookViewId="0">
      <selection activeCell="D5" sqref="D5:D13"/>
    </sheetView>
  </sheetViews>
  <sheetFormatPr defaultColWidth="9.109375" defaultRowHeight="14.4" x14ac:dyDescent="0.3"/>
  <cols>
    <col min="1" max="1" width="55.5546875" customWidth="1"/>
    <col min="2" max="5" width="15.109375" customWidth="1"/>
    <col min="6" max="6" width="17" customWidth="1"/>
    <col min="7" max="7" width="2.5546875" customWidth="1"/>
  </cols>
  <sheetData>
    <row r="1" spans="1:8" ht="20.25" customHeight="1" x14ac:dyDescent="0.3">
      <c r="A1" s="473" t="s">
        <v>177</v>
      </c>
      <c r="B1" s="473"/>
      <c r="C1" s="473"/>
      <c r="D1" s="473"/>
      <c r="E1" s="473"/>
      <c r="F1" s="212">
        <f>+'Section A'!B2</f>
        <v>0</v>
      </c>
    </row>
    <row r="2" spans="1:8" ht="42" customHeight="1" x14ac:dyDescent="0.3">
      <c r="A2" s="506" t="s">
        <v>317</v>
      </c>
      <c r="B2" s="506"/>
      <c r="C2" s="506"/>
      <c r="D2" s="506"/>
      <c r="E2" s="506"/>
      <c r="F2" s="506"/>
    </row>
    <row r="3" spans="1:8" x14ac:dyDescent="0.3">
      <c r="A3" s="235"/>
      <c r="B3" s="235"/>
      <c r="C3" s="235"/>
      <c r="D3" s="235"/>
      <c r="E3" s="235"/>
      <c r="F3" s="235"/>
    </row>
    <row r="4" spans="1:8" x14ac:dyDescent="0.3">
      <c r="A4" s="251" t="s">
        <v>272</v>
      </c>
      <c r="B4" s="251" t="s">
        <v>211</v>
      </c>
      <c r="C4" s="251" t="s">
        <v>210</v>
      </c>
      <c r="D4" s="251" t="s">
        <v>232</v>
      </c>
      <c r="E4" s="251" t="s">
        <v>184</v>
      </c>
      <c r="F4" s="251" t="s">
        <v>318</v>
      </c>
      <c r="H4" s="122" t="s">
        <v>186</v>
      </c>
    </row>
    <row r="5" spans="1:8" x14ac:dyDescent="0.3">
      <c r="A5" s="241" t="s">
        <v>272</v>
      </c>
      <c r="B5" s="221">
        <v>3</v>
      </c>
      <c r="C5" s="221" t="s">
        <v>319</v>
      </c>
      <c r="D5" s="253"/>
      <c r="E5" s="221">
        <v>7</v>
      </c>
      <c r="F5" s="214">
        <f t="shared" ref="F5:F7" si="0">ROUND(+B5*D5*E5,2)</f>
        <v>0</v>
      </c>
    </row>
    <row r="6" spans="1:8" x14ac:dyDescent="0.3">
      <c r="A6" s="243" t="s">
        <v>272</v>
      </c>
      <c r="B6" s="221">
        <v>3</v>
      </c>
      <c r="C6" s="221" t="s">
        <v>319</v>
      </c>
      <c r="D6" s="253"/>
      <c r="E6" s="221">
        <v>7</v>
      </c>
      <c r="F6" s="214">
        <f t="shared" si="0"/>
        <v>0</v>
      </c>
    </row>
    <row r="7" spans="1:8" x14ac:dyDescent="0.3">
      <c r="A7" s="243" t="s">
        <v>272</v>
      </c>
      <c r="B7" s="221">
        <v>3</v>
      </c>
      <c r="C7" s="221" t="s">
        <v>319</v>
      </c>
      <c r="D7" s="253"/>
      <c r="E7" s="221">
        <v>7</v>
      </c>
      <c r="F7" s="214">
        <f t="shared" si="0"/>
        <v>0</v>
      </c>
    </row>
    <row r="8" spans="1:8" x14ac:dyDescent="0.3">
      <c r="A8" s="243" t="s">
        <v>272</v>
      </c>
      <c r="B8" s="221">
        <v>3</v>
      </c>
      <c r="C8" s="221" t="s">
        <v>319</v>
      </c>
      <c r="D8" s="253"/>
      <c r="E8" s="221">
        <v>7</v>
      </c>
      <c r="F8" s="223">
        <f>ROUND(+B8*D8*E8,2)</f>
        <v>0</v>
      </c>
    </row>
    <row r="9" spans="1:8" x14ac:dyDescent="0.3">
      <c r="A9" s="243"/>
      <c r="B9" s="235"/>
      <c r="C9" s="235"/>
      <c r="D9" s="254"/>
      <c r="E9" s="259" t="s">
        <v>187</v>
      </c>
      <c r="F9" s="260">
        <f>ROUND(SUM(F5:F8),2)</f>
        <v>0</v>
      </c>
      <c r="H9" s="122" t="s">
        <v>274</v>
      </c>
    </row>
    <row r="10" spans="1:8" x14ac:dyDescent="0.3">
      <c r="A10" s="243"/>
      <c r="B10" s="235"/>
      <c r="C10" s="235"/>
      <c r="D10" s="254"/>
      <c r="E10" s="235"/>
      <c r="F10" s="275"/>
    </row>
    <row r="11" spans="1:8" x14ac:dyDescent="0.3">
      <c r="A11" s="243" t="s">
        <v>265</v>
      </c>
      <c r="B11" s="221">
        <v>3</v>
      </c>
      <c r="C11" s="221" t="s">
        <v>319</v>
      </c>
      <c r="D11" s="253"/>
      <c r="E11" s="221">
        <v>7</v>
      </c>
      <c r="F11" s="214">
        <f>ROUND(+B11*D11*E11,2)</f>
        <v>0</v>
      </c>
    </row>
    <row r="12" spans="1:8" x14ac:dyDescent="0.3">
      <c r="A12" s="243" t="s">
        <v>265</v>
      </c>
      <c r="B12" s="221">
        <v>3</v>
      </c>
      <c r="C12" s="221" t="s">
        <v>319</v>
      </c>
      <c r="D12" s="253"/>
      <c r="E12" s="221">
        <v>7</v>
      </c>
      <c r="F12" s="223">
        <f>ROUND(+B12*D12*E12,2)</f>
        <v>0</v>
      </c>
    </row>
    <row r="13" spans="1:8" x14ac:dyDescent="0.3">
      <c r="A13" s="243"/>
      <c r="B13" s="235"/>
      <c r="C13" s="235"/>
      <c r="D13" s="215"/>
      <c r="E13" s="215" t="s">
        <v>189</v>
      </c>
      <c r="F13" s="214">
        <f>ROUND(SUM(F10:F12),2)</f>
        <v>0</v>
      </c>
      <c r="H13" s="122" t="s">
        <v>274</v>
      </c>
    </row>
    <row r="14" spans="1:8" x14ac:dyDescent="0.3">
      <c r="A14" s="212"/>
      <c r="B14" s="212"/>
      <c r="C14" s="212"/>
      <c r="D14" s="212"/>
      <c r="E14" s="212"/>
      <c r="F14" s="237"/>
    </row>
    <row r="15" spans="1:8" x14ac:dyDescent="0.3">
      <c r="A15" s="212"/>
      <c r="B15" s="212"/>
      <c r="C15" s="505" t="s">
        <v>320</v>
      </c>
      <c r="D15" s="505"/>
      <c r="E15" s="505"/>
      <c r="F15" s="214">
        <f>+F13+F9</f>
        <v>0</v>
      </c>
      <c r="H15" s="121" t="s">
        <v>191</v>
      </c>
    </row>
    <row r="16" spans="1:8" x14ac:dyDescent="0.3">
      <c r="A16" s="255"/>
      <c r="B16" s="235"/>
      <c r="C16" s="235"/>
      <c r="D16" s="235"/>
      <c r="E16" s="235"/>
      <c r="F16" s="236"/>
    </row>
    <row r="17" spans="1:16" x14ac:dyDescent="0.3">
      <c r="A17" s="227" t="s">
        <v>321</v>
      </c>
      <c r="B17" s="228"/>
      <c r="C17" s="228"/>
      <c r="D17" s="228"/>
      <c r="E17" s="228"/>
      <c r="F17" s="238"/>
      <c r="H17" s="122" t="s">
        <v>193</v>
      </c>
    </row>
    <row r="18" spans="1:16" ht="45" customHeight="1" x14ac:dyDescent="0.3">
      <c r="A18" s="470" t="s">
        <v>322</v>
      </c>
      <c r="B18" s="471"/>
      <c r="C18" s="471"/>
      <c r="D18" s="471"/>
      <c r="E18" s="471"/>
      <c r="F18" s="472"/>
      <c r="H18" s="468" t="s">
        <v>194</v>
      </c>
      <c r="I18" s="468"/>
      <c r="J18" s="468"/>
      <c r="K18" s="468"/>
      <c r="L18" s="468"/>
      <c r="M18" s="468"/>
      <c r="N18" s="468"/>
      <c r="O18" s="468"/>
      <c r="P18" s="468"/>
    </row>
    <row r="19" spans="1:16" x14ac:dyDescent="0.3">
      <c r="A19" s="212"/>
      <c r="B19" s="212"/>
      <c r="C19" s="212"/>
      <c r="D19" s="212"/>
      <c r="E19" s="212"/>
      <c r="F19" s="212"/>
    </row>
    <row r="20" spans="1:16" x14ac:dyDescent="0.3">
      <c r="A20" s="227" t="s">
        <v>323</v>
      </c>
      <c r="B20" s="231"/>
      <c r="C20" s="231"/>
      <c r="D20" s="231"/>
      <c r="E20" s="231"/>
      <c r="F20" s="239"/>
      <c r="H20" s="122" t="s">
        <v>193</v>
      </c>
    </row>
    <row r="21" spans="1:16" ht="45" customHeight="1" x14ac:dyDescent="0.3">
      <c r="A21" s="470" t="s">
        <v>324</v>
      </c>
      <c r="B21" s="471"/>
      <c r="C21" s="471"/>
      <c r="D21" s="471"/>
      <c r="E21" s="471"/>
      <c r="F21" s="472"/>
      <c r="H21" s="468" t="s">
        <v>194</v>
      </c>
      <c r="I21" s="468"/>
      <c r="J21" s="468"/>
      <c r="K21" s="468"/>
      <c r="L21" s="468"/>
      <c r="M21" s="468"/>
      <c r="N21" s="468"/>
      <c r="O21" s="468"/>
      <c r="P21" s="468"/>
    </row>
    <row r="23" spans="1:16" x14ac:dyDescent="0.3">
      <c r="D23" s="276"/>
    </row>
  </sheetData>
  <sheetProtection algorithmName="SHA-512" hashValue="w3A6UWuL+TyVsy1qFe9lPyS/CoiTKbORbmyDyvLaIQb66FDLssyaKXHlvZynAY5RpAtGN+DLC3zaWa1xcKXYWQ==" saltValue="Q0My+BrAzY6yYSwRgByrSw==" spinCount="100000" sheet="1" objects="1" scenarios="1"/>
  <mergeCells count="7">
    <mergeCell ref="H18:P18"/>
    <mergeCell ref="H21:P21"/>
    <mergeCell ref="A1:E1"/>
    <mergeCell ref="C15:E15"/>
    <mergeCell ref="A2:F2"/>
    <mergeCell ref="A18:F18"/>
    <mergeCell ref="A21:F21"/>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28C35-401F-4B8B-BDAC-9FC0B7AE530B}">
  <sheetPr>
    <pageSetUpPr fitToPage="1"/>
  </sheetPr>
  <dimension ref="A1:M24"/>
  <sheetViews>
    <sheetView zoomScaleNormal="100" workbookViewId="0">
      <selection activeCell="A6" sqref="A6"/>
    </sheetView>
  </sheetViews>
  <sheetFormatPr defaultRowHeight="14.4" x14ac:dyDescent="0.3"/>
  <cols>
    <col min="1" max="2" width="55.33203125" customWidth="1"/>
    <col min="3" max="3" width="15.33203125" customWidth="1"/>
    <col min="4" max="4" width="2.33203125" customWidth="1"/>
  </cols>
  <sheetData>
    <row r="1" spans="1:11" ht="25.5" customHeight="1" x14ac:dyDescent="0.3">
      <c r="A1" s="467" t="s">
        <v>177</v>
      </c>
      <c r="B1" s="467"/>
      <c r="C1">
        <f>+'Section A'!B2</f>
        <v>0</v>
      </c>
      <c r="D1" s="47"/>
      <c r="E1" s="47"/>
      <c r="F1" s="47"/>
      <c r="G1" s="47"/>
      <c r="H1" s="47"/>
      <c r="I1" s="47"/>
      <c r="J1" s="47"/>
      <c r="K1" s="47"/>
    </row>
    <row r="2" spans="1:11" ht="52.5" customHeight="1" x14ac:dyDescent="0.3">
      <c r="A2" s="425" t="s">
        <v>325</v>
      </c>
      <c r="B2" s="425"/>
      <c r="C2" s="425"/>
      <c r="D2" s="13"/>
      <c r="E2" s="13"/>
    </row>
    <row r="3" spans="1:11" ht="6.75" customHeight="1" x14ac:dyDescent="0.3">
      <c r="A3" s="13"/>
      <c r="B3" s="13"/>
      <c r="C3" s="13"/>
      <c r="D3" s="13"/>
      <c r="E3" s="13"/>
    </row>
    <row r="4" spans="1:11" ht="6.75" customHeight="1" x14ac:dyDescent="0.3">
      <c r="A4" s="10"/>
      <c r="B4" s="10"/>
      <c r="C4" s="11"/>
      <c r="D4" s="10"/>
      <c r="E4" s="10"/>
    </row>
    <row r="5" spans="1:11" x14ac:dyDescent="0.3">
      <c r="A5" s="186" t="s">
        <v>326</v>
      </c>
      <c r="B5" s="186" t="s">
        <v>327</v>
      </c>
      <c r="C5" s="186" t="s">
        <v>328</v>
      </c>
      <c r="D5" s="10"/>
      <c r="E5" s="121" t="s">
        <v>186</v>
      </c>
    </row>
    <row r="6" spans="1:11" s="93" customFormat="1" x14ac:dyDescent="0.3">
      <c r="A6" s="106"/>
      <c r="B6" s="106"/>
      <c r="C6" s="280">
        <v>0</v>
      </c>
      <c r="D6" s="81"/>
      <c r="E6" s="81"/>
    </row>
    <row r="7" spans="1:11" s="93" customFormat="1" x14ac:dyDescent="0.3">
      <c r="A7" s="106"/>
      <c r="B7" s="106"/>
      <c r="C7" s="280">
        <v>0</v>
      </c>
      <c r="D7" s="104"/>
      <c r="E7" s="80"/>
    </row>
    <row r="8" spans="1:11" s="93" customFormat="1" x14ac:dyDescent="0.3">
      <c r="A8" s="106"/>
      <c r="B8" s="106"/>
      <c r="C8" s="280">
        <v>0</v>
      </c>
      <c r="D8" s="104"/>
      <c r="E8" s="344"/>
    </row>
    <row r="9" spans="1:11" s="93" customFormat="1" x14ac:dyDescent="0.3">
      <c r="A9" s="106"/>
      <c r="B9" s="106"/>
      <c r="C9" s="281">
        <v>0</v>
      </c>
      <c r="D9" s="104"/>
      <c r="E9" s="344"/>
    </row>
    <row r="10" spans="1:11" s="93" customFormat="1" x14ac:dyDescent="0.3">
      <c r="A10" s="106"/>
      <c r="B10" s="282" t="s">
        <v>187</v>
      </c>
      <c r="C10" s="283">
        <f>ROUND(SUM(C6:C9),2)</f>
        <v>0</v>
      </c>
      <c r="D10" s="104"/>
      <c r="E10" s="344" t="s">
        <v>241</v>
      </c>
    </row>
    <row r="11" spans="1:11" s="93" customFormat="1" x14ac:dyDescent="0.3">
      <c r="D11" s="80"/>
      <c r="E11" s="105"/>
    </row>
    <row r="12" spans="1:11" s="93" customFormat="1" x14ac:dyDescent="0.3">
      <c r="A12" s="89"/>
      <c r="B12" s="89"/>
      <c r="C12" s="284">
        <v>0</v>
      </c>
      <c r="D12" s="80"/>
      <c r="E12" s="105"/>
    </row>
    <row r="13" spans="1:11" s="93" customFormat="1" x14ac:dyDescent="0.3">
      <c r="A13" s="205"/>
      <c r="B13" s="205"/>
      <c r="C13" s="285">
        <v>0</v>
      </c>
    </row>
    <row r="14" spans="1:11" s="93" customFormat="1" x14ac:dyDescent="0.3">
      <c r="A14" s="121"/>
      <c r="B14" s="166" t="s">
        <v>189</v>
      </c>
      <c r="C14" s="286">
        <f>ROUND(SUM(C11:C13),2)</f>
        <v>0</v>
      </c>
      <c r="E14" s="344" t="s">
        <v>241</v>
      </c>
    </row>
    <row r="16" spans="1:11" x14ac:dyDescent="0.3">
      <c r="B16" s="166" t="s">
        <v>329</v>
      </c>
      <c r="C16" s="286">
        <f>+C14+C10</f>
        <v>0</v>
      </c>
      <c r="E16" s="121" t="s">
        <v>191</v>
      </c>
    </row>
    <row r="17" spans="1:13" s="93" customFormat="1" x14ac:dyDescent="0.3">
      <c r="A17"/>
      <c r="B17"/>
      <c r="C17"/>
    </row>
    <row r="18" spans="1:13" s="93" customFormat="1" x14ac:dyDescent="0.3">
      <c r="A18" s="98" t="s">
        <v>330</v>
      </c>
      <c r="B18" s="99"/>
      <c r="C18" s="100"/>
      <c r="E18" s="122" t="s">
        <v>193</v>
      </c>
    </row>
    <row r="19" spans="1:13" s="93" customFormat="1" ht="45" customHeight="1" x14ac:dyDescent="0.3">
      <c r="A19" s="507"/>
      <c r="B19" s="508"/>
      <c r="C19" s="509"/>
      <c r="E19" s="468" t="s">
        <v>194</v>
      </c>
      <c r="F19" s="468"/>
      <c r="G19" s="468"/>
      <c r="H19" s="468"/>
      <c r="I19" s="468"/>
      <c r="J19" s="468"/>
      <c r="K19" s="468"/>
      <c r="L19" s="468"/>
      <c r="M19" s="468"/>
    </row>
    <row r="21" spans="1:13" s="93" customFormat="1" x14ac:dyDescent="0.3">
      <c r="A21" s="188" t="s">
        <v>331</v>
      </c>
      <c r="B21" s="101"/>
      <c r="C21" s="103"/>
      <c r="E21" s="122" t="s">
        <v>193</v>
      </c>
    </row>
    <row r="22" spans="1:13" s="93" customFormat="1" ht="45" customHeight="1" x14ac:dyDescent="0.3">
      <c r="A22" s="507"/>
      <c r="B22" s="508"/>
      <c r="C22" s="509"/>
      <c r="E22" s="468" t="s">
        <v>194</v>
      </c>
      <c r="F22" s="468"/>
      <c r="G22" s="468"/>
      <c r="H22" s="468"/>
      <c r="I22" s="468"/>
      <c r="J22" s="468"/>
      <c r="K22" s="468"/>
      <c r="L22" s="468"/>
      <c r="M22" s="468"/>
    </row>
    <row r="24" spans="1:13" ht="13.5" customHeight="1" x14ac:dyDescent="0.3">
      <c r="C24" s="16"/>
    </row>
  </sheetData>
  <sheetProtection algorithmName="SHA-512" hashValue="siDDxz8uAe7h92biyq29+P6pWB6bL52VIWbYQP+eH2dpssfmVj0SfHKYdRRNVDH9DqSfaoljOFsG4QAGXMx8VQ==" saltValue="ZXHVwrQDzJbxjVxaOrAjgg==" spinCount="100000" sheet="1" formatCells="0" formatRows="0" insertRows="0" deleteRows="0" sort="0"/>
  <mergeCells count="6">
    <mergeCell ref="A1:B1"/>
    <mergeCell ref="A2:C2"/>
    <mergeCell ref="A19:C19"/>
    <mergeCell ref="E19:M19"/>
    <mergeCell ref="A22:C22"/>
    <mergeCell ref="E22:M22"/>
  </mergeCells>
  <printOptions horizontalCentered="1"/>
  <pageMargins left="0.25" right="0.25" top="0.25" bottom="0.25" header="0.3" footer="0.3"/>
  <pageSetup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540B-5DEA-4248-A087-F83155A3D4FC}">
  <sheetPr>
    <pageSetUpPr fitToPage="1"/>
  </sheetPr>
  <dimension ref="A1:M21"/>
  <sheetViews>
    <sheetView zoomScaleNormal="100" workbookViewId="0">
      <selection activeCell="A5" sqref="A5"/>
    </sheetView>
  </sheetViews>
  <sheetFormatPr defaultRowHeight="14.4" x14ac:dyDescent="0.3"/>
  <cols>
    <col min="1" max="2" width="54.33203125" customWidth="1"/>
    <col min="3" max="3" width="18.5546875" customWidth="1"/>
    <col min="4" max="4" width="3.33203125" customWidth="1"/>
  </cols>
  <sheetData>
    <row r="1" spans="1:6" ht="26.25" customHeight="1" x14ac:dyDescent="0.3">
      <c r="A1" s="467" t="s">
        <v>177</v>
      </c>
      <c r="B1" s="467"/>
      <c r="C1">
        <f>+'Section A'!B2</f>
        <v>0</v>
      </c>
    </row>
    <row r="2" spans="1:6" ht="52.5" customHeight="1" x14ac:dyDescent="0.3">
      <c r="A2" s="469" t="s">
        <v>332</v>
      </c>
      <c r="B2" s="469"/>
      <c r="C2" s="469"/>
      <c r="D2" s="14"/>
      <c r="E2" s="14"/>
    </row>
    <row r="3" spans="1:6" x14ac:dyDescent="0.3">
      <c r="A3" s="14"/>
      <c r="B3" s="14"/>
      <c r="C3" s="14"/>
      <c r="D3" s="14"/>
      <c r="E3" s="14"/>
    </row>
    <row r="4" spans="1:6" x14ac:dyDescent="0.3">
      <c r="A4" s="202" t="s">
        <v>326</v>
      </c>
      <c r="B4" s="346" t="s">
        <v>327</v>
      </c>
      <c r="C4" s="346" t="s">
        <v>328</v>
      </c>
      <c r="D4" s="10"/>
      <c r="E4" s="10"/>
    </row>
    <row r="5" spans="1:6" s="93" customFormat="1" x14ac:dyDescent="0.3">
      <c r="A5" s="201"/>
      <c r="B5" s="201"/>
      <c r="C5" s="284">
        <v>0</v>
      </c>
      <c r="D5" s="81"/>
      <c r="E5" s="81"/>
    </row>
    <row r="6" spans="1:6" s="93" customFormat="1" x14ac:dyDescent="0.3">
      <c r="A6" s="201"/>
      <c r="B6" s="201"/>
      <c r="C6" s="284">
        <v>0</v>
      </c>
      <c r="D6" s="81"/>
      <c r="E6" s="80"/>
    </row>
    <row r="7" spans="1:6" s="93" customFormat="1" x14ac:dyDescent="0.3">
      <c r="A7" s="201"/>
      <c r="B7" s="201"/>
      <c r="C7" s="284">
        <v>0</v>
      </c>
      <c r="D7" s="81"/>
      <c r="E7" s="106"/>
    </row>
    <row r="8" spans="1:6" s="93" customFormat="1" x14ac:dyDescent="0.3">
      <c r="A8" s="201"/>
      <c r="B8" s="201"/>
      <c r="C8" s="285">
        <v>0</v>
      </c>
      <c r="D8" s="81"/>
      <c r="E8" s="81"/>
    </row>
    <row r="9" spans="1:6" x14ac:dyDescent="0.3">
      <c r="A9" s="287"/>
      <c r="B9" s="288" t="s">
        <v>200</v>
      </c>
      <c r="C9" s="286">
        <f>ROUND(SUM(C5:C8),2)</f>
        <v>0</v>
      </c>
      <c r="D9" s="289"/>
      <c r="E9" s="122" t="s">
        <v>241</v>
      </c>
      <c r="F9" s="18"/>
    </row>
    <row r="10" spans="1:6" s="93" customFormat="1" x14ac:dyDescent="0.3">
      <c r="E10" s="106"/>
    </row>
    <row r="11" spans="1:6" s="93" customFormat="1" x14ac:dyDescent="0.3">
      <c r="A11" s="201"/>
      <c r="B11" s="201"/>
      <c r="C11" s="284">
        <v>0</v>
      </c>
      <c r="E11" s="106"/>
    </row>
    <row r="12" spans="1:6" s="93" customFormat="1" x14ac:dyDescent="0.3">
      <c r="A12" s="201"/>
      <c r="B12" s="201"/>
      <c r="C12" s="285">
        <v>0</v>
      </c>
      <c r="E12" s="106"/>
    </row>
    <row r="13" spans="1:6" x14ac:dyDescent="0.3">
      <c r="A13" s="290"/>
      <c r="B13" s="288" t="s">
        <v>202</v>
      </c>
      <c r="C13" s="286">
        <f>ROUND(SUM(C10:C12),2)</f>
        <v>0</v>
      </c>
      <c r="E13" s="122" t="s">
        <v>241</v>
      </c>
    </row>
    <row r="14" spans="1:6" x14ac:dyDescent="0.3">
      <c r="E14" s="122"/>
    </row>
    <row r="15" spans="1:6" x14ac:dyDescent="0.3">
      <c r="B15" s="288" t="s">
        <v>333</v>
      </c>
      <c r="C15" s="286">
        <f>+C13+C9</f>
        <v>0</v>
      </c>
      <c r="E15" s="121" t="s">
        <v>191</v>
      </c>
    </row>
    <row r="17" spans="1:13" x14ac:dyDescent="0.3">
      <c r="A17" s="291" t="s">
        <v>330</v>
      </c>
      <c r="B17" s="292"/>
      <c r="C17" s="293"/>
      <c r="E17" s="122" t="s">
        <v>193</v>
      </c>
    </row>
    <row r="18" spans="1:13" ht="45" customHeight="1" x14ac:dyDescent="0.3">
      <c r="A18" s="507"/>
      <c r="B18" s="508"/>
      <c r="C18" s="509"/>
      <c r="E18" s="468" t="s">
        <v>194</v>
      </c>
      <c r="F18" s="468"/>
      <c r="G18" s="468"/>
      <c r="H18" s="468"/>
      <c r="I18" s="468"/>
      <c r="J18" s="468"/>
      <c r="K18" s="468"/>
      <c r="L18" s="468"/>
      <c r="M18" s="468"/>
    </row>
    <row r="20" spans="1:13" x14ac:dyDescent="0.3">
      <c r="A20" s="188" t="s">
        <v>331</v>
      </c>
      <c r="B20" s="294"/>
      <c r="C20" s="295"/>
      <c r="E20" s="122" t="s">
        <v>193</v>
      </c>
    </row>
    <row r="21" spans="1:13" ht="45" customHeight="1" x14ac:dyDescent="0.3">
      <c r="A21" s="507"/>
      <c r="B21" s="508"/>
      <c r="C21" s="509"/>
      <c r="E21" s="468" t="s">
        <v>194</v>
      </c>
      <c r="F21" s="468"/>
      <c r="G21" s="468"/>
      <c r="H21" s="468"/>
      <c r="I21" s="468"/>
      <c r="J21" s="468"/>
      <c r="K21" s="468"/>
      <c r="L21" s="468"/>
      <c r="M21" s="468"/>
    </row>
  </sheetData>
  <sheetProtection algorithmName="SHA-512" hashValue="KLGEdfB5FDvjCsltepL7ljBpf6BN89wFB9UW9jkVHoeHkkuFPkyYGpJH79XsvPlSe1zAcpjd84vHQ7aKKP7nJA==" saltValue="SqNKCjEu5IijyyerbbLRyg==" spinCount="100000" sheet="1" formatCells="0" formatRows="0" insertRows="0" deleteRows="0" sort="0"/>
  <mergeCells count="6">
    <mergeCell ref="A1:B1"/>
    <mergeCell ref="A2:C2"/>
    <mergeCell ref="A18:C18"/>
    <mergeCell ref="E18:M18"/>
    <mergeCell ref="A21:C21"/>
    <mergeCell ref="E21:M21"/>
  </mergeCells>
  <pageMargins left="0.25" right="0.25" top="0.25" bottom="0.25" header="0.3" footer="0.3"/>
  <pageSetup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70A3-105F-4ADB-B9EB-AAD34D6127AE}">
  <sheetPr>
    <pageSetUpPr fitToPage="1"/>
  </sheetPr>
  <dimension ref="A1:W22"/>
  <sheetViews>
    <sheetView zoomScaleNormal="100" zoomScaleSheetLayoutView="100" workbookViewId="0">
      <selection activeCell="A4" sqref="A4"/>
    </sheetView>
  </sheetViews>
  <sheetFormatPr defaultRowHeight="14.4" x14ac:dyDescent="0.3"/>
  <cols>
    <col min="1" max="1" width="80.6640625" customWidth="1"/>
    <col min="2" max="3" width="17.5546875" customWidth="1"/>
    <col min="4" max="4" width="17.109375" customWidth="1"/>
    <col min="5" max="5" width="2.88671875" customWidth="1"/>
  </cols>
  <sheetData>
    <row r="1" spans="1:6" ht="29.25" customHeight="1" x14ac:dyDescent="0.3">
      <c r="A1" s="467" t="s">
        <v>177</v>
      </c>
      <c r="B1" s="467"/>
      <c r="C1" s="467"/>
      <c r="D1">
        <f>+'Section A'!B2</f>
        <v>0</v>
      </c>
    </row>
    <row r="2" spans="1:6" ht="35.25" customHeight="1" x14ac:dyDescent="0.3">
      <c r="A2" s="488" t="s">
        <v>334</v>
      </c>
      <c r="B2" s="488"/>
      <c r="C2" s="488"/>
      <c r="D2" s="488"/>
      <c r="E2" s="14"/>
      <c r="F2" s="14"/>
    </row>
    <row r="3" spans="1:6" ht="17.25" customHeight="1" x14ac:dyDescent="0.3">
      <c r="A3" s="327" t="s">
        <v>222</v>
      </c>
      <c r="B3" s="327" t="s">
        <v>231</v>
      </c>
      <c r="C3" s="327" t="s">
        <v>335</v>
      </c>
      <c r="D3" s="327" t="s">
        <v>328</v>
      </c>
      <c r="E3" s="14"/>
      <c r="F3" s="14"/>
    </row>
    <row r="4" spans="1:6" s="93" customFormat="1" x14ac:dyDescent="0.3">
      <c r="A4" s="345"/>
      <c r="B4" s="81"/>
      <c r="C4" s="204"/>
      <c r="D4" s="284">
        <f t="shared" ref="D4:D8" si="0">ROUND(B4*C4,2)</f>
        <v>0</v>
      </c>
      <c r="E4" s="81"/>
      <c r="F4" s="81"/>
    </row>
    <row r="5" spans="1:6" s="93" customFormat="1" x14ac:dyDescent="0.3">
      <c r="A5" s="345"/>
      <c r="B5" s="81"/>
      <c r="C5" s="204"/>
      <c r="D5" s="284">
        <f t="shared" si="0"/>
        <v>0</v>
      </c>
      <c r="E5" s="81"/>
      <c r="F5" s="81"/>
    </row>
    <row r="6" spans="1:6" s="93" customFormat="1" x14ac:dyDescent="0.3">
      <c r="A6" s="345"/>
      <c r="B6" s="81"/>
      <c r="C6" s="204"/>
      <c r="D6" s="284">
        <f t="shared" si="0"/>
        <v>0</v>
      </c>
    </row>
    <row r="7" spans="1:6" s="93" customFormat="1" x14ac:dyDescent="0.3">
      <c r="A7" s="345"/>
      <c r="B7" s="81"/>
      <c r="C7" s="204"/>
      <c r="D7" s="284">
        <f t="shared" si="0"/>
        <v>0</v>
      </c>
    </row>
    <row r="8" spans="1:6" s="93" customFormat="1" x14ac:dyDescent="0.3">
      <c r="A8" s="345"/>
      <c r="B8" s="81"/>
      <c r="C8" s="204"/>
      <c r="D8" s="284">
        <f t="shared" si="0"/>
        <v>0</v>
      </c>
    </row>
    <row r="9" spans="1:6" s="93" customFormat="1" x14ac:dyDescent="0.3">
      <c r="A9" s="345"/>
      <c r="B9" s="81"/>
      <c r="C9" s="204"/>
      <c r="D9" s="285">
        <f>ROUND(B9*C9,2)</f>
        <v>0</v>
      </c>
    </row>
    <row r="10" spans="1:6" s="93" customFormat="1" x14ac:dyDescent="0.3">
      <c r="A10" s="345"/>
      <c r="B10" s="159"/>
      <c r="C10" s="169" t="s">
        <v>187</v>
      </c>
      <c r="D10" s="286">
        <f>ROUND(SUM(D4:D9),2)</f>
        <v>0</v>
      </c>
      <c r="F10" s="344" t="s">
        <v>226</v>
      </c>
    </row>
    <row r="11" spans="1:6" s="93" customFormat="1" x14ac:dyDescent="0.3"/>
    <row r="12" spans="1:6" s="93" customFormat="1" x14ac:dyDescent="0.3">
      <c r="A12" s="345"/>
      <c r="B12" s="81"/>
      <c r="C12" s="204"/>
      <c r="D12" s="284">
        <f>ROUND(B12*C12,2)</f>
        <v>0</v>
      </c>
    </row>
    <row r="13" spans="1:6" s="93" customFormat="1" x14ac:dyDescent="0.3">
      <c r="A13" s="345"/>
      <c r="B13" s="81"/>
      <c r="C13" s="204"/>
      <c r="D13" s="285">
        <f>ROUND(B13*C13,2)</f>
        <v>0</v>
      </c>
    </row>
    <row r="14" spans="1:6" s="93" customFormat="1" x14ac:dyDescent="0.3">
      <c r="A14" s="296"/>
      <c r="B14" s="297"/>
      <c r="C14" s="166" t="s">
        <v>189</v>
      </c>
      <c r="D14" s="286">
        <f>ROUND(SUM(D11:D13),2)</f>
        <v>0</v>
      </c>
      <c r="F14" s="344" t="s">
        <v>226</v>
      </c>
    </row>
    <row r="16" spans="1:6" x14ac:dyDescent="0.3">
      <c r="B16" s="481" t="s">
        <v>333</v>
      </c>
      <c r="C16" s="481"/>
      <c r="D16" s="298">
        <f>+D10+D14</f>
        <v>0</v>
      </c>
      <c r="F16" s="121" t="s">
        <v>191</v>
      </c>
    </row>
    <row r="17" spans="1:23" s="93" customFormat="1" x14ac:dyDescent="0.3">
      <c r="A17"/>
      <c r="B17"/>
      <c r="C17"/>
      <c r="D17"/>
      <c r="O17" s="106"/>
      <c r="P17" s="106"/>
      <c r="Q17" s="106"/>
      <c r="R17" s="106"/>
      <c r="S17" s="486"/>
      <c r="T17" s="486"/>
      <c r="U17" s="106"/>
      <c r="V17" s="106"/>
      <c r="W17" s="344"/>
    </row>
    <row r="18" spans="1:23" s="93" customFormat="1" x14ac:dyDescent="0.3">
      <c r="A18" s="98" t="s">
        <v>330</v>
      </c>
      <c r="B18" s="99"/>
      <c r="C18" s="99"/>
      <c r="D18" s="100"/>
      <c r="F18" s="122" t="s">
        <v>193</v>
      </c>
      <c r="O18" s="485"/>
      <c r="P18" s="485"/>
      <c r="Q18" s="106"/>
      <c r="R18" s="106"/>
      <c r="S18" s="487"/>
      <c r="T18" s="487"/>
      <c r="U18" s="106"/>
      <c r="V18" s="106"/>
      <c r="W18" s="299"/>
    </row>
    <row r="19" spans="1:23" s="93" customFormat="1" ht="45" customHeight="1" x14ac:dyDescent="0.3">
      <c r="A19" s="507"/>
      <c r="B19" s="508"/>
      <c r="C19" s="508"/>
      <c r="D19" s="509"/>
      <c r="F19" s="468" t="s">
        <v>194</v>
      </c>
      <c r="G19" s="468"/>
      <c r="H19" s="468"/>
      <c r="I19" s="468"/>
      <c r="J19" s="468"/>
      <c r="K19" s="468"/>
      <c r="L19" s="468"/>
      <c r="M19" s="468"/>
      <c r="N19" s="468"/>
      <c r="O19" s="485"/>
      <c r="P19" s="485"/>
      <c r="Q19" s="106"/>
      <c r="R19" s="106"/>
      <c r="S19" s="485"/>
      <c r="T19" s="485"/>
      <c r="U19" s="106"/>
      <c r="V19" s="106"/>
      <c r="W19" s="114"/>
    </row>
    <row r="21" spans="1:23" s="93" customFormat="1" x14ac:dyDescent="0.3">
      <c r="A21" s="188" t="s">
        <v>331</v>
      </c>
      <c r="B21" s="102"/>
      <c r="C21" s="102"/>
      <c r="D21" s="103"/>
      <c r="F21" s="122" t="s">
        <v>193</v>
      </c>
    </row>
    <row r="22" spans="1:23" s="93" customFormat="1" ht="45" customHeight="1" x14ac:dyDescent="0.3">
      <c r="A22" s="507"/>
      <c r="B22" s="508"/>
      <c r="C22" s="508"/>
      <c r="D22" s="509"/>
      <c r="F22" s="468" t="s">
        <v>194</v>
      </c>
      <c r="G22" s="468"/>
      <c r="H22" s="468"/>
      <c r="I22" s="468"/>
      <c r="J22" s="468"/>
      <c r="K22" s="468"/>
      <c r="L22" s="468"/>
      <c r="M22" s="468"/>
      <c r="N22" s="468"/>
    </row>
  </sheetData>
  <sheetProtection algorithmName="SHA-512" hashValue="EcgK9q7tUJWgbcDb4VEA6LE8bEyH5Wttsy5RkapUTcREQ1dHWzE1lIf1wjE/VhaoyDVepdVFFJ/U/ibEwOFnBw==" saltValue="l5raoihZKXoDRiamcFKfcg==" spinCount="100000" sheet="1" formatCells="0" formatRows="0" insertRows="0" deleteRows="0" sort="0"/>
  <mergeCells count="12">
    <mergeCell ref="A1:C1"/>
    <mergeCell ref="A2:D2"/>
    <mergeCell ref="B16:C16"/>
    <mergeCell ref="S17:T17"/>
    <mergeCell ref="O18:P18"/>
    <mergeCell ref="S18:T18"/>
    <mergeCell ref="A19:D19"/>
    <mergeCell ref="F19:N19"/>
    <mergeCell ref="O19:P19"/>
    <mergeCell ref="S19:T19"/>
    <mergeCell ref="A22:D22"/>
    <mergeCell ref="F22:N22"/>
  </mergeCells>
  <printOptions horizontalCentered="1"/>
  <pageMargins left="0.25" right="0.25" top="0.25" bottom="0.25" header="0.3" footer="0.3"/>
  <pageSetup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1595-CB1D-4F6C-8091-330DA28BC037}">
  <sheetPr>
    <pageSetUpPr fitToPage="1"/>
  </sheetPr>
  <dimension ref="A1:N21"/>
  <sheetViews>
    <sheetView zoomScaleNormal="100" zoomScaleSheetLayoutView="100" workbookViewId="0">
      <selection activeCell="A5" sqref="A5"/>
    </sheetView>
  </sheetViews>
  <sheetFormatPr defaultRowHeight="14.4" x14ac:dyDescent="0.3"/>
  <cols>
    <col min="1" max="1" width="77.33203125" customWidth="1"/>
    <col min="2" max="3" width="18.5546875" customWidth="1"/>
    <col min="4" max="4" width="18.6640625" customWidth="1"/>
    <col min="5" max="5" width="2.88671875" customWidth="1"/>
  </cols>
  <sheetData>
    <row r="1" spans="1:6" ht="20.25" customHeight="1" x14ac:dyDescent="0.3">
      <c r="A1" s="467" t="s">
        <v>177</v>
      </c>
      <c r="B1" s="467"/>
      <c r="C1" s="467"/>
      <c r="D1">
        <f>+'Section A'!B2</f>
        <v>0</v>
      </c>
    </row>
    <row r="2" spans="1:6" ht="39" customHeight="1" x14ac:dyDescent="0.3">
      <c r="A2" s="490" t="s">
        <v>336</v>
      </c>
      <c r="B2" s="490"/>
      <c r="C2" s="490"/>
      <c r="D2" s="490"/>
      <c r="E2" s="14"/>
    </row>
    <row r="3" spans="1:6" ht="8.25" customHeight="1" x14ac:dyDescent="0.3">
      <c r="A3" s="499"/>
      <c r="B3" s="499"/>
      <c r="C3" s="499"/>
      <c r="D3" s="499"/>
      <c r="E3" s="14"/>
    </row>
    <row r="4" spans="1:6" ht="15" customHeight="1" x14ac:dyDescent="0.3">
      <c r="A4" s="327" t="s">
        <v>222</v>
      </c>
      <c r="B4" s="327" t="s">
        <v>231</v>
      </c>
      <c r="C4" s="327" t="s">
        <v>335</v>
      </c>
      <c r="D4" s="327" t="s">
        <v>328</v>
      </c>
      <c r="E4" s="14"/>
    </row>
    <row r="5" spans="1:6" s="93" customFormat="1" x14ac:dyDescent="0.3">
      <c r="A5" s="300"/>
      <c r="B5" s="81"/>
      <c r="C5" s="204"/>
      <c r="D5" s="204">
        <f t="shared" ref="D5:D8" si="0">ROUND(B5*C5,2)</f>
        <v>0</v>
      </c>
      <c r="E5" s="81"/>
    </row>
    <row r="6" spans="1:6" s="93" customFormat="1" x14ac:dyDescent="0.3">
      <c r="A6" s="300"/>
      <c r="B6" s="81"/>
      <c r="C6" s="204"/>
      <c r="D6" s="301">
        <f t="shared" si="0"/>
        <v>0</v>
      </c>
      <c r="E6" s="81"/>
    </row>
    <row r="7" spans="1:6" s="93" customFormat="1" x14ac:dyDescent="0.3">
      <c r="A7" s="300"/>
      <c r="B7" s="81"/>
      <c r="C7" s="204"/>
      <c r="D7" s="301">
        <f t="shared" si="0"/>
        <v>0</v>
      </c>
      <c r="E7" s="81"/>
    </row>
    <row r="8" spans="1:6" s="93" customFormat="1" x14ac:dyDescent="0.3">
      <c r="A8" s="300"/>
      <c r="B8" s="81"/>
      <c r="C8" s="204"/>
      <c r="D8" s="302">
        <f t="shared" si="0"/>
        <v>0</v>
      </c>
    </row>
    <row r="9" spans="1:6" s="93" customFormat="1" x14ac:dyDescent="0.3">
      <c r="A9" s="300"/>
      <c r="B9" s="159"/>
      <c r="C9" s="169" t="s">
        <v>187</v>
      </c>
      <c r="D9" s="286">
        <f>ROUND(SUM(D5:D8),2)</f>
        <v>0</v>
      </c>
      <c r="F9" s="344" t="s">
        <v>226</v>
      </c>
    </row>
    <row r="10" spans="1:6" s="93" customFormat="1" x14ac:dyDescent="0.3"/>
    <row r="11" spans="1:6" s="93" customFormat="1" x14ac:dyDescent="0.3">
      <c r="A11" s="300"/>
      <c r="B11" s="81"/>
      <c r="C11" s="204"/>
      <c r="D11" s="301">
        <f t="shared" ref="D11:D12" si="1">ROUND(B11*C11,2)</f>
        <v>0</v>
      </c>
    </row>
    <row r="12" spans="1:6" s="93" customFormat="1" x14ac:dyDescent="0.3">
      <c r="A12" s="300"/>
      <c r="B12" s="81"/>
      <c r="C12" s="204"/>
      <c r="D12" s="302">
        <f t="shared" si="1"/>
        <v>0</v>
      </c>
    </row>
    <row r="13" spans="1:6" s="93" customFormat="1" x14ac:dyDescent="0.3">
      <c r="A13" s="303"/>
      <c r="B13" s="297"/>
      <c r="C13" s="166" t="s">
        <v>189</v>
      </c>
      <c r="D13" s="286">
        <f>ROUND(SUM(D10:D12),2)</f>
        <v>0</v>
      </c>
      <c r="F13" s="344" t="s">
        <v>226</v>
      </c>
    </row>
    <row r="15" spans="1:6" x14ac:dyDescent="0.3">
      <c r="C15" s="343" t="s">
        <v>333</v>
      </c>
      <c r="D15" s="298">
        <f>+D9+D13</f>
        <v>0</v>
      </c>
      <c r="F15" s="121" t="s">
        <v>191</v>
      </c>
    </row>
    <row r="16" spans="1:6" s="93" customFormat="1" x14ac:dyDescent="0.3">
      <c r="A16"/>
      <c r="B16"/>
      <c r="C16"/>
      <c r="D16"/>
    </row>
    <row r="17" spans="1:14" s="93" customFormat="1" x14ac:dyDescent="0.3">
      <c r="A17" s="98" t="s">
        <v>330</v>
      </c>
      <c r="B17" s="101"/>
      <c r="C17" s="99"/>
      <c r="D17" s="100"/>
      <c r="F17" s="122" t="s">
        <v>193</v>
      </c>
    </row>
    <row r="18" spans="1:14" s="93" customFormat="1" ht="45" customHeight="1" x14ac:dyDescent="0.3">
      <c r="A18" s="507"/>
      <c r="B18" s="508"/>
      <c r="C18" s="508"/>
      <c r="D18" s="509"/>
      <c r="F18" s="468" t="s">
        <v>194</v>
      </c>
      <c r="G18" s="468"/>
      <c r="H18" s="468"/>
      <c r="I18" s="468"/>
      <c r="J18" s="468"/>
      <c r="K18" s="468"/>
      <c r="L18" s="468"/>
      <c r="M18" s="468"/>
      <c r="N18" s="468"/>
    </row>
    <row r="19" spans="1:14" ht="14.25" customHeight="1" x14ac:dyDescent="0.3"/>
    <row r="20" spans="1:14" s="93" customFormat="1" x14ac:dyDescent="0.3">
      <c r="A20" s="188" t="s">
        <v>331</v>
      </c>
      <c r="B20" s="101"/>
      <c r="C20" s="102"/>
      <c r="D20" s="103"/>
      <c r="F20" s="122" t="s">
        <v>193</v>
      </c>
    </row>
    <row r="21" spans="1:14" s="93" customFormat="1" ht="45" customHeight="1" x14ac:dyDescent="0.3">
      <c r="A21" s="507"/>
      <c r="B21" s="508"/>
      <c r="C21" s="508"/>
      <c r="D21" s="509"/>
      <c r="F21" s="468" t="s">
        <v>194</v>
      </c>
      <c r="G21" s="468"/>
      <c r="H21" s="468"/>
      <c r="I21" s="468"/>
      <c r="J21" s="468"/>
      <c r="K21" s="468"/>
      <c r="L21" s="468"/>
      <c r="M21" s="468"/>
      <c r="N21" s="468"/>
    </row>
  </sheetData>
  <sheetProtection algorithmName="SHA-512" hashValue="lXUZbieSrUaugRC/a4xaEIgC0LiFV+HuY0vcqKHUbdrAbBCXEC1FkmKXHCR7srzM9Dj6pUZgSC90SaStt+5VXg==" saltValue="1DtwNM4E2PJzrHo24nT05w==" spinCount="100000" sheet="1" formatCells="0" formatRows="0" insertRows="0" deleteRows="0" sort="0"/>
  <mergeCells count="7">
    <mergeCell ref="A21:D21"/>
    <mergeCell ref="F21:N21"/>
    <mergeCell ref="A1:C1"/>
    <mergeCell ref="A2:D2"/>
    <mergeCell ref="A3:D3"/>
    <mergeCell ref="A18:D18"/>
    <mergeCell ref="F18:N18"/>
  </mergeCells>
  <printOptions horizontalCentered="1"/>
  <pageMargins left="0.25" right="0.25" top="0.25" bottom="0.25" header="0.3" footer="0.3"/>
  <pageSetup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53DB2-7FBB-4E62-ACFB-30C548AA94FA}">
  <sheetPr>
    <pageSetUpPr fitToPage="1"/>
  </sheetPr>
  <dimension ref="A1:N19"/>
  <sheetViews>
    <sheetView zoomScaleNormal="100" zoomScaleSheetLayoutView="100" workbookViewId="0">
      <selection activeCell="A4" sqref="A4"/>
    </sheetView>
  </sheetViews>
  <sheetFormatPr defaultRowHeight="14.4" x14ac:dyDescent="0.3"/>
  <cols>
    <col min="1" max="1" width="76.5546875" customWidth="1"/>
    <col min="2" max="2" width="17.33203125" customWidth="1"/>
    <col min="3" max="3" width="22.44140625" customWidth="1"/>
    <col min="4" max="4" width="17" customWidth="1"/>
    <col min="5" max="5" width="2.88671875" customWidth="1"/>
  </cols>
  <sheetData>
    <row r="1" spans="1:14" ht="30" customHeight="1" x14ac:dyDescent="0.3">
      <c r="A1" s="467" t="s">
        <v>177</v>
      </c>
      <c r="B1" s="467"/>
      <c r="C1" s="467"/>
      <c r="D1">
        <f>+'Section A'!B2</f>
        <v>0</v>
      </c>
    </row>
    <row r="2" spans="1:14" ht="46.5" customHeight="1" x14ac:dyDescent="0.3">
      <c r="A2" s="500" t="s">
        <v>337</v>
      </c>
      <c r="B2" s="500"/>
      <c r="C2" s="500"/>
      <c r="D2" s="500"/>
    </row>
    <row r="3" spans="1:14" x14ac:dyDescent="0.3">
      <c r="A3" s="186" t="s">
        <v>222</v>
      </c>
      <c r="B3" s="15" t="s">
        <v>223</v>
      </c>
      <c r="C3" s="51" t="s">
        <v>335</v>
      </c>
      <c r="D3" s="346" t="s">
        <v>328</v>
      </c>
    </row>
    <row r="4" spans="1:14" s="93" customFormat="1" x14ac:dyDescent="0.3">
      <c r="A4" s="181"/>
      <c r="B4" s="91"/>
      <c r="C4" s="207"/>
      <c r="D4" s="284">
        <f>ROUND(+B4*C4,2)</f>
        <v>0</v>
      </c>
    </row>
    <row r="5" spans="1:14" s="93" customFormat="1" ht="15" customHeight="1" x14ac:dyDescent="0.3">
      <c r="A5" s="181"/>
      <c r="B5" s="91"/>
      <c r="C5" s="207"/>
      <c r="D5" s="285">
        <f>ROUND(+B5*C5,2)</f>
        <v>0</v>
      </c>
    </row>
    <row r="6" spans="1:14" s="93" customFormat="1" x14ac:dyDescent="0.3">
      <c r="A6" s="181"/>
      <c r="B6" s="163"/>
      <c r="C6" s="163" t="s">
        <v>200</v>
      </c>
      <c r="D6" s="286">
        <f>ROUND(SUM(D4:D5),2)</f>
        <v>0</v>
      </c>
      <c r="F6" s="344" t="s">
        <v>226</v>
      </c>
    </row>
    <row r="7" spans="1:14" s="93" customFormat="1" x14ac:dyDescent="0.3">
      <c r="F7" s="344"/>
    </row>
    <row r="8" spans="1:14" s="93" customFormat="1" x14ac:dyDescent="0.3">
      <c r="A8" s="181"/>
      <c r="B8" s="91"/>
      <c r="C8" s="207"/>
      <c r="D8" s="284">
        <f>ROUND(+B8*C8,2)</f>
        <v>0</v>
      </c>
    </row>
    <row r="9" spans="1:14" s="93" customFormat="1" x14ac:dyDescent="0.3">
      <c r="A9" s="181"/>
      <c r="B9" s="91"/>
      <c r="C9" s="207"/>
      <c r="D9" s="285">
        <f>ROUND(+B9*C9,2)</f>
        <v>0</v>
      </c>
    </row>
    <row r="10" spans="1:14" s="93" customFormat="1" x14ac:dyDescent="0.3">
      <c r="A10" s="304"/>
      <c r="B10" s="166"/>
      <c r="C10" s="166" t="s">
        <v>202</v>
      </c>
      <c r="D10" s="286">
        <f>ROUND(SUM(D7:D9),2)</f>
        <v>0</v>
      </c>
      <c r="F10" s="344" t="s">
        <v>226</v>
      </c>
    </row>
    <row r="11" spans="1:14" s="93" customFormat="1" x14ac:dyDescent="0.3">
      <c r="A11"/>
      <c r="B11"/>
      <c r="C11"/>
      <c r="D11"/>
      <c r="F11" s="344"/>
    </row>
    <row r="12" spans="1:14" s="93" customFormat="1" x14ac:dyDescent="0.3">
      <c r="A12" s="185"/>
      <c r="B12" s="89"/>
      <c r="C12" s="187" t="s">
        <v>333</v>
      </c>
      <c r="D12" s="286">
        <f>+D10+D6</f>
        <v>0</v>
      </c>
      <c r="F12" s="344"/>
    </row>
    <row r="13" spans="1:14" s="93" customFormat="1" x14ac:dyDescent="0.3">
      <c r="A13"/>
      <c r="B13"/>
      <c r="C13"/>
      <c r="D13"/>
    </row>
    <row r="14" spans="1:14" s="93" customFormat="1" x14ac:dyDescent="0.3">
      <c r="A14" s="98" t="s">
        <v>330</v>
      </c>
      <c r="B14" s="99"/>
      <c r="C14" s="99"/>
      <c r="D14" s="110"/>
      <c r="F14" s="122" t="s">
        <v>193</v>
      </c>
    </row>
    <row r="15" spans="1:14" s="93" customFormat="1" ht="45" customHeight="1" x14ac:dyDescent="0.3">
      <c r="A15" s="507"/>
      <c r="B15" s="508"/>
      <c r="C15" s="508"/>
      <c r="D15" s="509"/>
      <c r="F15" s="468" t="s">
        <v>194</v>
      </c>
      <c r="G15" s="468"/>
      <c r="H15" s="468"/>
      <c r="I15" s="468"/>
      <c r="J15" s="468"/>
      <c r="K15" s="468"/>
      <c r="L15" s="468"/>
      <c r="M15" s="468"/>
      <c r="N15" s="468"/>
    </row>
    <row r="17" spans="1:14" s="93" customFormat="1" x14ac:dyDescent="0.3">
      <c r="A17" s="188" t="s">
        <v>331</v>
      </c>
      <c r="B17" s="102"/>
      <c r="C17" s="102"/>
      <c r="D17" s="111"/>
      <c r="F17" s="122" t="s">
        <v>193</v>
      </c>
    </row>
    <row r="18" spans="1:14" s="93" customFormat="1" ht="45" customHeight="1" x14ac:dyDescent="0.3">
      <c r="A18" s="507"/>
      <c r="B18" s="508"/>
      <c r="C18" s="508"/>
      <c r="D18" s="509"/>
      <c r="F18" s="468" t="s">
        <v>194</v>
      </c>
      <c r="G18" s="468"/>
      <c r="H18" s="468"/>
      <c r="I18" s="468"/>
      <c r="J18" s="468"/>
      <c r="K18" s="468"/>
      <c r="L18" s="468"/>
      <c r="M18" s="468"/>
      <c r="N18" s="468"/>
    </row>
    <row r="19" spans="1:14" s="93" customFormat="1" x14ac:dyDescent="0.3">
      <c r="A19" s="89"/>
      <c r="B19" s="89"/>
      <c r="C19" s="163"/>
      <c r="D19" s="92"/>
    </row>
  </sheetData>
  <sheetProtection algorithmName="SHA-512" hashValue="+QWGF3z6r0V8w3TNkuqjkEypQY2P9nxMvUZGoB9dVJ7iN78F895GnsIIiHfdS2X4jHLm3agtIcFZLnyd92j/cw==" saltValue="YGFjzuOtP7Mc4ts8WI0HRw==" spinCount="100000" sheet="1" formatCells="0" formatRows="0" insertRows="0" deleteRows="0" sort="0"/>
  <mergeCells count="6">
    <mergeCell ref="A1:C1"/>
    <mergeCell ref="A2:D2"/>
    <mergeCell ref="A15:D15"/>
    <mergeCell ref="F15:N15"/>
    <mergeCell ref="A18:D18"/>
    <mergeCell ref="F18:N18"/>
  </mergeCells>
  <printOptions horizontalCentered="1"/>
  <pageMargins left="0.25" right="0.25" top="0.25" bottom="0.25" header="0.3" footer="0.3"/>
  <pageSetup fitToHeight="0" orientation="landscape" r:id="rId1"/>
  <headerFooter>
    <oddFoote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7CC54-011E-4810-9469-E95C2A06CD8F}">
  <sheetPr>
    <pageSetUpPr fitToPage="1"/>
  </sheetPr>
  <dimension ref="A1:N18"/>
  <sheetViews>
    <sheetView zoomScaleNormal="100" zoomScaleSheetLayoutView="100" workbookViewId="0">
      <selection activeCell="A4" sqref="A4"/>
    </sheetView>
  </sheetViews>
  <sheetFormatPr defaultRowHeight="14.4" x14ac:dyDescent="0.3"/>
  <cols>
    <col min="1" max="1" width="73.5546875" customWidth="1"/>
    <col min="2" max="2" width="14.33203125" customWidth="1"/>
    <col min="3" max="4" width="22.88671875" customWidth="1"/>
    <col min="5" max="5" width="2.33203125" customWidth="1"/>
  </cols>
  <sheetData>
    <row r="1" spans="1:14" ht="30" customHeight="1" x14ac:dyDescent="0.3">
      <c r="A1" s="467" t="s">
        <v>177</v>
      </c>
      <c r="B1" s="467"/>
      <c r="C1" s="467"/>
      <c r="D1">
        <f>+'Section A'!B2</f>
        <v>0</v>
      </c>
    </row>
    <row r="2" spans="1:14" ht="37.5" customHeight="1" x14ac:dyDescent="0.3">
      <c r="A2" s="500" t="s">
        <v>338</v>
      </c>
      <c r="B2" s="500"/>
      <c r="C2" s="500"/>
      <c r="D2" s="500"/>
    </row>
    <row r="3" spans="1:14" ht="25.5" customHeight="1" x14ac:dyDescent="0.3">
      <c r="A3" s="327" t="s">
        <v>222</v>
      </c>
      <c r="B3" s="186" t="s">
        <v>223</v>
      </c>
      <c r="C3" s="346" t="s">
        <v>335</v>
      </c>
      <c r="D3" s="327" t="s">
        <v>328</v>
      </c>
    </row>
    <row r="4" spans="1:14" s="93" customFormat="1" ht="15" customHeight="1" x14ac:dyDescent="0.3">
      <c r="A4" s="181"/>
      <c r="B4" s="305"/>
      <c r="C4" s="306"/>
      <c r="D4" s="307">
        <f>ROUND(+B4*C4,2)</f>
        <v>0</v>
      </c>
      <c r="F4" s="308"/>
      <c r="G4" s="308"/>
    </row>
    <row r="5" spans="1:14" s="93" customFormat="1" ht="15" customHeight="1" x14ac:dyDescent="0.3">
      <c r="A5" s="345"/>
      <c r="B5" s="305"/>
      <c r="C5" s="306"/>
      <c r="D5" s="309">
        <f>ROUND(+B5*C5,2)</f>
        <v>0</v>
      </c>
      <c r="F5" s="310"/>
      <c r="G5" s="181"/>
    </row>
    <row r="6" spans="1:14" s="93" customFormat="1" x14ac:dyDescent="0.3">
      <c r="A6" s="345"/>
      <c r="B6" s="345"/>
      <c r="C6" s="169" t="s">
        <v>187</v>
      </c>
      <c r="D6" s="286">
        <f>ROUND(SUM(D4:D5),2)</f>
        <v>0</v>
      </c>
      <c r="F6" s="344" t="s">
        <v>226</v>
      </c>
    </row>
    <row r="7" spans="1:14" s="93" customFormat="1" x14ac:dyDescent="0.3"/>
    <row r="8" spans="1:14" s="93" customFormat="1" x14ac:dyDescent="0.3">
      <c r="A8" s="345"/>
      <c r="B8" s="305"/>
      <c r="C8" s="306"/>
      <c r="D8" s="301">
        <f>ROUND(+B8*C8,2)</f>
        <v>0</v>
      </c>
    </row>
    <row r="9" spans="1:14" s="93" customFormat="1" x14ac:dyDescent="0.3">
      <c r="A9" s="345"/>
      <c r="B9" s="305"/>
      <c r="C9" s="306"/>
      <c r="D9" s="302">
        <f>ROUND(+B9*C9,2)</f>
        <v>0</v>
      </c>
    </row>
    <row r="10" spans="1:14" s="93" customFormat="1" x14ac:dyDescent="0.3">
      <c r="A10" s="311"/>
      <c r="B10" s="311"/>
      <c r="C10" s="166" t="s">
        <v>189</v>
      </c>
      <c r="D10" s="286">
        <f>ROUND(SUM(D7:D9),2)</f>
        <v>0</v>
      </c>
      <c r="F10" s="344" t="s">
        <v>226</v>
      </c>
    </row>
    <row r="12" spans="1:14" x14ac:dyDescent="0.3">
      <c r="C12" s="343" t="s">
        <v>333</v>
      </c>
      <c r="D12" s="298">
        <f>+D10+D6</f>
        <v>0</v>
      </c>
      <c r="F12" s="121" t="s">
        <v>191</v>
      </c>
    </row>
    <row r="13" spans="1:14" s="93" customFormat="1" x14ac:dyDescent="0.3">
      <c r="A13"/>
      <c r="B13"/>
      <c r="C13"/>
      <c r="D13"/>
    </row>
    <row r="14" spans="1:14" s="93" customFormat="1" x14ac:dyDescent="0.3">
      <c r="A14" s="98" t="s">
        <v>330</v>
      </c>
      <c r="B14" s="101"/>
      <c r="C14" s="99"/>
      <c r="D14" s="100"/>
      <c r="F14" s="122" t="s">
        <v>193</v>
      </c>
    </row>
    <row r="15" spans="1:14" s="93" customFormat="1" ht="45" customHeight="1" x14ac:dyDescent="0.3">
      <c r="A15" s="507"/>
      <c r="B15" s="508"/>
      <c r="C15" s="508"/>
      <c r="D15" s="509"/>
      <c r="F15" s="468" t="s">
        <v>194</v>
      </c>
      <c r="G15" s="468"/>
      <c r="H15" s="468"/>
      <c r="I15" s="468"/>
      <c r="J15" s="468"/>
      <c r="K15" s="468"/>
      <c r="L15" s="468"/>
      <c r="M15" s="468"/>
      <c r="N15" s="468"/>
    </row>
    <row r="16" spans="1:14" x14ac:dyDescent="0.3">
      <c r="F16" s="122"/>
    </row>
    <row r="17" spans="1:14" s="93" customFormat="1" x14ac:dyDescent="0.3">
      <c r="A17" s="188" t="s">
        <v>331</v>
      </c>
      <c r="B17" s="101"/>
      <c r="C17" s="102"/>
      <c r="D17" s="103"/>
      <c r="F17" s="122" t="s">
        <v>193</v>
      </c>
    </row>
    <row r="18" spans="1:14" s="93" customFormat="1" ht="45" customHeight="1" x14ac:dyDescent="0.3">
      <c r="A18" s="507"/>
      <c r="B18" s="508"/>
      <c r="C18" s="508"/>
      <c r="D18" s="509"/>
      <c r="F18" s="468" t="s">
        <v>194</v>
      </c>
      <c r="G18" s="468"/>
      <c r="H18" s="468"/>
      <c r="I18" s="468"/>
      <c r="J18" s="468"/>
      <c r="K18" s="468"/>
      <c r="L18" s="468"/>
      <c r="M18" s="468"/>
      <c r="N18" s="468"/>
    </row>
  </sheetData>
  <sheetProtection algorithmName="SHA-512" hashValue="sDRZAB5VY2inVVZSKzZ93pasPsjBOhjgNPJdip9plR4ffVehKbT70QAj5Jr0sklnLvMl4dte18GTl5Dtb9wAQw==" saltValue="DZxuzhT3kISj9WO+AOUjow==" spinCount="100000" sheet="1" formatCells="0" formatRows="0" insertRows="0" deleteRows="0" sort="0"/>
  <mergeCells count="6">
    <mergeCell ref="A1:C1"/>
    <mergeCell ref="A2:D2"/>
    <mergeCell ref="A15:D15"/>
    <mergeCell ref="F15:N15"/>
    <mergeCell ref="A18:D18"/>
    <mergeCell ref="F18:N18"/>
  </mergeCells>
  <printOptions horizontalCentered="1"/>
  <pageMargins left="0.25" right="0.25" top="0.25" bottom="0.25" header="0.3" footer="0.3"/>
  <pageSetup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D27E-7751-49ED-8E09-75E1B445D409}">
  <sheetPr>
    <pageSetUpPr fitToPage="1"/>
  </sheetPr>
  <dimension ref="A1:M21"/>
  <sheetViews>
    <sheetView zoomScaleNormal="100" workbookViewId="0">
      <selection activeCell="A5" sqref="A5"/>
    </sheetView>
  </sheetViews>
  <sheetFormatPr defaultColWidth="9.109375" defaultRowHeight="13.2" x14ac:dyDescent="0.25"/>
  <cols>
    <col min="1" max="2" width="60.44140625" style="10" customWidth="1"/>
    <col min="3" max="3" width="18.44140625" style="10" customWidth="1"/>
    <col min="4" max="4" width="2.6640625" style="10" customWidth="1"/>
    <col min="5" max="16384" width="9.109375" style="10"/>
  </cols>
  <sheetData>
    <row r="1" spans="1:5" ht="25.5" customHeight="1" x14ac:dyDescent="0.3">
      <c r="A1" s="467" t="s">
        <v>177</v>
      </c>
      <c r="B1" s="467"/>
      <c r="C1">
        <f>+'Section A'!B2</f>
        <v>0</v>
      </c>
    </row>
    <row r="2" spans="1:5" ht="37.5" customHeight="1" x14ac:dyDescent="0.25">
      <c r="A2" s="425" t="s">
        <v>339</v>
      </c>
      <c r="B2" s="425"/>
      <c r="C2" s="425"/>
    </row>
    <row r="4" spans="1:5" x14ac:dyDescent="0.25">
      <c r="A4" s="186" t="s">
        <v>326</v>
      </c>
      <c r="B4" s="186" t="s">
        <v>327</v>
      </c>
      <c r="C4" s="186" t="s">
        <v>328</v>
      </c>
      <c r="E4" s="122" t="s">
        <v>186</v>
      </c>
    </row>
    <row r="5" spans="1:5" s="81" customFormat="1" ht="14.4" x14ac:dyDescent="0.3">
      <c r="A5" s="345"/>
      <c r="B5" s="91"/>
      <c r="C5" s="284">
        <v>0</v>
      </c>
      <c r="E5" s="93"/>
    </row>
    <row r="6" spans="1:5" s="81" customFormat="1" ht="14.4" x14ac:dyDescent="0.3">
      <c r="A6" s="345"/>
      <c r="B6" s="91"/>
      <c r="C6" s="284">
        <v>0</v>
      </c>
      <c r="E6" s="93"/>
    </row>
    <row r="7" spans="1:5" s="81" customFormat="1" ht="14.4" x14ac:dyDescent="0.3">
      <c r="A7" s="345"/>
      <c r="B7" s="91"/>
      <c r="C7" s="285">
        <v>0</v>
      </c>
      <c r="E7" s="93"/>
    </row>
    <row r="8" spans="1:5" s="81" customFormat="1" ht="13.8" x14ac:dyDescent="0.3">
      <c r="A8" s="345"/>
      <c r="B8" s="169" t="s">
        <v>187</v>
      </c>
      <c r="C8" s="286">
        <f>ROUND(SUM(C5:C7),2)</f>
        <v>0</v>
      </c>
      <c r="E8" s="344" t="s">
        <v>241</v>
      </c>
    </row>
    <row r="9" spans="1:5" s="81" customFormat="1" ht="13.5" customHeight="1" x14ac:dyDescent="0.3">
      <c r="A9" s="93"/>
      <c r="B9" s="93"/>
      <c r="C9" s="93"/>
    </row>
    <row r="10" spans="1:5" s="81" customFormat="1" ht="13.8" x14ac:dyDescent="0.3">
      <c r="A10" s="345"/>
      <c r="B10" s="91"/>
      <c r="C10" s="284">
        <v>0</v>
      </c>
    </row>
    <row r="11" spans="1:5" s="81" customFormat="1" ht="13.8" x14ac:dyDescent="0.3">
      <c r="A11" s="345"/>
      <c r="B11" s="91"/>
      <c r="C11" s="285">
        <v>0</v>
      </c>
    </row>
    <row r="12" spans="1:5" s="81" customFormat="1" ht="13.8" x14ac:dyDescent="0.3">
      <c r="A12" s="10"/>
      <c r="B12" s="166" t="s">
        <v>189</v>
      </c>
      <c r="C12" s="286">
        <f>ROUND(SUM(C9:C11),2)</f>
        <v>0</v>
      </c>
      <c r="E12" s="344" t="s">
        <v>241</v>
      </c>
    </row>
    <row r="13" spans="1:5" s="81" customFormat="1" ht="13.5" customHeight="1" x14ac:dyDescent="0.3">
      <c r="A13"/>
      <c r="B13"/>
      <c r="C13"/>
    </row>
    <row r="14" spans="1:5" ht="14.4" x14ac:dyDescent="0.3">
      <c r="A14"/>
      <c r="B14" s="343" t="s">
        <v>333</v>
      </c>
      <c r="C14" s="298">
        <f>+C12+C8</f>
        <v>0</v>
      </c>
      <c r="E14" s="121" t="s">
        <v>191</v>
      </c>
    </row>
    <row r="15" spans="1:5" ht="13.5" customHeight="1" x14ac:dyDescent="0.3">
      <c r="A15"/>
      <c r="B15"/>
      <c r="C15"/>
    </row>
    <row r="16" spans="1:5" s="81" customFormat="1" ht="14.4" x14ac:dyDescent="0.25">
      <c r="A16" s="98" t="s">
        <v>330</v>
      </c>
      <c r="B16" s="99"/>
      <c r="C16" s="100"/>
      <c r="E16" s="122" t="s">
        <v>193</v>
      </c>
    </row>
    <row r="17" spans="1:13" s="81" customFormat="1" ht="45" customHeight="1" x14ac:dyDescent="0.25">
      <c r="A17" s="507"/>
      <c r="B17" s="508"/>
      <c r="C17" s="509"/>
      <c r="E17" s="468" t="s">
        <v>194</v>
      </c>
      <c r="F17" s="468"/>
      <c r="G17" s="468"/>
      <c r="H17" s="468"/>
      <c r="I17" s="468"/>
      <c r="J17" s="468"/>
      <c r="K17" s="468"/>
      <c r="L17" s="468"/>
      <c r="M17" s="468"/>
    </row>
    <row r="18" spans="1:13" ht="14.4" x14ac:dyDescent="0.3">
      <c r="A18"/>
      <c r="B18"/>
      <c r="C18"/>
      <c r="E18"/>
    </row>
    <row r="19" spans="1:13" s="81" customFormat="1" x14ac:dyDescent="0.25">
      <c r="A19" s="188" t="s">
        <v>331</v>
      </c>
      <c r="B19" s="102"/>
      <c r="C19" s="103"/>
      <c r="E19" s="122" t="s">
        <v>193</v>
      </c>
    </row>
    <row r="20" spans="1:13" s="81" customFormat="1" ht="45" customHeight="1" x14ac:dyDescent="0.25">
      <c r="A20" s="507"/>
      <c r="B20" s="508"/>
      <c r="C20" s="509"/>
      <c r="E20" s="468" t="s">
        <v>194</v>
      </c>
      <c r="F20" s="468"/>
      <c r="G20" s="468"/>
      <c r="H20" s="468"/>
      <c r="I20" s="468"/>
      <c r="J20" s="468"/>
      <c r="K20" s="468"/>
      <c r="L20" s="468"/>
      <c r="M20" s="468"/>
    </row>
    <row r="21" spans="1:13" ht="14.4" x14ac:dyDescent="0.3">
      <c r="A21"/>
      <c r="B21"/>
      <c r="C21" s="312"/>
    </row>
  </sheetData>
  <sheetProtection algorithmName="SHA-512" hashValue="YR+wdHxoq5B/LhzXZshJUbLpKAcPsCQoZI1PfQ5Y9qEJYoY1kAkt6kb9SZ94gDamOBSkzCZ/17x6HFc59cSwOg==" saltValue="CH/mwNzW/aSahde4x7VqTg==" spinCount="100000" sheet="1" formatCells="0" formatRows="0" insertRows="0" deleteRows="0" sort="0"/>
  <mergeCells count="6">
    <mergeCell ref="A1:B1"/>
    <mergeCell ref="A2:C2"/>
    <mergeCell ref="A17:C17"/>
    <mergeCell ref="E17:M17"/>
    <mergeCell ref="A20:C20"/>
    <mergeCell ref="E20:M20"/>
  </mergeCells>
  <printOptions horizontalCentered="1"/>
  <pageMargins left="0.25" right="0.25" top="0.25" bottom="0.25" header="0.3" footer="0.3"/>
  <pageSetup scale="96"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C218-ADCA-4D2A-9475-726CBC8C8FBA}">
  <sheetPr>
    <pageSetUpPr fitToPage="1"/>
  </sheetPr>
  <dimension ref="A1:M20"/>
  <sheetViews>
    <sheetView zoomScaleNormal="100" zoomScaleSheetLayoutView="100" workbookViewId="0">
      <selection activeCell="A5" sqref="A5"/>
    </sheetView>
  </sheetViews>
  <sheetFormatPr defaultRowHeight="14.4" x14ac:dyDescent="0.3"/>
  <cols>
    <col min="1" max="1" width="49.88671875" customWidth="1"/>
    <col min="2" max="2" width="67" customWidth="1"/>
    <col min="3" max="3" width="16.6640625" customWidth="1"/>
    <col min="4" max="4" width="2.44140625" customWidth="1"/>
  </cols>
  <sheetData>
    <row r="1" spans="1:5" ht="29.25" customHeight="1" x14ac:dyDescent="0.3">
      <c r="A1" s="467" t="s">
        <v>177</v>
      </c>
      <c r="B1" s="467"/>
      <c r="C1">
        <f>+'Section A'!B2</f>
        <v>0</v>
      </c>
    </row>
    <row r="2" spans="1:5" ht="41.25" customHeight="1" x14ac:dyDescent="0.3">
      <c r="A2" s="425" t="s">
        <v>340</v>
      </c>
      <c r="B2" s="425"/>
      <c r="C2" s="425"/>
    </row>
    <row r="3" spans="1:5" ht="7.5" customHeight="1" x14ac:dyDescent="0.3">
      <c r="A3" s="10"/>
      <c r="B3" s="10"/>
      <c r="C3" s="10"/>
    </row>
    <row r="4" spans="1:5" x14ac:dyDescent="0.3">
      <c r="A4" s="186" t="s">
        <v>326</v>
      </c>
      <c r="B4" s="186" t="s">
        <v>327</v>
      </c>
      <c r="C4" s="12" t="s">
        <v>328</v>
      </c>
    </row>
    <row r="5" spans="1:5" s="93" customFormat="1" x14ac:dyDescent="0.3">
      <c r="A5" s="345"/>
      <c r="B5" s="91"/>
      <c r="C5" s="284">
        <v>0</v>
      </c>
    </row>
    <row r="6" spans="1:5" s="93" customFormat="1" x14ac:dyDescent="0.3">
      <c r="A6" s="345"/>
      <c r="B6" s="91"/>
      <c r="C6" s="284">
        <v>0</v>
      </c>
    </row>
    <row r="7" spans="1:5" s="93" customFormat="1" x14ac:dyDescent="0.3">
      <c r="A7" s="345"/>
      <c r="B7" s="91"/>
      <c r="C7" s="285">
        <v>0</v>
      </c>
    </row>
    <row r="8" spans="1:5" s="93" customFormat="1" x14ac:dyDescent="0.3">
      <c r="A8" s="345"/>
      <c r="B8" s="169" t="s">
        <v>187</v>
      </c>
      <c r="C8" s="286">
        <f>ROUND(SUM(C5:C7),2)</f>
        <v>0</v>
      </c>
      <c r="E8" s="344" t="s">
        <v>241</v>
      </c>
    </row>
    <row r="9" spans="1:5" s="93" customFormat="1" x14ac:dyDescent="0.3"/>
    <row r="10" spans="1:5" s="93" customFormat="1" x14ac:dyDescent="0.3">
      <c r="A10" s="345"/>
      <c r="B10" s="91"/>
      <c r="C10" s="284">
        <v>0</v>
      </c>
    </row>
    <row r="11" spans="1:5" s="93" customFormat="1" x14ac:dyDescent="0.3">
      <c r="A11" s="345"/>
      <c r="B11" s="91"/>
      <c r="C11" s="285">
        <v>0</v>
      </c>
    </row>
    <row r="12" spans="1:5" s="93" customFormat="1" x14ac:dyDescent="0.3">
      <c r="A12" s="313"/>
      <c r="B12" s="166" t="s">
        <v>189</v>
      </c>
      <c r="C12" s="286">
        <f>ROUND(SUM(C9:C11),2)</f>
        <v>0</v>
      </c>
      <c r="E12" s="344" t="s">
        <v>241</v>
      </c>
    </row>
    <row r="14" spans="1:5" x14ac:dyDescent="0.3">
      <c r="B14" s="343" t="s">
        <v>333</v>
      </c>
      <c r="C14" s="298">
        <f>+C12+C8</f>
        <v>0</v>
      </c>
      <c r="E14" s="121" t="s">
        <v>191</v>
      </c>
    </row>
    <row r="15" spans="1:5" s="93" customFormat="1" x14ac:dyDescent="0.3">
      <c r="A15"/>
      <c r="B15"/>
      <c r="C15"/>
    </row>
    <row r="16" spans="1:5" s="93" customFormat="1" x14ac:dyDescent="0.3">
      <c r="A16" s="98" t="s">
        <v>330</v>
      </c>
      <c r="B16" s="99"/>
      <c r="C16" s="100"/>
      <c r="E16" s="122" t="s">
        <v>193</v>
      </c>
    </row>
    <row r="17" spans="1:13" s="93" customFormat="1" ht="45" customHeight="1" x14ac:dyDescent="0.3">
      <c r="A17" s="507"/>
      <c r="B17" s="508"/>
      <c r="C17" s="509"/>
      <c r="E17" s="468" t="s">
        <v>194</v>
      </c>
      <c r="F17" s="468"/>
      <c r="G17" s="468"/>
      <c r="H17" s="468"/>
      <c r="I17" s="468"/>
      <c r="J17" s="468"/>
      <c r="K17" s="468"/>
      <c r="L17" s="468"/>
      <c r="M17" s="468"/>
    </row>
    <row r="19" spans="1:13" s="93" customFormat="1" x14ac:dyDescent="0.3">
      <c r="A19" s="188" t="s">
        <v>331</v>
      </c>
      <c r="B19" s="102"/>
      <c r="C19" s="103"/>
      <c r="E19" s="122" t="s">
        <v>193</v>
      </c>
    </row>
    <row r="20" spans="1:13" s="93" customFormat="1" ht="45" customHeight="1" x14ac:dyDescent="0.3">
      <c r="A20" s="507"/>
      <c r="B20" s="508"/>
      <c r="C20" s="509"/>
      <c r="E20" s="468" t="s">
        <v>194</v>
      </c>
      <c r="F20" s="468"/>
      <c r="G20" s="468"/>
      <c r="H20" s="468"/>
      <c r="I20" s="468"/>
      <c r="J20" s="468"/>
      <c r="K20" s="468"/>
      <c r="L20" s="468"/>
      <c r="M20" s="468"/>
    </row>
  </sheetData>
  <sheetProtection algorithmName="SHA-512" hashValue="Ns77hU+Upj5//J547AREls44LtDRvCMbb1sW5X1jElSwmzC618RkRKN8aaFm+cmesfO4XUxDNM8x5Oai3ia+OQ==" saltValue="TuDZXGkf4QLvjV7e2fCHuw==" spinCount="100000" sheet="1" formatCells="0" formatRows="0" insertRows="0" deleteRows="0" sort="0"/>
  <mergeCells count="6">
    <mergeCell ref="A1:B1"/>
    <mergeCell ref="A2:C2"/>
    <mergeCell ref="A17:C17"/>
    <mergeCell ref="E17:M17"/>
    <mergeCell ref="A20:C20"/>
    <mergeCell ref="E20:M20"/>
  </mergeCells>
  <printOptions horizontalCentered="1"/>
  <pageMargins left="0.25" right="0.25" top="0.25" bottom="0.2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1"/>
  <sheetViews>
    <sheetView zoomScaleNormal="100" zoomScaleSheetLayoutView="100" workbookViewId="0"/>
  </sheetViews>
  <sheetFormatPr defaultColWidth="9.109375" defaultRowHeight="13.2" x14ac:dyDescent="0.25"/>
  <cols>
    <col min="1" max="1" width="2.6640625" style="10" customWidth="1"/>
    <col min="2" max="2" width="4.109375" style="10" customWidth="1"/>
    <col min="3" max="3" width="3.6640625" style="10" customWidth="1"/>
    <col min="4" max="4" width="4" style="10" customWidth="1"/>
    <col min="5" max="5" width="15.44140625" style="10" customWidth="1"/>
    <col min="6" max="6" width="14.6640625" style="10" customWidth="1"/>
    <col min="7" max="7" width="19.109375" style="10" customWidth="1"/>
    <col min="8" max="8" width="9.5546875" style="10" customWidth="1"/>
    <col min="9" max="9" width="7" style="10" customWidth="1"/>
    <col min="10" max="10" width="9.5546875" style="10" customWidth="1"/>
    <col min="11" max="11" width="5.109375" style="10" customWidth="1"/>
    <col min="12" max="12" width="3.44140625" style="10" customWidth="1"/>
    <col min="13" max="13" width="13.109375" style="10" customWidth="1"/>
    <col min="14" max="14" width="2.5546875" style="10" customWidth="1"/>
    <col min="15" max="15" width="15.6640625" style="10" customWidth="1"/>
    <col min="16" max="16" width="3" style="10" customWidth="1"/>
    <col min="17" max="17" width="3.44140625" style="10" customWidth="1"/>
    <col min="18" max="18" width="2.33203125" style="10" customWidth="1"/>
    <col min="19" max="19" width="2.44140625" style="10" customWidth="1"/>
    <col min="20" max="20" width="9.109375" style="10"/>
    <col min="21" max="21" width="16.109375" style="10" customWidth="1"/>
    <col min="22" max="16384" width="9.109375" style="10"/>
  </cols>
  <sheetData>
    <row r="1" spans="2:30" ht="12.75" customHeight="1" x14ac:dyDescent="0.25">
      <c r="B1" s="10" t="s">
        <v>63</v>
      </c>
      <c r="F1" s="399">
        <f>+'Section A'!B2</f>
        <v>0</v>
      </c>
      <c r="G1" s="399"/>
      <c r="H1" s="399"/>
      <c r="I1" s="399"/>
      <c r="J1" s="399"/>
      <c r="K1" s="399"/>
      <c r="L1" s="399"/>
      <c r="M1" s="10" t="s">
        <v>65</v>
      </c>
      <c r="O1" s="400">
        <f>+'Section A'!F2</f>
        <v>0</v>
      </c>
      <c r="P1" s="400"/>
    </row>
    <row r="2" spans="2:30" ht="15" customHeight="1" x14ac:dyDescent="0.3">
      <c r="B2" s="406" t="s">
        <v>112</v>
      </c>
      <c r="C2" s="406"/>
      <c r="D2" s="406"/>
      <c r="E2" s="406"/>
      <c r="F2" s="406"/>
      <c r="G2" s="406"/>
      <c r="H2" s="406"/>
      <c r="I2" s="406"/>
      <c r="J2" s="406"/>
    </row>
    <row r="3" spans="2:30" ht="13.5" customHeight="1" x14ac:dyDescent="0.25">
      <c r="B3" s="125"/>
      <c r="C3" s="407" t="s">
        <v>113</v>
      </c>
      <c r="D3" s="407"/>
      <c r="E3" s="407"/>
      <c r="F3" s="407"/>
      <c r="G3" s="407"/>
      <c r="H3" s="407"/>
      <c r="I3" s="407"/>
      <c r="J3" s="407"/>
      <c r="K3" s="407"/>
      <c r="L3" s="407"/>
      <c r="M3" s="407"/>
      <c r="N3" s="407"/>
      <c r="O3" s="407"/>
      <c r="P3" s="407"/>
      <c r="Q3" s="407"/>
    </row>
    <row r="4" spans="2:30" ht="6.75" customHeight="1" x14ac:dyDescent="0.25">
      <c r="B4" s="125"/>
      <c r="C4" s="125"/>
      <c r="D4" s="125"/>
      <c r="E4" s="125"/>
      <c r="F4" s="125"/>
      <c r="G4" s="125"/>
      <c r="H4" s="125"/>
      <c r="I4" s="125"/>
      <c r="J4" s="125"/>
      <c r="K4" s="125"/>
      <c r="L4" s="125"/>
      <c r="M4" s="125"/>
      <c r="N4" s="125"/>
      <c r="O4" s="125"/>
      <c r="P4" s="125"/>
      <c r="Q4" s="125"/>
    </row>
    <row r="5" spans="2:30" ht="45.75" customHeight="1" x14ac:dyDescent="0.3">
      <c r="B5" s="127" t="s">
        <v>114</v>
      </c>
      <c r="C5" s="172"/>
      <c r="D5" s="128"/>
      <c r="E5" s="402" t="s">
        <v>115</v>
      </c>
      <c r="F5" s="402"/>
      <c r="G5" s="402"/>
      <c r="H5" s="402"/>
      <c r="I5" s="402"/>
      <c r="J5" s="402"/>
      <c r="K5" s="402"/>
      <c r="L5" s="402"/>
      <c r="M5" s="402"/>
      <c r="N5" s="402"/>
      <c r="O5" s="402"/>
      <c r="P5" s="402"/>
      <c r="Q5" s="403"/>
      <c r="T5" s="410" t="s">
        <v>116</v>
      </c>
      <c r="U5" s="410"/>
      <c r="V5" s="410"/>
      <c r="W5" s="410"/>
      <c r="X5" s="410"/>
      <c r="Y5" s="410"/>
      <c r="Z5" s="410"/>
    </row>
    <row r="6" spans="2:30" ht="15" customHeight="1" x14ac:dyDescent="0.3">
      <c r="B6" s="129"/>
      <c r="C6" s="130"/>
      <c r="D6" s="130"/>
      <c r="E6" s="408" t="s">
        <v>117</v>
      </c>
      <c r="F6" s="408"/>
      <c r="G6" s="408"/>
      <c r="H6" s="408"/>
      <c r="I6" s="408"/>
      <c r="J6" s="408"/>
      <c r="K6" s="408"/>
      <c r="L6" s="408"/>
      <c r="M6" s="408"/>
      <c r="N6" s="408"/>
      <c r="O6" s="408"/>
      <c r="P6" s="408"/>
      <c r="Q6" s="409"/>
      <c r="T6" s="131"/>
    </row>
    <row r="7" spans="2:30" ht="6.75" customHeight="1" x14ac:dyDescent="0.25">
      <c r="B7" s="132"/>
      <c r="C7" s="125"/>
      <c r="D7" s="125"/>
      <c r="E7" s="125"/>
      <c r="F7" s="125"/>
      <c r="G7" s="125"/>
      <c r="H7" s="125"/>
      <c r="I7" s="125"/>
      <c r="J7" s="125"/>
      <c r="K7" s="125"/>
      <c r="L7" s="125"/>
      <c r="M7" s="125"/>
      <c r="N7" s="125"/>
      <c r="O7" s="125"/>
      <c r="P7" s="125"/>
      <c r="Q7" s="125"/>
    </row>
    <row r="8" spans="2:30" ht="28.5" customHeight="1" x14ac:dyDescent="0.3">
      <c r="B8" s="398" t="s">
        <v>118</v>
      </c>
      <c r="C8" s="398"/>
      <c r="D8" s="398"/>
      <c r="E8" s="398"/>
      <c r="F8" s="398"/>
      <c r="G8" s="398"/>
      <c r="H8" s="398"/>
      <c r="I8" s="398"/>
      <c r="J8" s="398"/>
      <c r="K8" s="398"/>
      <c r="L8" s="398"/>
      <c r="M8" s="398"/>
      <c r="N8" s="398"/>
      <c r="O8" s="398"/>
      <c r="P8" s="398"/>
      <c r="Q8" s="398"/>
      <c r="T8" s="410" t="s">
        <v>119</v>
      </c>
      <c r="U8" s="410"/>
      <c r="V8" s="410"/>
      <c r="W8" s="410"/>
      <c r="X8" s="410"/>
      <c r="Y8" s="131"/>
      <c r="Z8" s="133"/>
      <c r="AA8" s="133"/>
      <c r="AB8" s="133"/>
      <c r="AC8" s="133"/>
      <c r="AD8" s="133"/>
    </row>
    <row r="9" spans="2:30" ht="18" customHeight="1" x14ac:dyDescent="0.25">
      <c r="B9" s="125"/>
      <c r="C9" s="134" t="s">
        <v>120</v>
      </c>
      <c r="D9" s="398" t="s">
        <v>121</v>
      </c>
      <c r="E9" s="398"/>
      <c r="F9" s="398"/>
      <c r="G9" s="398"/>
      <c r="H9" s="398"/>
      <c r="I9" s="398"/>
      <c r="J9" s="398"/>
      <c r="K9" s="398"/>
      <c r="L9" s="398"/>
      <c r="M9" s="398"/>
      <c r="N9" s="398"/>
      <c r="O9" s="398"/>
      <c r="P9" s="398"/>
      <c r="Q9" s="398"/>
      <c r="T9" s="50"/>
      <c r="U9" s="135"/>
      <c r="V9" s="135"/>
      <c r="W9" s="135"/>
      <c r="X9" s="135"/>
      <c r="Y9" s="135"/>
      <c r="Z9" s="135"/>
      <c r="AA9" s="135"/>
      <c r="AB9" s="135"/>
      <c r="AC9" s="135"/>
      <c r="AD9" s="135"/>
    </row>
    <row r="10" spans="2:30" ht="17.25" customHeight="1" x14ac:dyDescent="0.25">
      <c r="B10" s="125"/>
      <c r="C10" s="134" t="s">
        <v>122</v>
      </c>
      <c r="D10" s="398" t="s">
        <v>123</v>
      </c>
      <c r="E10" s="398"/>
      <c r="F10" s="398"/>
      <c r="G10" s="398"/>
      <c r="H10" s="398"/>
      <c r="I10" s="398"/>
      <c r="J10" s="398"/>
      <c r="K10" s="398"/>
      <c r="L10" s="398"/>
      <c r="M10" s="398"/>
      <c r="N10" s="398"/>
      <c r="O10" s="398"/>
      <c r="P10" s="398"/>
      <c r="Q10" s="398"/>
      <c r="T10" s="339"/>
      <c r="U10" s="136"/>
      <c r="V10" s="136"/>
      <c r="W10" s="136"/>
      <c r="X10" s="136"/>
      <c r="Y10" s="136"/>
      <c r="Z10" s="136"/>
      <c r="AA10" s="136"/>
      <c r="AB10" s="136"/>
      <c r="AC10" s="136"/>
      <c r="AD10" s="136"/>
    </row>
    <row r="11" spans="2:30" ht="14.25" customHeight="1" x14ac:dyDescent="0.25">
      <c r="B11" s="125"/>
      <c r="C11" s="134" t="s">
        <v>124</v>
      </c>
      <c r="D11" s="421" t="s">
        <v>125</v>
      </c>
      <c r="E11" s="421"/>
      <c r="F11" s="421"/>
      <c r="G11" s="421"/>
      <c r="H11" s="421"/>
      <c r="I11" s="421"/>
      <c r="J11" s="421"/>
      <c r="K11" s="421"/>
      <c r="L11" s="421"/>
      <c r="M11" s="421"/>
      <c r="N11" s="421"/>
      <c r="O11" s="421"/>
      <c r="P11" s="421"/>
      <c r="Q11" s="421"/>
      <c r="T11" s="401"/>
      <c r="U11" s="401"/>
      <c r="V11" s="401"/>
      <c r="W11" s="401"/>
      <c r="X11" s="401"/>
      <c r="Y11" s="401"/>
    </row>
    <row r="12" spans="2:30" ht="8.25" customHeight="1" x14ac:dyDescent="0.25">
      <c r="B12" s="125"/>
      <c r="C12" s="137"/>
      <c r="D12" s="137"/>
      <c r="E12" s="137"/>
      <c r="F12" s="137"/>
      <c r="G12" s="137"/>
      <c r="H12" s="137"/>
      <c r="I12" s="137"/>
      <c r="J12" s="137"/>
      <c r="K12" s="137"/>
      <c r="L12" s="137"/>
      <c r="M12" s="137"/>
      <c r="N12" s="137"/>
      <c r="O12" s="137"/>
      <c r="P12" s="137"/>
      <c r="Q12" s="125"/>
      <c r="T12" s="28"/>
      <c r="U12" s="28"/>
      <c r="V12" s="28"/>
      <c r="W12" s="28"/>
      <c r="X12" s="28"/>
      <c r="Y12" s="28"/>
    </row>
    <row r="13" spans="2:30" ht="42" customHeight="1" x14ac:dyDescent="0.25">
      <c r="B13" s="340" t="s">
        <v>126</v>
      </c>
      <c r="C13" s="174"/>
      <c r="D13" s="128"/>
      <c r="E13" s="402" t="s">
        <v>127</v>
      </c>
      <c r="F13" s="402"/>
      <c r="G13" s="402"/>
      <c r="H13" s="402"/>
      <c r="I13" s="402"/>
      <c r="J13" s="402"/>
      <c r="K13" s="402"/>
      <c r="L13" s="402"/>
      <c r="M13" s="402"/>
      <c r="N13" s="402"/>
      <c r="O13" s="402"/>
      <c r="P13" s="402"/>
      <c r="Q13" s="403"/>
    </row>
    <row r="14" spans="2:30" ht="13.5" customHeight="1" x14ac:dyDescent="0.25">
      <c r="B14" s="138"/>
      <c r="C14" s="139"/>
      <c r="D14" s="125"/>
      <c r="E14" s="404" t="s">
        <v>128</v>
      </c>
      <c r="F14" s="404"/>
      <c r="G14" s="404"/>
      <c r="H14" s="404"/>
      <c r="I14" s="404"/>
      <c r="J14" s="404"/>
      <c r="K14" s="404"/>
      <c r="L14" s="404"/>
      <c r="M14" s="404"/>
      <c r="N14" s="404"/>
      <c r="O14" s="404"/>
      <c r="P14" s="404"/>
      <c r="Q14" s="405"/>
    </row>
    <row r="15" spans="2:30" ht="48.75" customHeight="1" x14ac:dyDescent="0.25">
      <c r="B15" s="341" t="s">
        <v>129</v>
      </c>
      <c r="C15" s="173"/>
      <c r="D15" s="125"/>
      <c r="E15" s="389" t="s">
        <v>130</v>
      </c>
      <c r="F15" s="389"/>
      <c r="G15" s="389"/>
      <c r="H15" s="389"/>
      <c r="I15" s="389"/>
      <c r="J15" s="389"/>
      <c r="K15" s="389"/>
      <c r="L15" s="389"/>
      <c r="M15" s="389"/>
      <c r="N15" s="389"/>
      <c r="O15" s="389"/>
      <c r="P15" s="389"/>
      <c r="Q15" s="422"/>
    </row>
    <row r="16" spans="2:30" ht="18" customHeight="1" x14ac:dyDescent="0.25">
      <c r="B16" s="140"/>
      <c r="C16" s="130"/>
      <c r="D16" s="130"/>
      <c r="E16" s="408" t="s">
        <v>131</v>
      </c>
      <c r="F16" s="423"/>
      <c r="G16" s="423"/>
      <c r="H16" s="423"/>
      <c r="I16" s="423"/>
      <c r="J16" s="423"/>
      <c r="K16" s="423"/>
      <c r="L16" s="423"/>
      <c r="M16" s="423"/>
      <c r="N16" s="423"/>
      <c r="O16" s="423"/>
      <c r="P16" s="423"/>
      <c r="Q16" s="424"/>
      <c r="U16" s="401"/>
      <c r="V16" s="401"/>
      <c r="W16" s="401"/>
      <c r="X16" s="401"/>
      <c r="Y16" s="401"/>
      <c r="Z16" s="401"/>
    </row>
    <row r="17" spans="2:17" ht="5.25" customHeight="1" x14ac:dyDescent="0.25">
      <c r="B17" s="125"/>
      <c r="C17" s="125"/>
      <c r="D17" s="125"/>
      <c r="E17" s="125"/>
      <c r="F17" s="125"/>
      <c r="G17" s="125"/>
      <c r="H17" s="125"/>
      <c r="I17" s="125"/>
      <c r="J17" s="125"/>
      <c r="K17" s="125"/>
      <c r="L17" s="125"/>
      <c r="M17" s="125"/>
      <c r="N17" s="125"/>
      <c r="O17" s="125"/>
      <c r="P17" s="125"/>
      <c r="Q17" s="125"/>
    </row>
    <row r="18" spans="2:17" ht="37.5" customHeight="1" x14ac:dyDescent="0.25">
      <c r="B18" s="340" t="s">
        <v>132</v>
      </c>
      <c r="C18" s="172"/>
      <c r="D18" s="128"/>
      <c r="E18" s="402" t="s">
        <v>133</v>
      </c>
      <c r="F18" s="402"/>
      <c r="G18" s="402"/>
      <c r="H18" s="402"/>
      <c r="I18" s="402"/>
      <c r="J18" s="402"/>
      <c r="K18" s="402"/>
      <c r="L18" s="402"/>
      <c r="M18" s="402"/>
      <c r="N18" s="402"/>
      <c r="O18" s="402"/>
      <c r="P18" s="402"/>
      <c r="Q18" s="403"/>
    </row>
    <row r="19" spans="2:17" ht="27" customHeight="1" x14ac:dyDescent="0.25">
      <c r="B19" s="140"/>
      <c r="C19" s="130"/>
      <c r="D19" s="130"/>
      <c r="E19" s="408" t="s">
        <v>134</v>
      </c>
      <c r="F19" s="408"/>
      <c r="G19" s="408"/>
      <c r="H19" s="408"/>
      <c r="I19" s="408"/>
      <c r="J19" s="408"/>
      <c r="K19" s="408"/>
      <c r="L19" s="408"/>
      <c r="M19" s="408"/>
      <c r="N19" s="408"/>
      <c r="O19" s="408"/>
      <c r="P19" s="408"/>
      <c r="Q19" s="409"/>
    </row>
    <row r="20" spans="2:17" ht="6" customHeight="1" x14ac:dyDescent="0.25">
      <c r="B20" s="125"/>
      <c r="C20" s="125"/>
      <c r="D20" s="125"/>
      <c r="E20" s="125"/>
      <c r="F20" s="125"/>
      <c r="G20" s="125"/>
      <c r="H20" s="125"/>
      <c r="I20" s="125"/>
      <c r="J20" s="125"/>
      <c r="K20" s="125"/>
      <c r="L20" s="125"/>
      <c r="M20" s="125"/>
      <c r="N20" s="125"/>
      <c r="O20" s="125"/>
      <c r="P20" s="125"/>
      <c r="Q20" s="125"/>
    </row>
    <row r="21" spans="2:17" x14ac:dyDescent="0.25">
      <c r="B21" s="411" t="s">
        <v>135</v>
      </c>
      <c r="C21" s="414"/>
      <c r="D21" s="128"/>
      <c r="E21" s="141" t="s">
        <v>136</v>
      </c>
      <c r="F21" s="128"/>
      <c r="G21" s="128"/>
      <c r="H21" s="128"/>
      <c r="I21" s="128"/>
      <c r="J21" s="128"/>
      <c r="K21" s="128"/>
      <c r="L21" s="128"/>
      <c r="M21" s="128"/>
      <c r="N21" s="128"/>
      <c r="O21" s="128"/>
      <c r="P21" s="128"/>
      <c r="Q21" s="142"/>
    </row>
    <row r="22" spans="2:17" ht="15" customHeight="1" x14ac:dyDescent="0.25">
      <c r="B22" s="412"/>
      <c r="C22" s="415"/>
      <c r="D22" s="125"/>
      <c r="E22" s="143" t="s">
        <v>137</v>
      </c>
      <c r="F22" s="417" t="s">
        <v>138</v>
      </c>
      <c r="G22" s="417"/>
      <c r="H22" s="417"/>
      <c r="I22" s="417"/>
      <c r="J22" s="417"/>
      <c r="K22" s="417"/>
      <c r="L22" s="417"/>
      <c r="M22" s="417"/>
      <c r="N22" s="417"/>
      <c r="O22" s="417"/>
      <c r="P22" s="417"/>
      <c r="Q22" s="418"/>
    </row>
    <row r="23" spans="2:17" ht="14.25" customHeight="1" x14ac:dyDescent="0.25">
      <c r="B23" s="412"/>
      <c r="C23" s="415"/>
      <c r="D23" s="125"/>
      <c r="E23" s="143" t="s">
        <v>137</v>
      </c>
      <c r="F23" s="419" t="s">
        <v>139</v>
      </c>
      <c r="G23" s="419"/>
      <c r="H23" s="419"/>
      <c r="I23" s="419"/>
      <c r="J23" s="419"/>
      <c r="K23" s="419"/>
      <c r="L23" s="419"/>
      <c r="M23" s="419"/>
      <c r="N23" s="419"/>
      <c r="O23" s="419"/>
      <c r="P23" s="419"/>
      <c r="Q23" s="420"/>
    </row>
    <row r="24" spans="2:17" ht="12.75" customHeight="1" x14ac:dyDescent="0.25">
      <c r="B24" s="413"/>
      <c r="C24" s="416"/>
      <c r="D24" s="130"/>
      <c r="E24" s="144" t="s">
        <v>140</v>
      </c>
      <c r="F24" s="145"/>
      <c r="G24" s="145"/>
      <c r="H24" s="145"/>
      <c r="I24" s="145"/>
      <c r="J24" s="130"/>
      <c r="K24" s="130"/>
      <c r="L24" s="130"/>
      <c r="M24" s="130"/>
      <c r="N24" s="130"/>
      <c r="O24" s="130"/>
      <c r="P24" s="130"/>
      <c r="Q24" s="126"/>
    </row>
    <row r="25" spans="2:17" ht="12.75" customHeight="1" x14ac:dyDescent="0.25">
      <c r="B25" s="143"/>
      <c r="C25" s="146"/>
      <c r="D25" s="125"/>
      <c r="E25" s="30"/>
      <c r="F25" s="139"/>
      <c r="G25" s="139"/>
      <c r="H25" s="139"/>
      <c r="I25" s="139"/>
      <c r="J25" s="125"/>
      <c r="K25" s="125"/>
      <c r="L25" s="125"/>
      <c r="M25" s="125"/>
      <c r="N25" s="125"/>
      <c r="O25" s="125"/>
      <c r="P25" s="125"/>
      <c r="Q25" s="125"/>
    </row>
    <row r="26" spans="2:17" ht="27" customHeight="1" x14ac:dyDescent="0.25">
      <c r="B26" s="147" t="s">
        <v>141</v>
      </c>
      <c r="C26" s="171"/>
      <c r="D26" s="148"/>
      <c r="E26" s="426" t="s">
        <v>142</v>
      </c>
      <c r="F26" s="426"/>
      <c r="G26" s="426"/>
      <c r="H26" s="426"/>
      <c r="I26" s="426"/>
      <c r="J26" s="426"/>
      <c r="K26" s="426"/>
      <c r="L26" s="426"/>
      <c r="M26" s="426"/>
      <c r="N26" s="426"/>
      <c r="O26" s="426"/>
      <c r="P26" s="426"/>
      <c r="Q26" s="427"/>
    </row>
    <row r="27" spans="2:17" ht="33" customHeight="1" thickBot="1" x14ac:dyDescent="0.3">
      <c r="B27" s="125"/>
      <c r="C27" s="125"/>
      <c r="D27" s="125"/>
      <c r="E27" s="125"/>
      <c r="F27" s="125"/>
      <c r="G27" s="125"/>
      <c r="H27" s="125"/>
      <c r="I27" s="125"/>
      <c r="J27" s="125"/>
      <c r="K27" s="125"/>
      <c r="L27" s="125"/>
      <c r="M27" s="125"/>
      <c r="N27" s="125"/>
      <c r="O27" s="125"/>
      <c r="P27" s="125"/>
      <c r="Q27" s="125"/>
    </row>
    <row r="28" spans="2:17" ht="5.25" customHeight="1" thickTop="1" x14ac:dyDescent="0.25">
      <c r="B28" s="125"/>
      <c r="C28" s="125"/>
      <c r="D28" s="125"/>
      <c r="E28" s="125"/>
      <c r="F28" s="125"/>
      <c r="G28" s="149"/>
      <c r="H28" s="150"/>
      <c r="I28" s="150"/>
      <c r="J28" s="150"/>
      <c r="K28" s="150"/>
      <c r="L28" s="150"/>
      <c r="M28" s="150"/>
      <c r="N28" s="150"/>
      <c r="O28" s="150"/>
      <c r="P28" s="150"/>
      <c r="Q28" s="151"/>
    </row>
    <row r="29" spans="2:17" ht="14.25" customHeight="1" x14ac:dyDescent="0.25">
      <c r="B29" s="428" t="s">
        <v>143</v>
      </c>
      <c r="C29" s="428"/>
      <c r="D29" s="428"/>
      <c r="E29" s="428"/>
      <c r="F29" s="428"/>
      <c r="G29" s="429" t="s">
        <v>144</v>
      </c>
      <c r="H29" s="389"/>
      <c r="I29" s="430"/>
      <c r="J29" s="430"/>
      <c r="K29" s="339" t="s">
        <v>145</v>
      </c>
      <c r="L29" s="431"/>
      <c r="M29" s="431"/>
      <c r="N29" s="50"/>
      <c r="O29" s="10" t="s">
        <v>146</v>
      </c>
      <c r="P29" s="339"/>
      <c r="Q29" s="152"/>
    </row>
    <row r="30" spans="2:17" ht="14.25" customHeight="1" x14ac:dyDescent="0.25">
      <c r="B30" s="428"/>
      <c r="C30" s="428"/>
      <c r="D30" s="428"/>
      <c r="E30" s="428"/>
      <c r="F30" s="428"/>
      <c r="G30" s="429" t="s">
        <v>147</v>
      </c>
      <c r="H30" s="389"/>
      <c r="I30" s="389"/>
      <c r="J30" s="430"/>
      <c r="K30" s="430"/>
      <c r="L30" s="430"/>
      <c r="M30" s="430"/>
      <c r="N30" s="430"/>
      <c r="O30" s="430"/>
      <c r="P30" s="430"/>
      <c r="Q30" s="153"/>
    </row>
    <row r="31" spans="2:17" ht="14.25" customHeight="1" x14ac:dyDescent="0.25">
      <c r="B31" s="428"/>
      <c r="C31" s="428"/>
      <c r="D31" s="428"/>
      <c r="E31" s="428"/>
      <c r="F31" s="428"/>
      <c r="G31" s="338" t="s">
        <v>148</v>
      </c>
      <c r="H31" s="154"/>
      <c r="I31" s="28" t="s">
        <v>149</v>
      </c>
      <c r="J31" s="402" t="s">
        <v>150</v>
      </c>
      <c r="K31" s="402"/>
      <c r="L31" s="402"/>
      <c r="M31" s="432"/>
      <c r="N31" s="432"/>
      <c r="O31" s="432"/>
      <c r="P31" s="432"/>
      <c r="Q31" s="153"/>
    </row>
    <row r="32" spans="2:17" ht="5.25" customHeight="1" thickBot="1" x14ac:dyDescent="0.3">
      <c r="B32" s="125"/>
      <c r="C32" s="125"/>
      <c r="D32" s="125"/>
      <c r="E32" s="125"/>
      <c r="F32" s="125"/>
      <c r="G32" s="155"/>
      <c r="H32" s="156"/>
      <c r="I32" s="156"/>
      <c r="J32" s="156"/>
      <c r="K32" s="156"/>
      <c r="L32" s="156"/>
      <c r="M32" s="156"/>
      <c r="N32" s="156"/>
      <c r="O32" s="156"/>
      <c r="P32" s="156"/>
      <c r="Q32" s="157"/>
    </row>
    <row r="33" spans="2:25" ht="13.8" thickTop="1" x14ac:dyDescent="0.25">
      <c r="B33" s="125"/>
      <c r="C33" s="125"/>
      <c r="D33" s="125"/>
      <c r="E33" s="125"/>
      <c r="F33" s="125"/>
      <c r="G33" s="125"/>
      <c r="H33" s="125"/>
      <c r="I33" s="125"/>
      <c r="J33" s="125"/>
      <c r="K33" s="125"/>
      <c r="L33" s="125"/>
      <c r="M33" s="125"/>
      <c r="N33" s="125"/>
      <c r="O33" s="125"/>
      <c r="P33" s="125"/>
      <c r="Q33" s="125"/>
    </row>
    <row r="37" spans="2:25" ht="13.5" customHeight="1" x14ac:dyDescent="0.25"/>
    <row r="38" spans="2:25" ht="16.5" customHeight="1" x14ac:dyDescent="0.25"/>
    <row r="39" spans="2:25" x14ac:dyDescent="0.25">
      <c r="U39" s="425"/>
      <c r="V39" s="425"/>
      <c r="W39" s="425"/>
      <c r="X39" s="425"/>
      <c r="Y39" s="425"/>
    </row>
    <row r="40" spans="2:25" x14ac:dyDescent="0.25">
      <c r="U40" s="425"/>
      <c r="V40" s="425"/>
      <c r="W40" s="425"/>
      <c r="X40" s="425"/>
      <c r="Y40" s="425"/>
    </row>
    <row r="41" spans="2:25" x14ac:dyDescent="0.25">
      <c r="U41" s="425"/>
      <c r="V41" s="425"/>
      <c r="W41" s="425"/>
      <c r="X41" s="425"/>
      <c r="Y41" s="425"/>
    </row>
  </sheetData>
  <mergeCells count="36">
    <mergeCell ref="U41:Y41"/>
    <mergeCell ref="E26:Q26"/>
    <mergeCell ref="B29:F31"/>
    <mergeCell ref="G29:H29"/>
    <mergeCell ref="I29:J29"/>
    <mergeCell ref="L29:M29"/>
    <mergeCell ref="G30:I30"/>
    <mergeCell ref="J30:P30"/>
    <mergeCell ref="J31:L31"/>
    <mergeCell ref="M31:P31"/>
    <mergeCell ref="U16:Z16"/>
    <mergeCell ref="E18:Q18"/>
    <mergeCell ref="E19:Q19"/>
    <mergeCell ref="U39:Y39"/>
    <mergeCell ref="U40:Y40"/>
    <mergeCell ref="B21:B24"/>
    <mergeCell ref="C21:C24"/>
    <mergeCell ref="F22:Q22"/>
    <mergeCell ref="F23:Q23"/>
    <mergeCell ref="D9:Q9"/>
    <mergeCell ref="D10:Q10"/>
    <mergeCell ref="D11:Q11"/>
    <mergeCell ref="E15:Q15"/>
    <mergeCell ref="E16:Q16"/>
    <mergeCell ref="F1:L1"/>
    <mergeCell ref="O1:P1"/>
    <mergeCell ref="T11:Y11"/>
    <mergeCell ref="E13:Q13"/>
    <mergeCell ref="E14:Q14"/>
    <mergeCell ref="B2:J2"/>
    <mergeCell ref="C3:Q3"/>
    <mergeCell ref="E5:Q5"/>
    <mergeCell ref="E6:Q6"/>
    <mergeCell ref="B8:Q8"/>
    <mergeCell ref="T5:Z5"/>
    <mergeCell ref="T8:X8"/>
  </mergeCells>
  <printOptions horizontalCentered="1"/>
  <pageMargins left="0.25" right="0.25" top="0.25" bottom="0.5" header="0.3" footer="0.3"/>
  <pageSetup fitToHeight="0" orientation="landscape" blackAndWhite="1" r:id="rId1"/>
  <headerFooter>
    <oddFooter>&amp;L&amp;F&amp;CPage &amp;P of &amp;N&amp;R&amp;A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A4D1-67B9-48D2-9B30-95127C7D5C0A}">
  <sheetPr>
    <pageSetUpPr fitToPage="1"/>
  </sheetPr>
  <dimension ref="A1:M19"/>
  <sheetViews>
    <sheetView zoomScaleNormal="100" zoomScaleSheetLayoutView="100" workbookViewId="0">
      <selection activeCell="A5" sqref="A5"/>
    </sheetView>
  </sheetViews>
  <sheetFormatPr defaultRowHeight="14.4" x14ac:dyDescent="0.3"/>
  <cols>
    <col min="1" max="1" width="42.6640625" customWidth="1"/>
    <col min="2" max="2" width="73.44140625" customWidth="1"/>
    <col min="3" max="3" width="17" customWidth="1"/>
    <col min="4" max="4" width="2.44140625" customWidth="1"/>
  </cols>
  <sheetData>
    <row r="1" spans="1:13" ht="27" customHeight="1" x14ac:dyDescent="0.3">
      <c r="A1" s="467" t="s">
        <v>177</v>
      </c>
      <c r="B1" s="467"/>
      <c r="C1">
        <f>+'Section A'!B2</f>
        <v>0</v>
      </c>
    </row>
    <row r="2" spans="1:13" ht="22.5" customHeight="1" x14ac:dyDescent="0.3">
      <c r="A2" s="425" t="s">
        <v>341</v>
      </c>
      <c r="B2" s="425"/>
      <c r="C2" s="425"/>
    </row>
    <row r="3" spans="1:13" ht="8.25" customHeight="1" x14ac:dyDescent="0.3">
      <c r="A3" s="10"/>
      <c r="B3" s="10"/>
      <c r="C3" s="10"/>
    </row>
    <row r="4" spans="1:13" x14ac:dyDescent="0.3">
      <c r="A4" s="186" t="s">
        <v>326</v>
      </c>
      <c r="B4" s="186" t="s">
        <v>327</v>
      </c>
      <c r="C4" s="12" t="s">
        <v>328</v>
      </c>
      <c r="E4" s="122" t="s">
        <v>186</v>
      </c>
    </row>
    <row r="5" spans="1:13" s="93" customFormat="1" x14ac:dyDescent="0.3">
      <c r="A5" s="308"/>
      <c r="B5" s="314"/>
      <c r="C5" s="280">
        <v>0</v>
      </c>
    </row>
    <row r="6" spans="1:13" s="93" customFormat="1" x14ac:dyDescent="0.3">
      <c r="A6" s="308"/>
      <c r="B6" s="314"/>
      <c r="C6" s="281">
        <v>0</v>
      </c>
    </row>
    <row r="7" spans="1:13" x14ac:dyDescent="0.3">
      <c r="A7" s="242"/>
      <c r="B7" s="315" t="s">
        <v>187</v>
      </c>
      <c r="C7" s="283">
        <f>ROUND(SUM(C5:C6),2)</f>
        <v>0</v>
      </c>
      <c r="E7" s="122" t="s">
        <v>241</v>
      </c>
    </row>
    <row r="8" spans="1:13" s="93" customFormat="1" x14ac:dyDescent="0.3">
      <c r="A8" s="316"/>
      <c r="B8" s="317"/>
      <c r="C8" s="318"/>
      <c r="E8" s="344"/>
    </row>
    <row r="9" spans="1:13" s="93" customFormat="1" x14ac:dyDescent="0.3">
      <c r="A9" s="160"/>
      <c r="B9" s="300"/>
      <c r="C9" s="280">
        <v>0</v>
      </c>
    </row>
    <row r="10" spans="1:13" s="93" customFormat="1" x14ac:dyDescent="0.3">
      <c r="A10" s="160"/>
      <c r="B10" s="319"/>
      <c r="C10" s="281">
        <v>0</v>
      </c>
    </row>
    <row r="11" spans="1:13" x14ac:dyDescent="0.3">
      <c r="A11" s="121"/>
      <c r="B11" s="166" t="s">
        <v>189</v>
      </c>
      <c r="C11" s="286">
        <f>ROUND(SUM(C8:C10),2)</f>
        <v>0</v>
      </c>
      <c r="E11" s="122" t="s">
        <v>241</v>
      </c>
    </row>
    <row r="12" spans="1:13" x14ac:dyDescent="0.3">
      <c r="C12" s="320"/>
    </row>
    <row r="13" spans="1:13" x14ac:dyDescent="0.3">
      <c r="B13" s="343" t="s">
        <v>333</v>
      </c>
      <c r="C13" s="286">
        <f>+C11+C7</f>
        <v>0</v>
      </c>
      <c r="E13" s="121" t="s">
        <v>191</v>
      </c>
    </row>
    <row r="14" spans="1:13" x14ac:dyDescent="0.3">
      <c r="C14" s="321"/>
    </row>
    <row r="15" spans="1:13" x14ac:dyDescent="0.3">
      <c r="A15" s="188" t="s">
        <v>330</v>
      </c>
      <c r="B15" s="292"/>
      <c r="C15" s="293"/>
      <c r="E15" s="122" t="s">
        <v>193</v>
      </c>
    </row>
    <row r="16" spans="1:13" ht="45" customHeight="1" x14ac:dyDescent="0.3">
      <c r="A16" s="507"/>
      <c r="B16" s="508"/>
      <c r="C16" s="509"/>
      <c r="E16" s="468" t="s">
        <v>194</v>
      </c>
      <c r="F16" s="468"/>
      <c r="G16" s="468"/>
      <c r="H16" s="468"/>
      <c r="I16" s="468"/>
      <c r="J16" s="468"/>
      <c r="K16" s="468"/>
      <c r="L16" s="468"/>
      <c r="M16" s="468"/>
    </row>
    <row r="18" spans="1:13" x14ac:dyDescent="0.3">
      <c r="A18" s="188" t="s">
        <v>331</v>
      </c>
      <c r="B18" s="322"/>
      <c r="C18" s="295"/>
      <c r="E18" s="122" t="s">
        <v>193</v>
      </c>
    </row>
    <row r="19" spans="1:13" ht="45" customHeight="1" x14ac:dyDescent="0.3">
      <c r="A19" s="507"/>
      <c r="B19" s="508"/>
      <c r="C19" s="509"/>
      <c r="E19" s="468" t="s">
        <v>194</v>
      </c>
      <c r="F19" s="468"/>
      <c r="G19" s="468"/>
      <c r="H19" s="468"/>
      <c r="I19" s="468"/>
      <c r="J19" s="468"/>
      <c r="K19" s="468"/>
      <c r="L19" s="468"/>
      <c r="M19" s="468"/>
    </row>
  </sheetData>
  <sheetProtection algorithmName="SHA-512" hashValue="a4qcw90A8b5aHx9AWY7cp058vwQCVDuxUL/BgVK3bOS12jwu6axerXMsb99IePMmwArIGaJ9t4X7zj7Gr9weeg==" saltValue="Gx16oPXwako5gFhiyOMlaw==" spinCount="100000" sheet="1" formatCells="0" formatRows="0" insertRows="0" deleteRows="0" sort="0"/>
  <mergeCells count="6">
    <mergeCell ref="A1:B1"/>
    <mergeCell ref="A2:C2"/>
    <mergeCell ref="A16:C16"/>
    <mergeCell ref="E16:M16"/>
    <mergeCell ref="A19:C19"/>
    <mergeCell ref="E19:M19"/>
  </mergeCells>
  <printOptions horizontalCentered="1"/>
  <pageMargins left="0.25" right="0.25" top="0.25" bottom="0.25" header="0.3" footer="0.3"/>
  <pageSetup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A08B5-DD7D-4F3F-81F3-35CCA008E3B7}">
  <sheetPr>
    <pageSetUpPr fitToPage="1"/>
  </sheetPr>
  <dimension ref="A1:M21"/>
  <sheetViews>
    <sheetView zoomScaleNormal="100" zoomScaleSheetLayoutView="100" workbookViewId="0">
      <selection activeCell="A5" sqref="A5"/>
    </sheetView>
  </sheetViews>
  <sheetFormatPr defaultRowHeight="14.4" x14ac:dyDescent="0.3"/>
  <cols>
    <col min="1" max="1" width="55.33203125" customWidth="1"/>
    <col min="2" max="2" width="64.5546875" customWidth="1"/>
    <col min="3" max="3" width="17" customWidth="1"/>
    <col min="4" max="4" width="2.6640625" customWidth="1"/>
  </cols>
  <sheetData>
    <row r="1" spans="1:5" ht="20.25" customHeight="1" x14ac:dyDescent="0.3">
      <c r="A1" s="467" t="s">
        <v>177</v>
      </c>
      <c r="B1" s="467"/>
      <c r="C1">
        <f>+'Section A'!B2</f>
        <v>0</v>
      </c>
    </row>
    <row r="2" spans="1:5" ht="22.5" customHeight="1" x14ac:dyDescent="0.3">
      <c r="A2" s="425" t="s">
        <v>342</v>
      </c>
      <c r="B2" s="425"/>
      <c r="C2" s="425"/>
    </row>
    <row r="3" spans="1:5" x14ac:dyDescent="0.3">
      <c r="A3" s="10"/>
      <c r="B3" s="10"/>
      <c r="C3" s="10"/>
    </row>
    <row r="4" spans="1:5" x14ac:dyDescent="0.3">
      <c r="A4" s="186" t="s">
        <v>326</v>
      </c>
      <c r="B4" s="186" t="s">
        <v>327</v>
      </c>
      <c r="C4" s="12" t="s">
        <v>328</v>
      </c>
      <c r="E4" s="122" t="s">
        <v>186</v>
      </c>
    </row>
    <row r="5" spans="1:5" s="93" customFormat="1" x14ac:dyDescent="0.3">
      <c r="A5" s="183"/>
      <c r="B5" s="91"/>
      <c r="C5" s="284">
        <v>0</v>
      </c>
    </row>
    <row r="6" spans="1:5" s="93" customFormat="1" x14ac:dyDescent="0.3">
      <c r="A6" s="345"/>
      <c r="B6" s="91"/>
      <c r="C6" s="284">
        <v>0</v>
      </c>
    </row>
    <row r="7" spans="1:5" s="93" customFormat="1" x14ac:dyDescent="0.3">
      <c r="A7" s="345"/>
      <c r="B7" s="91"/>
      <c r="C7" s="284">
        <v>0</v>
      </c>
    </row>
    <row r="8" spans="1:5" s="93" customFormat="1" x14ac:dyDescent="0.3">
      <c r="A8" s="345"/>
      <c r="B8" s="91"/>
      <c r="C8" s="285">
        <v>0</v>
      </c>
    </row>
    <row r="9" spans="1:5" x14ac:dyDescent="0.3">
      <c r="A9" s="313"/>
      <c r="B9" s="282" t="s">
        <v>187</v>
      </c>
      <c r="C9" s="283">
        <f>ROUND(SUM(C5:C8),2)</f>
        <v>0</v>
      </c>
      <c r="E9" s="122" t="s">
        <v>241</v>
      </c>
    </row>
    <row r="10" spans="1:5" s="93" customFormat="1" x14ac:dyDescent="0.3">
      <c r="A10" s="345"/>
      <c r="B10" s="81"/>
      <c r="C10" s="323"/>
    </row>
    <row r="11" spans="1:5" s="93" customFormat="1" x14ac:dyDescent="0.3">
      <c r="A11" s="345"/>
      <c r="B11" s="91"/>
      <c r="C11" s="284">
        <v>0</v>
      </c>
    </row>
    <row r="12" spans="1:5" s="93" customFormat="1" x14ac:dyDescent="0.3">
      <c r="A12" s="345"/>
      <c r="B12" s="91"/>
      <c r="C12" s="285">
        <v>0</v>
      </c>
    </row>
    <row r="13" spans="1:5" x14ac:dyDescent="0.3">
      <c r="A13" s="313"/>
      <c r="B13" s="166" t="s">
        <v>189</v>
      </c>
      <c r="C13" s="286">
        <f>ROUND(SUM(C10:C12),2)</f>
        <v>0</v>
      </c>
      <c r="E13" s="122" t="s">
        <v>241</v>
      </c>
    </row>
    <row r="14" spans="1:5" x14ac:dyDescent="0.3">
      <c r="C14" s="320"/>
    </row>
    <row r="15" spans="1:5" x14ac:dyDescent="0.3">
      <c r="B15" s="343" t="s">
        <v>333</v>
      </c>
      <c r="C15" s="286">
        <f>+C13+C9</f>
        <v>0</v>
      </c>
      <c r="E15" s="121" t="s">
        <v>191</v>
      </c>
    </row>
    <row r="16" spans="1:5" x14ac:dyDescent="0.3">
      <c r="A16" s="313"/>
      <c r="B16" s="10"/>
      <c r="C16" s="324"/>
    </row>
    <row r="17" spans="1:13" x14ac:dyDescent="0.3">
      <c r="A17" s="188" t="s">
        <v>330</v>
      </c>
      <c r="B17" s="292"/>
      <c r="C17" s="293"/>
      <c r="E17" s="122" t="s">
        <v>193</v>
      </c>
    </row>
    <row r="18" spans="1:13" ht="45" customHeight="1" x14ac:dyDescent="0.3">
      <c r="A18" s="507"/>
      <c r="B18" s="508"/>
      <c r="C18" s="509"/>
      <c r="E18" s="468" t="s">
        <v>194</v>
      </c>
      <c r="F18" s="468"/>
      <c r="G18" s="468"/>
      <c r="H18" s="468"/>
      <c r="I18" s="468"/>
      <c r="J18" s="468"/>
      <c r="K18" s="468"/>
      <c r="L18" s="468"/>
      <c r="M18" s="468"/>
    </row>
    <row r="20" spans="1:13" x14ac:dyDescent="0.3">
      <c r="A20" s="188" t="s">
        <v>331</v>
      </c>
      <c r="B20" s="294"/>
      <c r="C20" s="295"/>
      <c r="E20" s="122" t="s">
        <v>193</v>
      </c>
    </row>
    <row r="21" spans="1:13" ht="45" customHeight="1" x14ac:dyDescent="0.3">
      <c r="A21" s="507"/>
      <c r="B21" s="508"/>
      <c r="C21" s="509"/>
      <c r="E21" s="468" t="s">
        <v>194</v>
      </c>
      <c r="F21" s="468"/>
      <c r="G21" s="468"/>
      <c r="H21" s="468"/>
      <c r="I21" s="468"/>
      <c r="J21" s="468"/>
      <c r="K21" s="468"/>
      <c r="L21" s="468"/>
      <c r="M21" s="468"/>
    </row>
  </sheetData>
  <sheetProtection algorithmName="SHA-512" hashValue="rgIp6uMRkxX4w1sXErQIPNLqqrRcBgzKG7LdbQHPzQd7V0c15qMkcVGob/4R9O7CErnQ/NUqAchs9uiNqC41fg==" saltValue="pXXsg47GdPVL3V0xOZw1ag==" spinCount="100000" sheet="1" formatCells="0" formatRows="0" insertRows="0" deleteRows="0" sort="0"/>
  <mergeCells count="6">
    <mergeCell ref="A1:B1"/>
    <mergeCell ref="A2:C2"/>
    <mergeCell ref="A18:C18"/>
    <mergeCell ref="E18:M18"/>
    <mergeCell ref="A21:C21"/>
    <mergeCell ref="E21:M21"/>
  </mergeCells>
  <printOptions horizontalCentered="1"/>
  <pageMargins left="0.25" right="0.25" top="0.25" bottom="0.25" header="0.3" footer="0.3"/>
  <pageSetup scale="97"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948B-7F2C-4E44-8E97-A105D71479F2}">
  <sheetPr>
    <pageSetUpPr fitToPage="1"/>
  </sheetPr>
  <dimension ref="A1:M19"/>
  <sheetViews>
    <sheetView zoomScaleNormal="100" zoomScaleSheetLayoutView="100" workbookViewId="0">
      <selection activeCell="A5" sqref="A5"/>
    </sheetView>
  </sheetViews>
  <sheetFormatPr defaultRowHeight="14.4" x14ac:dyDescent="0.3"/>
  <cols>
    <col min="1" max="1" width="42.6640625" customWidth="1"/>
    <col min="2" max="2" width="73.44140625" customWidth="1"/>
    <col min="3" max="3" width="17" customWidth="1"/>
    <col min="4" max="4" width="2.44140625" customWidth="1"/>
  </cols>
  <sheetData>
    <row r="1" spans="1:13" ht="27" customHeight="1" x14ac:dyDescent="0.3">
      <c r="A1" s="467" t="s">
        <v>177</v>
      </c>
      <c r="B1" s="467"/>
      <c r="C1">
        <f>+'Section A'!B2</f>
        <v>0</v>
      </c>
    </row>
    <row r="2" spans="1:13" ht="33" customHeight="1" x14ac:dyDescent="0.3">
      <c r="A2" s="425" t="s">
        <v>343</v>
      </c>
      <c r="B2" s="425"/>
      <c r="C2" s="425"/>
    </row>
    <row r="3" spans="1:13" ht="8.25" customHeight="1" x14ac:dyDescent="0.3">
      <c r="A3" s="10"/>
      <c r="B3" s="10"/>
      <c r="C3" s="10"/>
    </row>
    <row r="4" spans="1:13" x14ac:dyDescent="0.3">
      <c r="A4" s="186" t="s">
        <v>326</v>
      </c>
      <c r="B4" s="186" t="s">
        <v>327</v>
      </c>
      <c r="C4" s="12" t="s">
        <v>328</v>
      </c>
      <c r="E4" s="122" t="s">
        <v>186</v>
      </c>
    </row>
    <row r="5" spans="1:13" s="93" customFormat="1" x14ac:dyDescent="0.3">
      <c r="A5" s="308"/>
      <c r="B5" s="314"/>
      <c r="C5" s="280">
        <v>0</v>
      </c>
    </row>
    <row r="6" spans="1:13" s="93" customFormat="1" x14ac:dyDescent="0.3">
      <c r="A6" s="308"/>
      <c r="B6" s="314"/>
      <c r="C6" s="281">
        <v>0</v>
      </c>
    </row>
    <row r="7" spans="1:13" s="93" customFormat="1" x14ac:dyDescent="0.3">
      <c r="A7" s="308"/>
      <c r="B7" s="315" t="s">
        <v>187</v>
      </c>
      <c r="C7" s="283">
        <f>ROUND(SUM(C5:C6),2)</f>
        <v>0</v>
      </c>
      <c r="E7" s="344" t="s">
        <v>241</v>
      </c>
    </row>
    <row r="8" spans="1:13" s="93" customFormat="1" x14ac:dyDescent="0.3">
      <c r="E8" s="344"/>
    </row>
    <row r="9" spans="1:13" s="93" customFormat="1" x14ac:dyDescent="0.3">
      <c r="A9" s="160"/>
      <c r="B9" s="300"/>
      <c r="C9" s="280">
        <v>0</v>
      </c>
    </row>
    <row r="10" spans="1:13" s="93" customFormat="1" x14ac:dyDescent="0.3">
      <c r="A10" s="160"/>
      <c r="B10" s="319"/>
      <c r="C10" s="281">
        <v>0</v>
      </c>
    </row>
    <row r="11" spans="1:13" s="93" customFormat="1" x14ac:dyDescent="0.3">
      <c r="A11" s="121"/>
      <c r="B11" s="166" t="s">
        <v>189</v>
      </c>
      <c r="C11" s="286">
        <f>ROUND(SUM(C8:C10),2)</f>
        <v>0</v>
      </c>
      <c r="E11" s="344" t="s">
        <v>241</v>
      </c>
    </row>
    <row r="13" spans="1:13" x14ac:dyDescent="0.3">
      <c r="B13" s="343" t="s">
        <v>333</v>
      </c>
      <c r="C13" s="298">
        <f>+C11+C7</f>
        <v>0</v>
      </c>
      <c r="E13" s="121" t="s">
        <v>191</v>
      </c>
    </row>
    <row r="14" spans="1:13" s="93" customFormat="1" x14ac:dyDescent="0.3">
      <c r="A14"/>
      <c r="B14"/>
      <c r="C14"/>
    </row>
    <row r="15" spans="1:13" s="93" customFormat="1" x14ac:dyDescent="0.3">
      <c r="A15" s="98" t="s">
        <v>330</v>
      </c>
      <c r="B15" s="99"/>
      <c r="C15" s="100"/>
      <c r="E15" s="122" t="s">
        <v>193</v>
      </c>
    </row>
    <row r="16" spans="1:13" s="93" customFormat="1" ht="45" customHeight="1" x14ac:dyDescent="0.3">
      <c r="A16" s="507"/>
      <c r="B16" s="508"/>
      <c r="C16" s="509"/>
      <c r="E16" s="468" t="s">
        <v>194</v>
      </c>
      <c r="F16" s="468"/>
      <c r="G16" s="468"/>
      <c r="H16" s="468"/>
      <c r="I16" s="468"/>
      <c r="J16" s="468"/>
      <c r="K16" s="468"/>
      <c r="L16" s="468"/>
      <c r="M16" s="468"/>
    </row>
    <row r="18" spans="1:13" s="93" customFormat="1" x14ac:dyDescent="0.3">
      <c r="A18" s="188" t="s">
        <v>331</v>
      </c>
      <c r="B18" s="101"/>
      <c r="C18" s="103"/>
      <c r="E18" s="122" t="s">
        <v>193</v>
      </c>
    </row>
    <row r="19" spans="1:13" s="93" customFormat="1" ht="45" customHeight="1" x14ac:dyDescent="0.3">
      <c r="A19" s="507"/>
      <c r="B19" s="508"/>
      <c r="C19" s="509"/>
      <c r="E19" s="468" t="s">
        <v>194</v>
      </c>
      <c r="F19" s="468"/>
      <c r="G19" s="468"/>
      <c r="H19" s="468"/>
      <c r="I19" s="468"/>
      <c r="J19" s="468"/>
      <c r="K19" s="468"/>
      <c r="L19" s="468"/>
      <c r="M19" s="468"/>
    </row>
  </sheetData>
  <sheetProtection algorithmName="SHA-512" hashValue="H5nspj7iMXOcPmq2urOjsuBZ/BvzRA4OMalagPWNMT//3XUKo6vBB0qbW3sbdFwkvJ/WPjvjyYPAsCIo8Fsvtw==" saltValue="nD2Xbmf5gBE8H5vVDYF/QQ==" spinCount="100000" sheet="1" formatCells="0" formatRows="0" insertRows="0" deleteRows="0" sort="0"/>
  <mergeCells count="6">
    <mergeCell ref="A1:B1"/>
    <mergeCell ref="A2:C2"/>
    <mergeCell ref="A16:C16"/>
    <mergeCell ref="E16:M16"/>
    <mergeCell ref="A19:C19"/>
    <mergeCell ref="E19:M19"/>
  </mergeCells>
  <printOptions horizontalCentered="1"/>
  <pageMargins left="0.25" right="0.25" top="0.25" bottom="0.25" header="0.3" footer="0.3"/>
  <pageSetup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18"/>
  <sheetViews>
    <sheetView zoomScaleNormal="100" zoomScaleSheetLayoutView="100" workbookViewId="0">
      <selection activeCell="A4" sqref="A4"/>
    </sheetView>
  </sheetViews>
  <sheetFormatPr defaultRowHeight="14.4" x14ac:dyDescent="0.3"/>
  <cols>
    <col min="1" max="1" width="76.33203125" customWidth="1"/>
    <col min="2" max="3" width="18.6640625" customWidth="1"/>
    <col min="4" max="4" width="19.6640625" customWidth="1"/>
    <col min="5" max="5" width="3" customWidth="1"/>
  </cols>
  <sheetData>
    <row r="1" spans="1:14" ht="21.75" customHeight="1" x14ac:dyDescent="0.3">
      <c r="A1" s="467" t="s">
        <v>177</v>
      </c>
      <c r="B1" s="467"/>
      <c r="C1" s="467"/>
      <c r="D1">
        <f>+'Section A'!B2</f>
        <v>0</v>
      </c>
    </row>
    <row r="2" spans="1:14" ht="54.75" customHeight="1" x14ac:dyDescent="0.3">
      <c r="A2" s="500" t="s">
        <v>344</v>
      </c>
      <c r="B2" s="500"/>
      <c r="C2" s="500"/>
      <c r="D2" s="500"/>
    </row>
    <row r="3" spans="1:14" ht="15" customHeight="1" x14ac:dyDescent="0.3">
      <c r="A3" s="327" t="s">
        <v>272</v>
      </c>
      <c r="B3" s="327" t="s">
        <v>345</v>
      </c>
      <c r="C3" s="327" t="s">
        <v>346</v>
      </c>
      <c r="D3" s="327" t="s">
        <v>347</v>
      </c>
    </row>
    <row r="4" spans="1:14" s="93" customFormat="1" x14ac:dyDescent="0.3">
      <c r="A4" s="184"/>
      <c r="B4" s="118"/>
      <c r="C4" s="119"/>
      <c r="D4" s="92">
        <f>ROUND(B4*C4,2)</f>
        <v>0</v>
      </c>
    </row>
    <row r="5" spans="1:14" s="93" customFormat="1" x14ac:dyDescent="0.3">
      <c r="A5" s="181"/>
      <c r="B5" s="118"/>
      <c r="C5" s="119"/>
      <c r="D5" s="117">
        <f>ROUND(B5*C5,2)</f>
        <v>0</v>
      </c>
    </row>
    <row r="6" spans="1:14" s="93" customFormat="1" x14ac:dyDescent="0.3">
      <c r="A6" s="181"/>
      <c r="B6" s="163"/>
      <c r="C6" s="169" t="s">
        <v>187</v>
      </c>
      <c r="D6" s="69">
        <f>ROUND(SUM(D4:D5),2)</f>
        <v>0</v>
      </c>
      <c r="F6" s="344" t="s">
        <v>226</v>
      </c>
    </row>
    <row r="7" spans="1:14" s="93" customFormat="1" x14ac:dyDescent="0.3">
      <c r="A7" s="181"/>
      <c r="D7" s="165"/>
    </row>
    <row r="8" spans="1:14" s="93" customFormat="1" x14ac:dyDescent="0.3">
      <c r="A8" s="181"/>
      <c r="B8" s="118"/>
      <c r="C8" s="119"/>
      <c r="D8" s="92">
        <f>ROUND(B8*C8,2)</f>
        <v>0</v>
      </c>
    </row>
    <row r="9" spans="1:14" s="93" customFormat="1" x14ac:dyDescent="0.3">
      <c r="A9" s="181"/>
      <c r="B9" s="118"/>
      <c r="C9" s="119"/>
      <c r="D9" s="117">
        <f>ROUND(B9*C9,2)</f>
        <v>0</v>
      </c>
    </row>
    <row r="10" spans="1:14" s="93" customFormat="1" x14ac:dyDescent="0.3">
      <c r="A10" s="185"/>
      <c r="B10" s="162"/>
      <c r="C10" s="166" t="s">
        <v>189</v>
      </c>
      <c r="D10" s="69">
        <f>ROUND(SUM(D7:D9),2)</f>
        <v>0</v>
      </c>
      <c r="F10" s="344" t="s">
        <v>226</v>
      </c>
    </row>
    <row r="11" spans="1:14" x14ac:dyDescent="0.3">
      <c r="D11" s="75"/>
    </row>
    <row r="12" spans="1:14" x14ac:dyDescent="0.3">
      <c r="B12" s="481" t="s">
        <v>348</v>
      </c>
      <c r="C12" s="481"/>
      <c r="D12" s="68">
        <f>+D10+D6</f>
        <v>0</v>
      </c>
      <c r="F12" s="121" t="s">
        <v>191</v>
      </c>
    </row>
    <row r="13" spans="1:14" s="93" customFormat="1" x14ac:dyDescent="0.3">
      <c r="A13" s="185"/>
      <c r="C13" s="115"/>
      <c r="D13" s="97"/>
    </row>
    <row r="14" spans="1:14" s="93" customFormat="1" x14ac:dyDescent="0.3">
      <c r="A14" s="98" t="s">
        <v>349</v>
      </c>
      <c r="B14" s="99"/>
      <c r="C14" s="99"/>
      <c r="D14" s="100"/>
      <c r="F14" s="122" t="s">
        <v>193</v>
      </c>
    </row>
    <row r="15" spans="1:14" s="93" customFormat="1" ht="45" customHeight="1" x14ac:dyDescent="0.3">
      <c r="A15" s="464"/>
      <c r="B15" s="465"/>
      <c r="C15" s="465"/>
      <c r="D15" s="466"/>
      <c r="F15" s="468" t="s">
        <v>194</v>
      </c>
      <c r="G15" s="468"/>
      <c r="H15" s="468"/>
      <c r="I15" s="468"/>
      <c r="J15" s="468"/>
      <c r="K15" s="468"/>
      <c r="L15" s="468"/>
      <c r="M15" s="468"/>
      <c r="N15" s="468"/>
    </row>
    <row r="17" spans="1:14" s="93" customFormat="1" x14ac:dyDescent="0.3">
      <c r="A17" s="98" t="s">
        <v>350</v>
      </c>
      <c r="B17" s="102"/>
      <c r="C17" s="102"/>
      <c r="D17" s="103"/>
      <c r="F17" s="122" t="s">
        <v>193</v>
      </c>
    </row>
    <row r="18" spans="1:14" s="93" customFormat="1" ht="45" customHeight="1" x14ac:dyDescent="0.3">
      <c r="A18" s="482"/>
      <c r="B18" s="483"/>
      <c r="C18" s="483"/>
      <c r="D18" s="484"/>
      <c r="F18" s="468" t="s">
        <v>194</v>
      </c>
      <c r="G18" s="468"/>
      <c r="H18" s="468"/>
      <c r="I18" s="468"/>
      <c r="J18" s="468"/>
      <c r="K18" s="468"/>
      <c r="L18" s="468"/>
      <c r="M18" s="468"/>
      <c r="N18" s="468"/>
    </row>
  </sheetData>
  <sheetProtection algorithmName="SHA-512" hashValue="KxDdo84AoUu6Wnqcjv1M1cBONzaq/cOpKKCb9JIdrtS21ylb6iJtUDkvRSt77aCzmMfW82utHFe2Ho4P85wdmw==" saltValue="F15/2WsGPLU8wXVsyQcjoA==" spinCount="100000" sheet="1" objects="1" scenarios="1" formatCells="0" formatRows="0" insertRows="0" deleteRows="0" sort="0"/>
  <mergeCells count="7">
    <mergeCell ref="F15:N15"/>
    <mergeCell ref="F18:N18"/>
    <mergeCell ref="A1:C1"/>
    <mergeCell ref="A2:D2"/>
    <mergeCell ref="B12:C12"/>
    <mergeCell ref="A15:D15"/>
    <mergeCell ref="A18:D18"/>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34"/>
  <sheetViews>
    <sheetView topLeftCell="A8" zoomScaleNormal="100" zoomScaleSheetLayoutView="100" workbookViewId="0">
      <selection sqref="A1:F1"/>
    </sheetView>
  </sheetViews>
  <sheetFormatPr defaultColWidth="9.109375" defaultRowHeight="14.4" x14ac:dyDescent="0.3"/>
  <cols>
    <col min="1" max="7" width="18.109375" customWidth="1"/>
    <col min="8" max="8" width="2.33203125" customWidth="1"/>
    <col min="9" max="9" width="14.6640625" customWidth="1"/>
  </cols>
  <sheetData>
    <row r="1" spans="1:9" ht="20.25" customHeight="1" x14ac:dyDescent="0.3">
      <c r="A1" s="467" t="s">
        <v>177</v>
      </c>
      <c r="B1" s="467"/>
      <c r="C1" s="467"/>
      <c r="D1" s="467"/>
      <c r="E1" s="467"/>
      <c r="F1" s="467"/>
      <c r="G1">
        <f>+'Section A'!B2</f>
        <v>0</v>
      </c>
      <c r="I1" s="19" t="s">
        <v>351</v>
      </c>
    </row>
    <row r="2" spans="1:9" ht="39" customHeight="1" x14ac:dyDescent="0.3">
      <c r="A2" s="488" t="s">
        <v>352</v>
      </c>
      <c r="B2" s="488"/>
      <c r="C2" s="488"/>
      <c r="D2" s="488"/>
      <c r="E2" s="488"/>
      <c r="F2" s="488"/>
      <c r="G2" s="488"/>
      <c r="H2" s="14"/>
      <c r="I2" s="14"/>
    </row>
    <row r="3" spans="1:9" x14ac:dyDescent="0.3">
      <c r="A3" s="20" t="s">
        <v>353</v>
      </c>
      <c r="B3" s="21"/>
      <c r="C3" s="21"/>
      <c r="D3" s="22"/>
      <c r="E3" s="23" t="s">
        <v>354</v>
      </c>
      <c r="F3" s="24" t="s">
        <v>355</v>
      </c>
      <c r="G3" s="25" t="s">
        <v>356</v>
      </c>
      <c r="I3" s="10"/>
    </row>
    <row r="4" spans="1:9" ht="21.75" customHeight="1" x14ac:dyDescent="0.3">
      <c r="A4" s="18" t="s">
        <v>357</v>
      </c>
      <c r="B4" s="18"/>
      <c r="C4" s="17"/>
      <c r="E4" s="70">
        <f>+Personnel!G10</f>
        <v>0</v>
      </c>
      <c r="F4" s="71">
        <f>+Personnel!G14</f>
        <v>0</v>
      </c>
      <c r="G4" s="71">
        <f>SUM(E4:F4)</f>
        <v>0</v>
      </c>
      <c r="H4" s="52"/>
      <c r="I4" s="10"/>
    </row>
    <row r="5" spans="1:9" ht="21.75" customHeight="1" x14ac:dyDescent="0.3">
      <c r="A5" s="18" t="s">
        <v>81</v>
      </c>
      <c r="B5" s="18"/>
      <c r="C5" s="17"/>
      <c r="E5" s="70">
        <f>+'Fringe Benefits'!E9</f>
        <v>0</v>
      </c>
      <c r="F5" s="71">
        <f>+'Fringe Benefits'!E13</f>
        <v>0</v>
      </c>
      <c r="G5" s="71">
        <f t="shared" ref="G5:G29" si="0">SUM(E5:F5)</f>
        <v>0</v>
      </c>
      <c r="H5" s="52"/>
      <c r="I5" s="10"/>
    </row>
    <row r="6" spans="1:9" ht="21.75" hidden="1" customHeight="1" x14ac:dyDescent="0.3">
      <c r="A6" s="209" t="s">
        <v>82</v>
      </c>
      <c r="B6" s="209"/>
      <c r="C6" s="277"/>
      <c r="D6" s="212"/>
      <c r="E6" s="278">
        <f>+Travel!G9</f>
        <v>0</v>
      </c>
      <c r="F6" s="279">
        <f>+Travel!G13</f>
        <v>0</v>
      </c>
      <c r="G6" s="279">
        <f t="shared" si="0"/>
        <v>0</v>
      </c>
      <c r="H6" s="52"/>
      <c r="I6" s="10"/>
    </row>
    <row r="7" spans="1:9" ht="21.75" customHeight="1" x14ac:dyDescent="0.3">
      <c r="A7" s="18" t="s">
        <v>83</v>
      </c>
      <c r="B7" s="18"/>
      <c r="C7" s="17"/>
      <c r="E7" s="325">
        <f>+'Equipment '!D7</f>
        <v>0</v>
      </c>
      <c r="F7" s="326">
        <f>+'Equipment '!D11</f>
        <v>0</v>
      </c>
      <c r="G7" s="326">
        <f t="shared" si="0"/>
        <v>0</v>
      </c>
      <c r="H7" s="52"/>
      <c r="I7" s="10"/>
    </row>
    <row r="8" spans="1:9" ht="21.75" customHeight="1" x14ac:dyDescent="0.3">
      <c r="A8" s="18" t="s">
        <v>84</v>
      </c>
      <c r="B8" s="18"/>
      <c r="C8" s="17"/>
      <c r="E8" s="70">
        <f>+Supplies!D10</f>
        <v>0</v>
      </c>
      <c r="F8" s="71">
        <f>+Supplies!D14</f>
        <v>0</v>
      </c>
      <c r="G8" s="71">
        <f t="shared" si="0"/>
        <v>0</v>
      </c>
      <c r="H8" s="52"/>
      <c r="I8" s="10"/>
    </row>
    <row r="9" spans="1:9" ht="21.75" customHeight="1" x14ac:dyDescent="0.3">
      <c r="A9" s="18" t="s">
        <v>358</v>
      </c>
      <c r="B9" s="18"/>
      <c r="C9" s="17"/>
      <c r="E9" s="70">
        <f>+'Contractual Services'!C12</f>
        <v>0</v>
      </c>
      <c r="F9" s="71">
        <f>+'Contractual Services'!C16</f>
        <v>0</v>
      </c>
      <c r="G9" s="71">
        <f t="shared" si="0"/>
        <v>0</v>
      </c>
      <c r="H9" s="52"/>
      <c r="I9" s="10"/>
    </row>
    <row r="10" spans="1:9" ht="21.75" customHeight="1" x14ac:dyDescent="0.3">
      <c r="A10" s="18" t="s">
        <v>87</v>
      </c>
      <c r="B10" s="18"/>
      <c r="C10" s="17"/>
      <c r="E10" s="70">
        <f>+Consultant!G6+Consultant!G23</f>
        <v>0</v>
      </c>
      <c r="F10" s="71">
        <f>+Consultant!G10+Consultant!G27</f>
        <v>0</v>
      </c>
      <c r="G10" s="71">
        <f t="shared" si="0"/>
        <v>0</v>
      </c>
      <c r="H10" s="52"/>
      <c r="I10" s="10"/>
    </row>
    <row r="11" spans="1:9" ht="21.75" hidden="1" customHeight="1" x14ac:dyDescent="0.3">
      <c r="A11" s="209" t="s">
        <v>88</v>
      </c>
      <c r="B11" s="209"/>
      <c r="C11" s="277"/>
      <c r="D11" s="212"/>
      <c r="E11" s="278">
        <f>+'Construction '!C6</f>
        <v>0</v>
      </c>
      <c r="F11" s="279">
        <f>+'Construction '!C10</f>
        <v>0</v>
      </c>
      <c r="G11" s="279">
        <f t="shared" si="0"/>
        <v>0</v>
      </c>
      <c r="H11" s="52"/>
      <c r="I11" s="10"/>
    </row>
    <row r="12" spans="1:9" ht="21.75" customHeight="1" x14ac:dyDescent="0.3">
      <c r="A12" s="18" t="s">
        <v>89</v>
      </c>
      <c r="B12" s="18"/>
      <c r="C12" s="18"/>
      <c r="E12" s="70">
        <f>+'Occupancy '!F8</f>
        <v>0</v>
      </c>
      <c r="F12" s="71">
        <f>+'Occupancy '!F12</f>
        <v>0</v>
      </c>
      <c r="G12" s="71">
        <f t="shared" si="0"/>
        <v>0</v>
      </c>
      <c r="H12" s="52"/>
      <c r="I12" s="10"/>
    </row>
    <row r="13" spans="1:9" ht="21.75" hidden="1" customHeight="1" x14ac:dyDescent="0.3">
      <c r="A13" s="209" t="s">
        <v>359</v>
      </c>
      <c r="B13" s="209"/>
      <c r="C13" s="277"/>
      <c r="D13" s="212"/>
      <c r="E13" s="278">
        <f>+'R &amp; D '!C6</f>
        <v>0</v>
      </c>
      <c r="F13" s="279">
        <f>+'R &amp; D '!C10</f>
        <v>0</v>
      </c>
      <c r="G13" s="279">
        <f t="shared" si="0"/>
        <v>0</v>
      </c>
      <c r="H13" s="52"/>
      <c r="I13" s="10"/>
    </row>
    <row r="14" spans="1:9" ht="21.75" hidden="1" customHeight="1" x14ac:dyDescent="0.3">
      <c r="A14" s="209" t="s">
        <v>91</v>
      </c>
      <c r="B14" s="209"/>
      <c r="C14" s="277"/>
      <c r="D14" s="212"/>
      <c r="E14" s="278">
        <f>+'Telecommunications '!F8</f>
        <v>0</v>
      </c>
      <c r="F14" s="279">
        <f>+'Telecommunications '!F12</f>
        <v>0</v>
      </c>
      <c r="G14" s="279">
        <f t="shared" si="0"/>
        <v>0</v>
      </c>
      <c r="H14" s="53"/>
      <c r="I14" s="10"/>
    </row>
    <row r="15" spans="1:9" ht="21.75" customHeight="1" x14ac:dyDescent="0.3">
      <c r="A15" s="18" t="s">
        <v>360</v>
      </c>
      <c r="B15" s="18"/>
      <c r="C15" s="17"/>
      <c r="E15" s="70">
        <f>+'Training &amp; Education'!F8</f>
        <v>0</v>
      </c>
      <c r="F15" s="71">
        <f>+'Training &amp; Education'!F12</f>
        <v>0</v>
      </c>
      <c r="G15" s="71">
        <f t="shared" ref="G15:G17" si="1">SUM(E15:F15)</f>
        <v>0</v>
      </c>
      <c r="H15" s="53"/>
      <c r="I15" s="10"/>
    </row>
    <row r="16" spans="1:9" ht="21.75" hidden="1" customHeight="1" x14ac:dyDescent="0.3">
      <c r="A16" s="209" t="s">
        <v>361</v>
      </c>
      <c r="B16" s="209"/>
      <c r="C16" s="277"/>
      <c r="D16" s="212"/>
      <c r="E16" s="278">
        <f>+'Direct Administrative '!G7</f>
        <v>0</v>
      </c>
      <c r="F16" s="279">
        <f>+'Direct Administrative '!G11</f>
        <v>0</v>
      </c>
      <c r="G16" s="279">
        <f t="shared" si="1"/>
        <v>0</v>
      </c>
      <c r="H16" s="53"/>
      <c r="I16" s="10"/>
    </row>
    <row r="17" spans="1:9" ht="21.75" customHeight="1" x14ac:dyDescent="0.3">
      <c r="A17" s="18" t="s">
        <v>362</v>
      </c>
      <c r="B17" s="18"/>
      <c r="C17" s="17"/>
      <c r="E17" s="70">
        <f>+'Miscellaneous (other) Costs '!F9</f>
        <v>0</v>
      </c>
      <c r="F17" s="71">
        <f>+'Miscellaneous (other) Costs '!F13</f>
        <v>0</v>
      </c>
      <c r="G17" s="71">
        <f t="shared" si="1"/>
        <v>0</v>
      </c>
      <c r="H17" s="53"/>
      <c r="I17" s="10"/>
    </row>
    <row r="18" spans="1:9" ht="21.75" customHeight="1" x14ac:dyDescent="0.3">
      <c r="A18" s="18" t="s">
        <v>363</v>
      </c>
      <c r="B18" s="18"/>
      <c r="C18" s="17"/>
      <c r="E18" s="325">
        <f>+DesignEngineering!C10</f>
        <v>0</v>
      </c>
      <c r="F18" s="326">
        <f>+DesignEngineering!C14</f>
        <v>0</v>
      </c>
      <c r="G18" s="326">
        <f t="shared" ref="G18" si="2">SUM(E18:F18)</f>
        <v>0</v>
      </c>
      <c r="H18" s="53"/>
      <c r="I18" s="10"/>
    </row>
    <row r="19" spans="1:9" ht="21.75" customHeight="1" x14ac:dyDescent="0.3">
      <c r="A19" s="18" t="s">
        <v>364</v>
      </c>
      <c r="B19" s="18"/>
      <c r="C19" s="17"/>
      <c r="E19" s="325">
        <f>+'B-L Purchase'!C9</f>
        <v>0</v>
      </c>
      <c r="F19" s="326">
        <f>+'B-L Purchase'!C13</f>
        <v>0</v>
      </c>
      <c r="G19" s="326">
        <f t="shared" ref="G19:G20" si="3">SUM(E19:F19)</f>
        <v>0</v>
      </c>
      <c r="H19" s="53"/>
      <c r="I19" s="10"/>
    </row>
    <row r="20" spans="1:9" ht="21.75" customHeight="1" x14ac:dyDescent="0.3">
      <c r="A20" s="18" t="s">
        <v>365</v>
      </c>
      <c r="B20" s="18"/>
      <c r="C20" s="17"/>
      <c r="E20" s="325">
        <f>+WiringElectrical!D10</f>
        <v>0</v>
      </c>
      <c r="F20" s="326">
        <f>+WiringElectrical!D14</f>
        <v>0</v>
      </c>
      <c r="G20" s="326">
        <f t="shared" si="3"/>
        <v>0</v>
      </c>
      <c r="H20" s="53"/>
      <c r="I20" s="10"/>
    </row>
    <row r="21" spans="1:9" ht="21.75" customHeight="1" x14ac:dyDescent="0.3">
      <c r="A21" s="18" t="s">
        <v>366</v>
      </c>
      <c r="B21" s="18"/>
      <c r="C21" s="17"/>
      <c r="E21" s="325">
        <f>+Mechanical!D9</f>
        <v>0</v>
      </c>
      <c r="F21" s="326">
        <f>+Mechanical!D13</f>
        <v>0</v>
      </c>
      <c r="G21" s="326">
        <f t="shared" ref="G21:G24" si="4">SUM(E21:F21)</f>
        <v>0</v>
      </c>
      <c r="H21" s="53"/>
      <c r="I21" s="10"/>
    </row>
    <row r="22" spans="1:9" ht="21.75" customHeight="1" x14ac:dyDescent="0.3">
      <c r="A22" s="18" t="s">
        <v>367</v>
      </c>
      <c r="B22" s="18"/>
      <c r="C22" s="17"/>
      <c r="E22" s="325">
        <f>+Paving!D6</f>
        <v>0</v>
      </c>
      <c r="F22" s="326">
        <f>+Paving!D10</f>
        <v>0</v>
      </c>
      <c r="G22" s="326">
        <f t="shared" si="4"/>
        <v>0</v>
      </c>
      <c r="H22" s="53"/>
      <c r="I22" s="10"/>
    </row>
    <row r="23" spans="1:9" ht="21.75" customHeight="1" x14ac:dyDescent="0.3">
      <c r="A23" s="18" t="s">
        <v>368</v>
      </c>
      <c r="B23" s="18"/>
      <c r="C23" s="17"/>
      <c r="E23" s="325">
        <f>+Plumbing!D6</f>
        <v>0</v>
      </c>
      <c r="F23" s="326">
        <f>+Plumbing!D10</f>
        <v>0</v>
      </c>
      <c r="G23" s="326">
        <f t="shared" si="4"/>
        <v>0</v>
      </c>
      <c r="H23" s="53"/>
      <c r="I23" s="10"/>
    </row>
    <row r="24" spans="1:9" ht="21.75" customHeight="1" x14ac:dyDescent="0.3">
      <c r="A24" s="18" t="s">
        <v>369</v>
      </c>
      <c r="B24" s="18"/>
      <c r="C24" s="17"/>
      <c r="E24" s="325">
        <f>+ConstructionMgmt!C8</f>
        <v>0</v>
      </c>
      <c r="F24" s="326">
        <f>+ConstructionMgmt!C12</f>
        <v>0</v>
      </c>
      <c r="G24" s="326">
        <f t="shared" si="4"/>
        <v>0</v>
      </c>
      <c r="H24" s="53"/>
      <c r="I24" s="10"/>
    </row>
    <row r="25" spans="1:9" ht="21.75" customHeight="1" x14ac:dyDescent="0.3">
      <c r="A25" s="18" t="s">
        <v>370</v>
      </c>
      <c r="B25" s="18"/>
      <c r="C25" s="17"/>
      <c r="E25" s="325">
        <f>+OtherConstruct!C8</f>
        <v>0</v>
      </c>
      <c r="F25" s="326">
        <f>+OtherConstruct!C12</f>
        <v>0</v>
      </c>
      <c r="G25" s="326">
        <f t="shared" ref="G25:G27" si="5">SUM(E25:F25)</f>
        <v>0</v>
      </c>
      <c r="H25" s="53"/>
      <c r="I25" s="10"/>
    </row>
    <row r="26" spans="1:9" ht="21.75" customHeight="1" x14ac:dyDescent="0.3">
      <c r="A26" s="18" t="s">
        <v>371</v>
      </c>
      <c r="B26" s="18"/>
      <c r="C26" s="17"/>
      <c r="E26" s="325">
        <f>+SiteWork!C7</f>
        <v>0</v>
      </c>
      <c r="F26" s="326">
        <f>+SiteWork!C11</f>
        <v>0</v>
      </c>
      <c r="G26" s="326">
        <f t="shared" si="5"/>
        <v>0</v>
      </c>
      <c r="H26" s="53"/>
      <c r="I26" s="10"/>
    </row>
    <row r="27" spans="1:9" ht="21.75" customHeight="1" x14ac:dyDescent="0.3">
      <c r="A27" s="18" t="s">
        <v>372</v>
      </c>
      <c r="B27" s="18"/>
      <c r="C27" s="17"/>
      <c r="E27" s="325">
        <f>+Demolition!C9</f>
        <v>0</v>
      </c>
      <c r="F27" s="326">
        <f>+Demolition!C13</f>
        <v>0</v>
      </c>
      <c r="G27" s="326">
        <f t="shared" si="5"/>
        <v>0</v>
      </c>
      <c r="H27" s="53"/>
      <c r="I27" s="10"/>
    </row>
    <row r="28" spans="1:9" ht="21.75" customHeight="1" x14ac:dyDescent="0.3">
      <c r="A28" s="18" t="s">
        <v>373</v>
      </c>
      <c r="B28" s="18"/>
      <c r="C28" s="17"/>
      <c r="E28" s="325">
        <f>+Contingency!C7</f>
        <v>0</v>
      </c>
      <c r="F28" s="326">
        <f>+Contingency!C11</f>
        <v>0</v>
      </c>
      <c r="G28" s="326">
        <f t="shared" ref="G28" si="6">SUM(E28:F28)</f>
        <v>0</v>
      </c>
      <c r="H28" s="53"/>
      <c r="I28" s="10"/>
    </row>
    <row r="29" spans="1:9" ht="21.75" customHeight="1" x14ac:dyDescent="0.3">
      <c r="A29" s="18" t="s">
        <v>374</v>
      </c>
      <c r="B29" s="18"/>
      <c r="C29" s="17"/>
      <c r="E29" s="178">
        <f>+'Indirect Costs '!D6</f>
        <v>0</v>
      </c>
      <c r="F29" s="179">
        <f>+'Indirect Costs '!D10</f>
        <v>0</v>
      </c>
      <c r="G29" s="179">
        <f t="shared" si="0"/>
        <v>0</v>
      </c>
      <c r="H29" s="53"/>
      <c r="I29" s="10"/>
    </row>
    <row r="30" spans="1:9" ht="21.75" customHeight="1" x14ac:dyDescent="0.3">
      <c r="A30" s="17"/>
      <c r="B30" s="17"/>
      <c r="C30" s="17"/>
      <c r="E30" s="70"/>
      <c r="F30" s="71"/>
      <c r="G30" s="71"/>
      <c r="H30" s="50"/>
      <c r="I30" s="10"/>
    </row>
    <row r="31" spans="1:9" ht="21.75" customHeight="1" x14ac:dyDescent="0.3">
      <c r="A31" s="17"/>
      <c r="B31" s="17"/>
      <c r="C31" s="17"/>
      <c r="E31" s="72"/>
      <c r="F31" s="71"/>
      <c r="G31" s="71"/>
      <c r="H31" s="10"/>
      <c r="I31" s="10"/>
    </row>
    <row r="32" spans="1:9" ht="21.75" customHeight="1" x14ac:dyDescent="0.3">
      <c r="A32" s="18" t="s">
        <v>375</v>
      </c>
      <c r="B32" s="18"/>
      <c r="C32" s="18"/>
      <c r="E32" s="70">
        <f>SUM(E4:E31)</f>
        <v>0</v>
      </c>
      <c r="F32" s="71"/>
      <c r="G32" s="71"/>
      <c r="H32" s="52"/>
      <c r="I32" s="208">
        <f>+E32-'Section A'!E38</f>
        <v>0</v>
      </c>
    </row>
    <row r="33" spans="1:9" ht="21.75" customHeight="1" x14ac:dyDescent="0.3">
      <c r="A33" s="18" t="s">
        <v>376</v>
      </c>
      <c r="B33" s="18"/>
      <c r="C33" s="18"/>
      <c r="E33" s="70"/>
      <c r="F33" s="71">
        <f>SUM(F4:F32)</f>
        <v>0</v>
      </c>
      <c r="G33" s="71"/>
      <c r="H33" s="54"/>
      <c r="I33" s="208">
        <f>+F33-'Section B'!C40</f>
        <v>0</v>
      </c>
    </row>
    <row r="34" spans="1:9" ht="21.75" customHeight="1" x14ac:dyDescent="0.3">
      <c r="A34" s="20" t="s">
        <v>377</v>
      </c>
      <c r="B34" s="21"/>
      <c r="C34" s="21"/>
      <c r="D34" s="26"/>
      <c r="E34" s="73"/>
      <c r="F34" s="73"/>
      <c r="G34" s="74">
        <f>SUM(G4:G33)</f>
        <v>0</v>
      </c>
      <c r="H34" s="7"/>
      <c r="I34" s="208">
        <f>+G34-E32-F33</f>
        <v>0</v>
      </c>
    </row>
  </sheetData>
  <sheetProtection algorithmName="SHA-512" hashValue="Hf2LdlPXAympCZYB9cOCvhMC1ADvPDHyW2QC/l6VrIMi9eeL7xetSty7+A/YFYULeil1Ih1HKwfoFQUrHeymaA==" saltValue="IFTcmoOXq+CAd1JSQgGqLg==" spinCount="100000" sheet="1" objects="1" scenarios="1"/>
  <mergeCells count="2">
    <mergeCell ref="A2:G2"/>
    <mergeCell ref="A1:F1"/>
  </mergeCells>
  <printOptions horizontalCentered="1"/>
  <pageMargins left="0.25" right="0.25" top="0.25" bottom="0.5" header="0.3" footer="0.3"/>
  <pageSetup fitToHeight="0" orientation="landscape" blackAndWhite="1" r:id="rId1"/>
  <headerFooter>
    <oddFooter>&amp;L&amp;F&amp;CPage &amp;P of &amp;N&amp;R&amp;A</oddFooter>
  </headerFooter>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
  <sheetViews>
    <sheetView zoomScaleNormal="100" zoomScaleSheetLayoutView="100" workbookViewId="0">
      <selection sqref="A1:C1"/>
    </sheetView>
  </sheetViews>
  <sheetFormatPr defaultRowHeight="14.4" x14ac:dyDescent="0.3"/>
  <cols>
    <col min="1" max="9" width="14.44140625" customWidth="1"/>
  </cols>
  <sheetData>
    <row r="1" spans="1:9" ht="44.25" customHeight="1" thickTop="1" thickBot="1" x14ac:dyDescent="0.35">
      <c r="A1" s="514" t="s">
        <v>378</v>
      </c>
      <c r="B1" s="447"/>
      <c r="C1" s="448"/>
      <c r="D1" s="446" t="s">
        <v>379</v>
      </c>
      <c r="E1" s="447"/>
      <c r="F1" s="448"/>
      <c r="G1" s="449" t="s">
        <v>380</v>
      </c>
      <c r="H1" s="450"/>
      <c r="I1" s="451"/>
    </row>
    <row r="2" spans="1:9" s="198" customFormat="1" ht="50.1" customHeight="1" thickTop="1" thickBot="1" x14ac:dyDescent="0.35">
      <c r="A2" s="449" t="str">
        <f>"Organization Name: "&amp;'Section A'!B2</f>
        <v xml:space="preserve">Organization Name: </v>
      </c>
      <c r="B2" s="450"/>
      <c r="C2" s="450"/>
      <c r="D2" s="454" t="str">
        <f>"CSFA Description: "&amp;'Section A'!D3</f>
        <v>CSFA Description: Illinois Grocery Initiative</v>
      </c>
      <c r="E2" s="455"/>
      <c r="F2" s="456"/>
      <c r="G2" s="449" t="str">
        <f>"NOFO # "&amp;'Section A'!F2</f>
        <v xml:space="preserve">NOFO # </v>
      </c>
      <c r="H2" s="450"/>
      <c r="I2" s="451"/>
    </row>
    <row r="3" spans="1:9" ht="15.6" thickTop="1" thickBot="1" x14ac:dyDescent="0.35">
      <c r="A3" s="452" t="str">
        <f>"CSFA # "&amp;'Section A'!B3</f>
        <v xml:space="preserve">CSFA # </v>
      </c>
      <c r="B3" s="453"/>
      <c r="C3" s="453"/>
      <c r="D3" s="457" t="str">
        <f>"UEI #"&amp;'Section A'!D2</f>
        <v>UEI #</v>
      </c>
      <c r="E3" s="458"/>
      <c r="F3" s="459"/>
      <c r="G3" s="449" t="str">
        <f>"Fiscal Year: "&amp;'Section A'!F3</f>
        <v>Fiscal Year: 2026</v>
      </c>
      <c r="H3" s="450"/>
      <c r="I3" s="451"/>
    </row>
    <row r="4" spans="1:9" ht="15.6" thickTop="1" thickBot="1" x14ac:dyDescent="0.35">
      <c r="A4" s="120" t="s">
        <v>381</v>
      </c>
      <c r="B4" s="120">
        <f>+'Section A'!F4</f>
        <v>0</v>
      </c>
      <c r="C4" s="7"/>
      <c r="D4" s="7"/>
      <c r="E4" s="7"/>
      <c r="F4" s="7"/>
      <c r="G4" s="7"/>
      <c r="H4" s="7"/>
      <c r="I4" s="7"/>
    </row>
    <row r="5" spans="1:9" ht="15" thickTop="1" x14ac:dyDescent="0.3">
      <c r="A5" s="44"/>
      <c r="B5" s="44"/>
      <c r="C5" s="44"/>
      <c r="D5" s="7"/>
      <c r="E5" s="7"/>
      <c r="F5" s="7"/>
      <c r="G5" s="7"/>
      <c r="H5" s="7"/>
      <c r="I5" s="7"/>
    </row>
    <row r="6" spans="1:9" x14ac:dyDescent="0.3">
      <c r="B6" s="7"/>
      <c r="C6" s="7"/>
      <c r="D6" s="7"/>
      <c r="E6" s="7"/>
      <c r="F6" s="7"/>
      <c r="G6" s="7"/>
      <c r="H6" s="7"/>
      <c r="I6" s="7"/>
    </row>
    <row r="7" spans="1:9" x14ac:dyDescent="0.3">
      <c r="A7" s="7"/>
      <c r="B7" s="7"/>
      <c r="C7" s="7"/>
      <c r="D7" s="7"/>
      <c r="E7" s="7"/>
      <c r="F7" s="7"/>
      <c r="G7" s="7"/>
      <c r="H7" s="7"/>
      <c r="I7" s="7"/>
    </row>
    <row r="8" spans="1:9" x14ac:dyDescent="0.3">
      <c r="A8" s="7"/>
      <c r="B8" s="7"/>
      <c r="C8" s="7"/>
      <c r="D8" s="7"/>
      <c r="E8" s="7"/>
      <c r="F8" s="7"/>
      <c r="G8" s="7"/>
      <c r="H8" s="7"/>
      <c r="I8" s="7"/>
    </row>
    <row r="9" spans="1:9" ht="29.25" customHeight="1" x14ac:dyDescent="0.3">
      <c r="A9" s="513" t="s">
        <v>382</v>
      </c>
      <c r="B9" s="513"/>
      <c r="C9" s="513"/>
      <c r="D9" s="512" t="s">
        <v>383</v>
      </c>
      <c r="E9" s="512"/>
      <c r="F9" s="34" t="s">
        <v>384</v>
      </c>
      <c r="G9" s="512" t="s">
        <v>385</v>
      </c>
      <c r="H9" s="512"/>
      <c r="I9" s="34" t="s">
        <v>384</v>
      </c>
    </row>
    <row r="10" spans="1:9" x14ac:dyDescent="0.3">
      <c r="A10" s="510">
        <f>+'Narrative Summary '!E32</f>
        <v>0</v>
      </c>
      <c r="B10" s="511"/>
      <c r="C10" s="35"/>
      <c r="D10" s="35"/>
      <c r="E10" s="35"/>
      <c r="F10" s="189"/>
      <c r="G10" s="35"/>
      <c r="H10" s="35"/>
      <c r="I10" s="189"/>
    </row>
    <row r="11" spans="1:9" x14ac:dyDescent="0.3">
      <c r="A11" s="35"/>
      <c r="B11" s="35"/>
      <c r="C11" s="35"/>
      <c r="D11" s="35"/>
      <c r="E11" s="35"/>
      <c r="F11" s="35"/>
      <c r="G11" s="35"/>
      <c r="H11" s="35"/>
      <c r="I11" s="35"/>
    </row>
    <row r="12" spans="1:9" x14ac:dyDescent="0.3">
      <c r="A12" s="35"/>
      <c r="B12" s="35"/>
      <c r="C12" s="35"/>
      <c r="D12" s="35"/>
      <c r="E12" s="35"/>
      <c r="F12" s="35"/>
      <c r="G12" s="35"/>
      <c r="H12" s="35"/>
      <c r="I12" s="35"/>
    </row>
    <row r="13" spans="1:9" x14ac:dyDescent="0.3">
      <c r="A13" s="35"/>
      <c r="B13" s="35"/>
      <c r="C13" s="35"/>
      <c r="D13" s="35"/>
      <c r="E13" s="35"/>
      <c r="F13" s="35"/>
      <c r="G13" s="35"/>
      <c r="H13" s="35"/>
      <c r="I13" s="35"/>
    </row>
    <row r="14" spans="1:9" x14ac:dyDescent="0.3">
      <c r="A14" s="35"/>
      <c r="B14" s="35"/>
      <c r="C14" s="35"/>
      <c r="D14" s="35"/>
      <c r="E14" s="35"/>
      <c r="F14" s="35"/>
      <c r="G14" s="35"/>
      <c r="H14" s="35"/>
      <c r="I14" s="35"/>
    </row>
    <row r="15" spans="1:9" x14ac:dyDescent="0.3">
      <c r="A15" s="35"/>
      <c r="B15" s="35"/>
      <c r="C15" s="35"/>
      <c r="D15" s="35"/>
      <c r="E15" s="35"/>
      <c r="F15" s="35"/>
      <c r="G15" s="35"/>
      <c r="H15" s="35"/>
      <c r="I15" s="35"/>
    </row>
    <row r="16" spans="1:9" ht="35.25" customHeight="1" x14ac:dyDescent="0.3">
      <c r="A16" s="513" t="s">
        <v>386</v>
      </c>
      <c r="B16" s="513"/>
      <c r="C16" s="513"/>
      <c r="D16" s="512" t="s">
        <v>383</v>
      </c>
      <c r="E16" s="512"/>
      <c r="F16" s="34" t="s">
        <v>384</v>
      </c>
      <c r="G16" s="512" t="s">
        <v>385</v>
      </c>
      <c r="H16" s="512"/>
      <c r="I16" s="34" t="s">
        <v>384</v>
      </c>
    </row>
    <row r="17" spans="1:14" ht="18.75" customHeight="1" x14ac:dyDescent="0.3">
      <c r="A17" s="7"/>
      <c r="B17" s="7"/>
      <c r="C17" s="7"/>
      <c r="D17" s="7"/>
      <c r="E17" s="7"/>
      <c r="F17" s="7"/>
      <c r="G17" s="7"/>
      <c r="H17" s="7"/>
      <c r="I17" s="7"/>
    </row>
    <row r="18" spans="1:14" x14ac:dyDescent="0.3">
      <c r="J18" s="29"/>
      <c r="K18" s="29"/>
      <c r="L18" s="29"/>
      <c r="M18" s="29"/>
      <c r="N18" s="29"/>
    </row>
    <row r="19" spans="1:14" ht="5.25" customHeight="1" x14ac:dyDescent="0.3">
      <c r="J19" s="29"/>
      <c r="K19" s="29"/>
      <c r="L19" s="29"/>
      <c r="M19" s="29"/>
      <c r="N19" s="29"/>
    </row>
    <row r="20" spans="1:14" ht="58.5" customHeight="1" x14ac:dyDescent="0.3">
      <c r="J20" s="28"/>
      <c r="K20" s="28"/>
      <c r="L20" s="28"/>
      <c r="M20" s="28"/>
      <c r="N20" s="28"/>
    </row>
    <row r="21" spans="1:14" x14ac:dyDescent="0.3">
      <c r="A21" s="7"/>
      <c r="B21" s="7"/>
      <c r="C21" s="7"/>
      <c r="D21" s="7"/>
      <c r="E21" s="7"/>
      <c r="F21" s="7"/>
      <c r="G21" s="7"/>
      <c r="H21" s="7"/>
      <c r="I21" s="7"/>
    </row>
    <row r="22" spans="1:14" x14ac:dyDescent="0.3">
      <c r="A22" s="31" t="s">
        <v>58</v>
      </c>
      <c r="B22" s="29"/>
      <c r="C22" s="29"/>
      <c r="D22" s="29"/>
      <c r="E22" s="29"/>
      <c r="F22" s="29"/>
      <c r="G22" s="29"/>
      <c r="H22" s="29"/>
      <c r="I22" s="29"/>
    </row>
    <row r="23" spans="1:14" ht="7.5" customHeight="1" x14ac:dyDescent="0.3">
      <c r="A23" s="30"/>
      <c r="B23" s="29"/>
      <c r="C23" s="29"/>
      <c r="D23" s="29"/>
      <c r="E23" s="29"/>
      <c r="F23" s="29"/>
      <c r="G23" s="29"/>
      <c r="H23" s="29"/>
      <c r="I23" s="29"/>
    </row>
    <row r="24" spans="1:14" ht="49.5" customHeight="1" x14ac:dyDescent="0.3">
      <c r="A24" s="389" t="s">
        <v>59</v>
      </c>
      <c r="B24" s="389"/>
      <c r="C24" s="389"/>
      <c r="D24" s="389"/>
      <c r="E24" s="389"/>
      <c r="F24" s="389"/>
      <c r="G24" s="389"/>
      <c r="H24" s="389"/>
      <c r="I24" s="389"/>
    </row>
    <row r="25" spans="1:14" x14ac:dyDescent="0.3">
      <c r="A25" s="7"/>
      <c r="B25" s="7"/>
      <c r="C25" s="7"/>
      <c r="D25" s="7"/>
      <c r="E25" s="7"/>
      <c r="F25" s="7"/>
      <c r="G25" s="7"/>
      <c r="H25" s="7"/>
      <c r="I25" s="7"/>
    </row>
    <row r="26" spans="1:14" x14ac:dyDescent="0.3">
      <c r="A26" s="7"/>
      <c r="B26" s="7"/>
      <c r="C26" s="7"/>
      <c r="D26" s="7"/>
      <c r="E26" s="7"/>
      <c r="F26" s="7"/>
      <c r="G26" s="7"/>
      <c r="H26" s="7"/>
      <c r="I26" s="7"/>
    </row>
    <row r="27" spans="1:14" x14ac:dyDescent="0.3">
      <c r="A27" s="7"/>
      <c r="B27" s="7"/>
      <c r="C27" s="7"/>
      <c r="D27" s="7"/>
      <c r="E27" s="7"/>
      <c r="F27" s="7"/>
      <c r="G27" s="7"/>
      <c r="H27" s="7"/>
      <c r="I27" s="7"/>
    </row>
    <row r="28" spans="1:14" x14ac:dyDescent="0.3">
      <c r="A28" s="7"/>
      <c r="B28" s="7"/>
      <c r="C28" s="7"/>
      <c r="D28" s="7"/>
      <c r="E28" s="7"/>
      <c r="F28" s="7"/>
      <c r="G28" s="7"/>
      <c r="H28" s="7"/>
      <c r="I28" s="7"/>
    </row>
    <row r="29" spans="1:14" x14ac:dyDescent="0.3">
      <c r="A29" s="7"/>
      <c r="B29" s="7"/>
      <c r="C29" s="7"/>
      <c r="D29" s="7"/>
      <c r="E29" s="7"/>
      <c r="F29" s="7"/>
      <c r="G29" s="7"/>
      <c r="H29" s="7"/>
      <c r="I29" s="7"/>
    </row>
    <row r="30" spans="1:14" x14ac:dyDescent="0.3">
      <c r="A30" s="7"/>
      <c r="B30" s="7"/>
      <c r="C30" s="7"/>
      <c r="D30" s="7"/>
      <c r="E30" s="7"/>
      <c r="F30" s="7"/>
      <c r="G30" s="7"/>
      <c r="H30" s="7"/>
      <c r="I30" s="7"/>
    </row>
  </sheetData>
  <mergeCells count="17">
    <mergeCell ref="A3:C3"/>
    <mergeCell ref="D3:F3"/>
    <mergeCell ref="G3:I3"/>
    <mergeCell ref="G9:H9"/>
    <mergeCell ref="D9:E9"/>
    <mergeCell ref="A9:C9"/>
    <mergeCell ref="A1:C1"/>
    <mergeCell ref="D1:F1"/>
    <mergeCell ref="G1:I1"/>
    <mergeCell ref="A2:C2"/>
    <mergeCell ref="D2:F2"/>
    <mergeCell ref="G2:I2"/>
    <mergeCell ref="A10:B10"/>
    <mergeCell ref="D16:E16"/>
    <mergeCell ref="G16:H16"/>
    <mergeCell ref="A24:I24"/>
    <mergeCell ref="A16:C16"/>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46"/>
  <sheetViews>
    <sheetView topLeftCell="A5" zoomScaleNormal="100" zoomScaleSheetLayoutView="100" workbookViewId="0">
      <selection activeCell="A5" sqref="A5:B5"/>
    </sheetView>
  </sheetViews>
  <sheetFormatPr defaultRowHeight="14.4" x14ac:dyDescent="0.3"/>
  <cols>
    <col min="1" max="3" width="44.5546875" customWidth="1"/>
    <col min="4" max="4" width="7.88671875" customWidth="1"/>
    <col min="5" max="6" width="9.109375" customWidth="1"/>
  </cols>
  <sheetData>
    <row r="1" spans="1:4" ht="20.100000000000001" customHeight="1" x14ac:dyDescent="0.3">
      <c r="A1" s="62" t="str">
        <f>+'Section A'!A1</f>
        <v xml:space="preserve">STATE OF ILLINOIS </v>
      </c>
      <c r="B1" s="60" t="str">
        <f>+'Section A'!B1</f>
        <v>UNIFORM GRANT BUDGET TEMPLATE</v>
      </c>
      <c r="C1" s="61" t="str">
        <f>+'Section A'!E1</f>
        <v>Commerce &amp; Economic Opportunity</v>
      </c>
      <c r="D1" s="19" t="s">
        <v>151</v>
      </c>
    </row>
    <row r="2" spans="1:4" ht="39.9" customHeight="1" x14ac:dyDescent="0.3">
      <c r="A2" s="170" t="str">
        <f>"Organization Name: "&amp;'Section A'!B2</f>
        <v xml:space="preserve">Organization Name: </v>
      </c>
      <c r="B2" s="62" t="str">
        <f>"NOFO # "&amp;'Section A'!F2</f>
        <v xml:space="preserve">NOFO # </v>
      </c>
      <c r="C2" s="62" t="str">
        <f>"Fiscal Year "&amp;'Section A'!F3</f>
        <v>Fiscal Year 2026</v>
      </c>
    </row>
    <row r="3" spans="1:4" ht="20.100000000000001" customHeight="1" x14ac:dyDescent="0.3">
      <c r="A3" s="435" t="s">
        <v>152</v>
      </c>
      <c r="B3" s="436"/>
      <c r="C3" s="67" t="str">
        <f>"Grant Number: "&amp;'Section A'!F4</f>
        <v xml:space="preserve">Grant Number: </v>
      </c>
    </row>
    <row r="4" spans="1:4" ht="20.100000000000001" customHeight="1" x14ac:dyDescent="0.3">
      <c r="A4" s="64" t="s">
        <v>73</v>
      </c>
      <c r="B4" s="65"/>
      <c r="C4" s="66" t="s">
        <v>74</v>
      </c>
    </row>
    <row r="5" spans="1:4" ht="15" customHeight="1" x14ac:dyDescent="0.3">
      <c r="A5" s="437" t="s">
        <v>153</v>
      </c>
      <c r="B5" s="438"/>
      <c r="C5" s="78"/>
    </row>
    <row r="6" spans="1:4" ht="15" customHeight="1" x14ac:dyDescent="0.3">
      <c r="A6" s="441" t="s">
        <v>154</v>
      </c>
      <c r="B6" s="442"/>
      <c r="C6" s="177">
        <v>0</v>
      </c>
    </row>
    <row r="7" spans="1:4" ht="15" customHeight="1" x14ac:dyDescent="0.3">
      <c r="A7" s="441" t="s">
        <v>155</v>
      </c>
      <c r="B7" s="442"/>
      <c r="C7" s="177">
        <v>0</v>
      </c>
    </row>
    <row r="8" spans="1:4" ht="15" customHeight="1" x14ac:dyDescent="0.3">
      <c r="A8" s="443" t="s">
        <v>156</v>
      </c>
      <c r="B8" s="444"/>
      <c r="C8" s="177">
        <v>0</v>
      </c>
    </row>
    <row r="9" spans="1:4" ht="20.100000000000001" customHeight="1" thickBot="1" x14ac:dyDescent="0.35">
      <c r="A9" s="439" t="s">
        <v>157</v>
      </c>
      <c r="B9" s="440"/>
      <c r="C9" s="79">
        <f>(C6+C7+C8)</f>
        <v>0</v>
      </c>
    </row>
    <row r="10" spans="1:4" ht="20.100000000000001" customHeight="1" thickBot="1" x14ac:dyDescent="0.35">
      <c r="A10" s="362" t="s">
        <v>158</v>
      </c>
      <c r="B10" s="364"/>
      <c r="C10" s="366"/>
      <c r="D10" s="19" t="s">
        <v>159</v>
      </c>
    </row>
    <row r="11" spans="1:4" ht="28.5" customHeight="1" x14ac:dyDescent="0.3">
      <c r="A11" s="64" t="s">
        <v>77</v>
      </c>
      <c r="B11" s="64" t="s">
        <v>78</v>
      </c>
      <c r="C11" s="66" t="s">
        <v>79</v>
      </c>
    </row>
    <row r="12" spans="1:4" ht="16.5" customHeight="1" x14ac:dyDescent="0.3">
      <c r="A12" s="55" t="s">
        <v>160</v>
      </c>
      <c r="B12" s="336">
        <v>200.43</v>
      </c>
      <c r="C12" s="56">
        <f>+Personnel!G14</f>
        <v>0</v>
      </c>
    </row>
    <row r="13" spans="1:4" ht="16.5" customHeight="1" x14ac:dyDescent="0.3">
      <c r="A13" s="55" t="s">
        <v>161</v>
      </c>
      <c r="B13" s="334">
        <v>200.43100000000001</v>
      </c>
      <c r="C13" s="56">
        <f>+'Fringe Benefits'!E13</f>
        <v>0</v>
      </c>
    </row>
    <row r="14" spans="1:4" ht="16.5" hidden="1" customHeight="1" x14ac:dyDescent="0.3">
      <c r="A14" s="210" t="s">
        <v>162</v>
      </c>
      <c r="B14" s="337">
        <v>200.47399999999999</v>
      </c>
      <c r="C14" s="211">
        <f>+Travel!G13</f>
        <v>0</v>
      </c>
    </row>
    <row r="15" spans="1:4" ht="16.5" customHeight="1" x14ac:dyDescent="0.3">
      <c r="A15" s="55" t="s">
        <v>83</v>
      </c>
      <c r="B15" s="334">
        <v>200.43899999999999</v>
      </c>
      <c r="C15" s="56">
        <f>+'Equipment '!D11</f>
        <v>0</v>
      </c>
    </row>
    <row r="16" spans="1:4" ht="16.5" customHeight="1" x14ac:dyDescent="0.3">
      <c r="A16" s="55" t="s">
        <v>84</v>
      </c>
      <c r="B16" s="334">
        <v>200.94</v>
      </c>
      <c r="C16" s="56">
        <f>+Supplies!D14</f>
        <v>0</v>
      </c>
    </row>
    <row r="17" spans="1:3" ht="16.5" customHeight="1" x14ac:dyDescent="0.3">
      <c r="A17" s="55" t="s">
        <v>85</v>
      </c>
      <c r="B17" s="334" t="s">
        <v>86</v>
      </c>
      <c r="C17" s="56">
        <f>+'Contractual Services'!C16</f>
        <v>0</v>
      </c>
    </row>
    <row r="18" spans="1:3" ht="16.5" customHeight="1" x14ac:dyDescent="0.3">
      <c r="A18" s="55" t="s">
        <v>87</v>
      </c>
      <c r="B18" s="334">
        <v>200.459</v>
      </c>
      <c r="C18" s="56">
        <f>+Consultant!G10+Consultant!G27</f>
        <v>0</v>
      </c>
    </row>
    <row r="19" spans="1:3" ht="16.5" hidden="1" customHeight="1" x14ac:dyDescent="0.3">
      <c r="A19" s="210" t="s">
        <v>88</v>
      </c>
      <c r="B19" s="337"/>
      <c r="C19" s="211">
        <f>+'Construction '!C10</f>
        <v>0</v>
      </c>
    </row>
    <row r="20" spans="1:3" ht="16.5" customHeight="1" x14ac:dyDescent="0.3">
      <c r="A20" s="55" t="s">
        <v>89</v>
      </c>
      <c r="B20" s="334">
        <v>200.465</v>
      </c>
      <c r="C20" s="56">
        <f>+'Occupancy '!F12</f>
        <v>0</v>
      </c>
    </row>
    <row r="21" spans="1:3" ht="16.5" hidden="1" customHeight="1" x14ac:dyDescent="0.3">
      <c r="A21" s="210" t="s">
        <v>90</v>
      </c>
      <c r="B21" s="337">
        <v>200.87</v>
      </c>
      <c r="C21" s="211">
        <f>+'R &amp; D '!C10</f>
        <v>0</v>
      </c>
    </row>
    <row r="22" spans="1:3" ht="16.5" hidden="1" customHeight="1" x14ac:dyDescent="0.3">
      <c r="A22" s="210" t="s">
        <v>91</v>
      </c>
      <c r="B22" s="337"/>
      <c r="C22" s="211">
        <f>+'Telecommunications '!F12</f>
        <v>0</v>
      </c>
    </row>
    <row r="23" spans="1:3" ht="16.5" customHeight="1" x14ac:dyDescent="0.3">
      <c r="A23" s="55" t="s">
        <v>92</v>
      </c>
      <c r="B23" s="334">
        <v>200.47200000000001</v>
      </c>
      <c r="C23" s="56">
        <f>+'Training &amp; Education'!F12</f>
        <v>0</v>
      </c>
    </row>
    <row r="24" spans="1:3" ht="16.5" hidden="1" customHeight="1" x14ac:dyDescent="0.3">
      <c r="A24" s="210" t="s">
        <v>93</v>
      </c>
      <c r="B24" s="337" t="s">
        <v>94</v>
      </c>
      <c r="C24" s="211">
        <f>+'Direct Administrative '!G11</f>
        <v>0</v>
      </c>
    </row>
    <row r="25" spans="1:3" ht="16.5" customHeight="1" x14ac:dyDescent="0.3">
      <c r="A25" s="55" t="s">
        <v>95</v>
      </c>
      <c r="B25" s="334"/>
      <c r="C25" s="56">
        <f>+'Miscellaneous (other) Costs '!F13</f>
        <v>0</v>
      </c>
    </row>
    <row r="26" spans="1:3" ht="16.5" customHeight="1" x14ac:dyDescent="0.3">
      <c r="A26" s="333" t="s">
        <v>96</v>
      </c>
      <c r="B26" s="334"/>
      <c r="C26" s="56">
        <f>+DesignEngineering!C14</f>
        <v>0</v>
      </c>
    </row>
    <row r="27" spans="1:3" ht="16.5" customHeight="1" x14ac:dyDescent="0.3">
      <c r="A27" s="333" t="s">
        <v>97</v>
      </c>
      <c r="B27" s="334"/>
      <c r="C27" s="56">
        <f>+'B-L Purchase'!C13</f>
        <v>0</v>
      </c>
    </row>
    <row r="28" spans="1:3" ht="16.5" customHeight="1" x14ac:dyDescent="0.3">
      <c r="A28" s="333" t="s">
        <v>98</v>
      </c>
      <c r="B28" s="334"/>
      <c r="C28" s="56">
        <f>+WiringElectrical!D14</f>
        <v>0</v>
      </c>
    </row>
    <row r="29" spans="1:3" ht="16.5" customHeight="1" x14ac:dyDescent="0.3">
      <c r="A29" s="333" t="s">
        <v>99</v>
      </c>
      <c r="B29" s="334"/>
      <c r="C29" s="56">
        <f>+Mechanical!D13</f>
        <v>0</v>
      </c>
    </row>
    <row r="30" spans="1:3" ht="16.5" customHeight="1" x14ac:dyDescent="0.3">
      <c r="A30" s="333" t="s">
        <v>100</v>
      </c>
      <c r="B30" s="334"/>
      <c r="C30" s="56">
        <f>+Paving!D10</f>
        <v>0</v>
      </c>
    </row>
    <row r="31" spans="1:3" ht="16.5" customHeight="1" x14ac:dyDescent="0.3">
      <c r="A31" s="333" t="s">
        <v>101</v>
      </c>
      <c r="B31" s="334"/>
      <c r="C31" s="56">
        <f>+Plumbing!D10</f>
        <v>0</v>
      </c>
    </row>
    <row r="32" spans="1:3" ht="16.5" customHeight="1" x14ac:dyDescent="0.3">
      <c r="A32" s="333" t="s">
        <v>102</v>
      </c>
      <c r="B32" s="334"/>
      <c r="C32" s="56">
        <f>+ConstructionMgmt!C12</f>
        <v>0</v>
      </c>
    </row>
    <row r="33" spans="1:3" ht="16.5" customHeight="1" x14ac:dyDescent="0.3">
      <c r="A33" s="333" t="s">
        <v>103</v>
      </c>
      <c r="B33" s="334"/>
      <c r="C33" s="56">
        <f>+OtherConstruct!C12</f>
        <v>0</v>
      </c>
    </row>
    <row r="34" spans="1:3" ht="16.5" customHeight="1" x14ac:dyDescent="0.3">
      <c r="A34" s="333" t="s">
        <v>104</v>
      </c>
      <c r="B34" s="334"/>
      <c r="C34" s="56">
        <f>+SiteWork!C11</f>
        <v>0</v>
      </c>
    </row>
    <row r="35" spans="1:3" ht="16.5" customHeight="1" x14ac:dyDescent="0.3">
      <c r="A35" s="333" t="s">
        <v>105</v>
      </c>
      <c r="B35" s="334"/>
      <c r="C35" s="56">
        <f>+Demolition!C13</f>
        <v>0</v>
      </c>
    </row>
    <row r="36" spans="1:3" ht="16.5" customHeight="1" x14ac:dyDescent="0.3">
      <c r="A36" s="333" t="s">
        <v>106</v>
      </c>
      <c r="B36" s="334"/>
      <c r="C36" s="56">
        <f>+Contingency!C11</f>
        <v>0</v>
      </c>
    </row>
    <row r="37" spans="1:3" ht="16.5" customHeight="1" x14ac:dyDescent="0.3">
      <c r="A37" s="55" t="s">
        <v>107</v>
      </c>
      <c r="B37" s="335">
        <v>200.41300000000001</v>
      </c>
      <c r="C37" s="56">
        <f>SUM(C12:C36)</f>
        <v>0</v>
      </c>
    </row>
    <row r="38" spans="1:3" ht="16.5" customHeight="1" x14ac:dyDescent="0.3">
      <c r="A38" s="76" t="s">
        <v>108</v>
      </c>
      <c r="B38" s="77">
        <v>200.41399999999999</v>
      </c>
      <c r="C38" s="56">
        <f>+'Indirect Costs '!D10</f>
        <v>0</v>
      </c>
    </row>
    <row r="39" spans="1:3" ht="34.5" customHeight="1" x14ac:dyDescent="0.3">
      <c r="A39" s="433" t="s">
        <v>163</v>
      </c>
      <c r="B39" s="434"/>
      <c r="C39" s="57"/>
    </row>
    <row r="40" spans="1:3" ht="22.5" customHeight="1" x14ac:dyDescent="0.3">
      <c r="A40" s="59" t="s">
        <v>164</v>
      </c>
      <c r="B40" s="58"/>
      <c r="C40" s="63">
        <f>(C37+C38)</f>
        <v>0</v>
      </c>
    </row>
    <row r="41" spans="1:3" ht="17.399999999999999" customHeight="1" x14ac:dyDescent="0.3"/>
    <row r="42" spans="1:3" ht="17.399999999999999" customHeight="1" x14ac:dyDescent="0.3"/>
    <row r="43" spans="1:3" ht="17.399999999999999" customHeight="1" x14ac:dyDescent="0.3"/>
    <row r="45" spans="1:3" ht="15" customHeight="1" x14ac:dyDescent="0.3"/>
    <row r="46" spans="1:3" ht="22.5" customHeight="1" x14ac:dyDescent="0.3"/>
  </sheetData>
  <sheetProtection algorithmName="SHA-512" hashValue="Geh5EWPQcJ9xdnkU9Yna6+7p0zTH5JHyoV/jsINnv0Jy2MMpigR03bEgIvHMs7wnQTUhVSa8KD2eGOMQbvxGfg==" saltValue="ZigtnwJ9EnT217kaIQA/wQ==" spinCount="100000" sheet="1" objects="1" scenarios="1"/>
  <mergeCells count="8">
    <mergeCell ref="A39:B39"/>
    <mergeCell ref="A3:B3"/>
    <mergeCell ref="A10:C10"/>
    <mergeCell ref="A5:B5"/>
    <mergeCell ref="A9:B9"/>
    <mergeCell ref="A7:B7"/>
    <mergeCell ref="A8:B8"/>
    <mergeCell ref="A6:B6"/>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7"/>
  <sheetViews>
    <sheetView zoomScaleNormal="100" zoomScaleSheetLayoutView="100" workbookViewId="0">
      <selection sqref="A1:C1"/>
    </sheetView>
  </sheetViews>
  <sheetFormatPr defaultRowHeight="14.4" x14ac:dyDescent="0.3"/>
  <cols>
    <col min="1" max="9" width="14.33203125" customWidth="1"/>
  </cols>
  <sheetData>
    <row r="1" spans="1:9" ht="39.75" customHeight="1" thickTop="1" thickBot="1" x14ac:dyDescent="0.35">
      <c r="A1" s="446" t="s">
        <v>165</v>
      </c>
      <c r="B1" s="447"/>
      <c r="C1" s="448"/>
      <c r="D1" s="446" t="s">
        <v>166</v>
      </c>
      <c r="E1" s="447"/>
      <c r="F1" s="448"/>
      <c r="G1" s="449" t="str">
        <f>"AGENCY: "&amp;'Section B'!C1</f>
        <v>AGENCY: Commerce &amp; Economic Opportunity</v>
      </c>
      <c r="H1" s="450"/>
      <c r="I1" s="451"/>
    </row>
    <row r="2" spans="1:9" s="198" customFormat="1" ht="33" customHeight="1" thickTop="1" thickBot="1" x14ac:dyDescent="0.35">
      <c r="A2" s="449" t="str">
        <f>"Organization Name: "&amp;'Section A'!B2</f>
        <v xml:space="preserve">Organization Name: </v>
      </c>
      <c r="B2" s="450"/>
      <c r="C2" s="450"/>
      <c r="D2" s="454" t="str">
        <f>"CSFA Description: "&amp;'Section A'!D3</f>
        <v>CSFA Description: Illinois Grocery Initiative</v>
      </c>
      <c r="E2" s="455"/>
      <c r="F2" s="456"/>
      <c r="G2" s="449" t="str">
        <f>"NOFO # "&amp;'Section A'!F2</f>
        <v xml:space="preserve">NOFO # </v>
      </c>
      <c r="H2" s="450"/>
      <c r="I2" s="451"/>
    </row>
    <row r="3" spans="1:9" ht="16.5" customHeight="1" thickTop="1" thickBot="1" x14ac:dyDescent="0.35">
      <c r="A3" s="452" t="str">
        <f>"CSFA #: "&amp;'Section A'!B3</f>
        <v xml:space="preserve">CSFA #: </v>
      </c>
      <c r="B3" s="453"/>
      <c r="C3" s="453"/>
      <c r="D3" s="457" t="str">
        <f>"UEI # "&amp;'Section A'!D2</f>
        <v xml:space="preserve">UEI # </v>
      </c>
      <c r="E3" s="458"/>
      <c r="F3" s="459"/>
      <c r="G3" s="449" t="str">
        <f>"Fiscal Year(s): "&amp;'Section A'!F3</f>
        <v>Fiscal Year(s): 2026</v>
      </c>
      <c r="H3" s="450"/>
      <c r="I3" s="451"/>
    </row>
    <row r="4" spans="1:9" ht="15" thickTop="1" x14ac:dyDescent="0.3"/>
    <row r="5" spans="1:9" x14ac:dyDescent="0.3">
      <c r="A5" s="46" t="s">
        <v>167</v>
      </c>
      <c r="B5" s="45"/>
    </row>
    <row r="6" spans="1:9" ht="36" customHeight="1" x14ac:dyDescent="0.3">
      <c r="A6" s="425" t="s">
        <v>168</v>
      </c>
      <c r="B6" s="425"/>
      <c r="C6" s="425"/>
      <c r="D6" s="425"/>
      <c r="E6" s="425"/>
      <c r="F6" s="425"/>
      <c r="G6" s="425"/>
      <c r="H6" s="425"/>
      <c r="I6" s="425"/>
    </row>
    <row r="7" spans="1:9" x14ac:dyDescent="0.3">
      <c r="A7" s="8"/>
      <c r="B7" s="9"/>
      <c r="C7" s="9"/>
      <c r="D7" s="9"/>
      <c r="E7" s="9"/>
      <c r="F7" s="9"/>
      <c r="G7" s="9"/>
      <c r="H7" s="9"/>
      <c r="I7" s="9"/>
    </row>
    <row r="8" spans="1:9" x14ac:dyDescent="0.3">
      <c r="A8" s="8"/>
      <c r="B8" s="9"/>
      <c r="C8" s="9"/>
      <c r="D8" s="9"/>
      <c r="E8" s="9"/>
      <c r="F8" s="9"/>
      <c r="G8" s="9"/>
      <c r="H8" s="9"/>
      <c r="I8" s="9"/>
    </row>
    <row r="9" spans="1:9" x14ac:dyDescent="0.3">
      <c r="A9" s="8"/>
      <c r="B9" s="9"/>
      <c r="C9" s="9"/>
      <c r="D9" s="9"/>
      <c r="E9" s="9"/>
      <c r="F9" s="9"/>
      <c r="G9" s="9"/>
      <c r="H9" s="9"/>
      <c r="I9" s="9"/>
    </row>
    <row r="10" spans="1:9" x14ac:dyDescent="0.3">
      <c r="A10" s="460"/>
      <c r="B10" s="460"/>
      <c r="C10" s="460"/>
      <c r="D10" s="9"/>
      <c r="E10" s="460"/>
      <c r="F10" s="460"/>
      <c r="G10" s="460"/>
      <c r="H10" s="9"/>
      <c r="I10" s="9"/>
    </row>
    <row r="11" spans="1:9" x14ac:dyDescent="0.3">
      <c r="A11" s="8" t="s">
        <v>169</v>
      </c>
      <c r="B11" s="9"/>
      <c r="C11" s="9"/>
      <c r="D11" s="9"/>
      <c r="E11" s="8" t="s">
        <v>169</v>
      </c>
      <c r="F11" s="9"/>
      <c r="G11" s="9"/>
      <c r="H11" s="9"/>
      <c r="I11" s="9"/>
    </row>
    <row r="12" spans="1:9" x14ac:dyDescent="0.3">
      <c r="A12" s="8"/>
      <c r="B12" s="9"/>
      <c r="C12" s="9"/>
      <c r="D12" s="9"/>
      <c r="E12" s="8"/>
      <c r="F12" s="9"/>
      <c r="G12" s="9"/>
      <c r="H12" s="9"/>
      <c r="I12" s="9"/>
    </row>
    <row r="13" spans="1:9" x14ac:dyDescent="0.3">
      <c r="A13" s="461"/>
      <c r="B13" s="461"/>
      <c r="C13" s="461"/>
      <c r="D13" s="9"/>
      <c r="E13" s="461"/>
      <c r="F13" s="461"/>
      <c r="G13" s="461"/>
      <c r="H13" s="9"/>
      <c r="I13" s="9"/>
    </row>
    <row r="14" spans="1:9" x14ac:dyDescent="0.3">
      <c r="A14" s="8" t="s">
        <v>170</v>
      </c>
      <c r="B14" s="9"/>
      <c r="C14" s="9"/>
      <c r="D14" s="9"/>
      <c r="E14" s="8" t="s">
        <v>170</v>
      </c>
      <c r="F14" s="9"/>
      <c r="G14" s="9"/>
      <c r="H14" s="9"/>
      <c r="I14" s="9"/>
    </row>
    <row r="15" spans="1:9" x14ac:dyDescent="0.3">
      <c r="A15" s="8"/>
      <c r="B15" s="9"/>
      <c r="C15" s="9"/>
      <c r="D15" s="9"/>
      <c r="E15" s="8"/>
      <c r="F15" s="9"/>
      <c r="G15" s="9"/>
      <c r="H15" s="9"/>
      <c r="I15" s="9"/>
    </row>
    <row r="16" spans="1:9" x14ac:dyDescent="0.3">
      <c r="A16" s="460"/>
      <c r="B16" s="460"/>
      <c r="C16" s="460"/>
      <c r="D16" s="9"/>
      <c r="E16" s="460"/>
      <c r="F16" s="460"/>
      <c r="G16" s="460"/>
      <c r="H16" s="9"/>
      <c r="I16" s="9"/>
    </row>
    <row r="17" spans="1:9" x14ac:dyDescent="0.3">
      <c r="A17" s="8" t="s">
        <v>171</v>
      </c>
      <c r="B17" s="9"/>
      <c r="C17" s="9"/>
      <c r="D17" s="9"/>
      <c r="E17" s="8" t="s">
        <v>171</v>
      </c>
      <c r="F17" s="9"/>
      <c r="G17" s="9"/>
      <c r="H17" s="9"/>
      <c r="I17" s="9"/>
    </row>
    <row r="18" spans="1:9" x14ac:dyDescent="0.3">
      <c r="A18" s="8"/>
      <c r="B18" s="9"/>
      <c r="C18" s="9"/>
      <c r="D18" s="9"/>
      <c r="E18" s="8"/>
      <c r="F18" s="9"/>
      <c r="G18" s="9"/>
      <c r="H18" s="9"/>
      <c r="I18" s="9"/>
    </row>
    <row r="19" spans="1:9" x14ac:dyDescent="0.3">
      <c r="A19" s="460"/>
      <c r="B19" s="460"/>
      <c r="C19" s="460"/>
      <c r="D19" s="9"/>
      <c r="E19" s="460"/>
      <c r="F19" s="460"/>
      <c r="G19" s="460"/>
      <c r="H19" s="9"/>
      <c r="I19" s="9"/>
    </row>
    <row r="20" spans="1:9" x14ac:dyDescent="0.3">
      <c r="A20" s="8" t="s">
        <v>172</v>
      </c>
      <c r="B20" s="9"/>
      <c r="C20" s="9"/>
      <c r="D20" s="9"/>
      <c r="E20" s="8" t="s">
        <v>172</v>
      </c>
      <c r="F20" s="9"/>
      <c r="G20" s="9"/>
      <c r="H20" s="9"/>
      <c r="I20" s="9"/>
    </row>
    <row r="21" spans="1:9" x14ac:dyDescent="0.3">
      <c r="A21" s="8" t="s">
        <v>173</v>
      </c>
      <c r="B21" s="9"/>
      <c r="C21" s="9"/>
      <c r="D21" s="9"/>
      <c r="E21" s="8" t="s">
        <v>174</v>
      </c>
      <c r="F21" s="9"/>
      <c r="G21" s="9"/>
      <c r="H21" s="9"/>
      <c r="I21" s="9"/>
    </row>
    <row r="22" spans="1:9" ht="28.5" customHeight="1" x14ac:dyDescent="0.3">
      <c r="A22" s="460"/>
      <c r="B22" s="460"/>
      <c r="C22" s="460"/>
      <c r="D22" s="9"/>
      <c r="E22" s="460"/>
      <c r="F22" s="460"/>
      <c r="G22" s="460"/>
      <c r="H22" s="9"/>
      <c r="I22" s="9"/>
    </row>
    <row r="23" spans="1:9" x14ac:dyDescent="0.3">
      <c r="A23" s="8" t="s">
        <v>175</v>
      </c>
      <c r="B23" s="9"/>
      <c r="C23" s="9"/>
      <c r="D23" s="9"/>
      <c r="E23" s="8" t="s">
        <v>175</v>
      </c>
      <c r="F23" s="9"/>
      <c r="G23" s="9"/>
      <c r="H23" s="9"/>
      <c r="I23" s="9"/>
    </row>
    <row r="24" spans="1:9" x14ac:dyDescent="0.3">
      <c r="A24" s="9"/>
      <c r="B24" s="9"/>
      <c r="C24" s="9"/>
      <c r="D24" s="9"/>
      <c r="E24" s="9"/>
      <c r="F24" s="9"/>
      <c r="G24" s="9"/>
      <c r="H24" s="9"/>
      <c r="I24" s="9"/>
    </row>
    <row r="27" spans="1:9" ht="42.75" customHeight="1" x14ac:dyDescent="0.3">
      <c r="A27" s="445" t="s">
        <v>176</v>
      </c>
      <c r="B27" s="445"/>
      <c r="C27" s="445"/>
      <c r="D27" s="445"/>
      <c r="E27" s="445"/>
      <c r="F27" s="445"/>
      <c r="G27" s="445"/>
    </row>
  </sheetData>
  <mergeCells count="21">
    <mergeCell ref="E16:G16"/>
    <mergeCell ref="A19:C19"/>
    <mergeCell ref="E19:G19"/>
    <mergeCell ref="A22:C22"/>
    <mergeCell ref="E22:G22"/>
    <mergeCell ref="A27:G27"/>
    <mergeCell ref="A6:I6"/>
    <mergeCell ref="A1:C1"/>
    <mergeCell ref="G1:I1"/>
    <mergeCell ref="G2:I2"/>
    <mergeCell ref="G3:I3"/>
    <mergeCell ref="D1:F1"/>
    <mergeCell ref="A2:C2"/>
    <mergeCell ref="A3:C3"/>
    <mergeCell ref="D2:F2"/>
    <mergeCell ref="D3:F3"/>
    <mergeCell ref="A10:C10"/>
    <mergeCell ref="E10:G10"/>
    <mergeCell ref="A13:C13"/>
    <mergeCell ref="E13:G13"/>
    <mergeCell ref="A16:C16"/>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
  <sheetViews>
    <sheetView workbookViewId="0">
      <selection sqref="A1:BF10"/>
    </sheetView>
  </sheetViews>
  <sheetFormatPr defaultRowHeight="14.4" x14ac:dyDescent="0.3"/>
  <sheetData>
    <row r="1" spans="1:7" x14ac:dyDescent="0.3">
      <c r="A1" s="462"/>
      <c r="B1" s="462"/>
      <c r="C1" s="462"/>
      <c r="D1" s="462"/>
      <c r="E1" s="462"/>
      <c r="F1" s="462"/>
      <c r="G1" s="462"/>
    </row>
    <row r="2" spans="1:7" x14ac:dyDescent="0.3">
      <c r="A2" s="463"/>
      <c r="B2" s="463"/>
      <c r="C2" s="463"/>
      <c r="D2" s="463"/>
      <c r="E2" s="463"/>
      <c r="F2" s="463"/>
      <c r="G2" s="463"/>
    </row>
    <row r="3" spans="1:7" x14ac:dyDescent="0.3">
      <c r="A3" s="2"/>
      <c r="B3" s="1"/>
    </row>
    <row r="4" spans="1:7" x14ac:dyDescent="0.3">
      <c r="A4" s="4"/>
      <c r="B4" s="1"/>
      <c r="C4" s="1"/>
      <c r="D4" s="1"/>
      <c r="E4" s="1"/>
      <c r="F4" s="1"/>
      <c r="G4" s="1"/>
    </row>
    <row r="5" spans="1:7" x14ac:dyDescent="0.3">
      <c r="A5" s="4"/>
      <c r="B5" s="1"/>
    </row>
    <row r="6" spans="1:7" x14ac:dyDescent="0.3">
      <c r="A6" s="4"/>
      <c r="B6" s="1"/>
    </row>
    <row r="7" spans="1:7" x14ac:dyDescent="0.3">
      <c r="A7" s="5"/>
      <c r="B7" s="1"/>
    </row>
    <row r="8" spans="1:7" x14ac:dyDescent="0.3">
      <c r="A8" s="5"/>
      <c r="B8" s="1"/>
    </row>
    <row r="9" spans="1:7" x14ac:dyDescent="0.3">
      <c r="A9" s="5"/>
      <c r="B9" s="3"/>
    </row>
    <row r="10" spans="1:7" x14ac:dyDescent="0.3">
      <c r="B10" s="3"/>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4"/>
  <sheetViews>
    <sheetView zoomScaleNormal="100" zoomScaleSheetLayoutView="100" workbookViewId="0">
      <selection activeCell="A6" sqref="A6"/>
    </sheetView>
  </sheetViews>
  <sheetFormatPr defaultRowHeight="14.4" x14ac:dyDescent="0.3"/>
  <cols>
    <col min="1" max="1" width="35.33203125" customWidth="1"/>
    <col min="2" max="2" width="25" customWidth="1"/>
    <col min="3" max="6" width="12.5546875" customWidth="1"/>
    <col min="7" max="7" width="15.33203125" customWidth="1"/>
    <col min="8" max="8" width="2.33203125" customWidth="1"/>
  </cols>
  <sheetData>
    <row r="1" spans="1:15" ht="25.5" customHeight="1" x14ac:dyDescent="0.3">
      <c r="A1" s="467" t="s">
        <v>177</v>
      </c>
      <c r="B1" s="467"/>
      <c r="C1" s="467"/>
      <c r="D1" s="467"/>
      <c r="E1" s="467"/>
      <c r="F1" s="467"/>
      <c r="G1">
        <f>+'Section A'!B2</f>
        <v>0</v>
      </c>
      <c r="H1" s="47"/>
      <c r="I1" s="47"/>
      <c r="J1" s="47"/>
      <c r="K1" s="47"/>
      <c r="L1" s="47"/>
      <c r="M1" s="47"/>
      <c r="N1" s="47"/>
      <c r="O1" s="47"/>
    </row>
    <row r="2" spans="1:15" ht="67.5" customHeight="1" x14ac:dyDescent="0.3">
      <c r="A2" s="425" t="s">
        <v>178</v>
      </c>
      <c r="B2" s="425"/>
      <c r="C2" s="425"/>
      <c r="D2" s="425"/>
      <c r="E2" s="425"/>
      <c r="F2" s="425"/>
      <c r="G2" s="425"/>
      <c r="H2" s="13"/>
      <c r="I2" s="13"/>
    </row>
    <row r="3" spans="1:15" ht="6.75" customHeight="1" x14ac:dyDescent="0.3">
      <c r="A3" s="13"/>
      <c r="B3" s="13"/>
      <c r="C3" s="13"/>
      <c r="D3" s="13"/>
      <c r="E3" s="13"/>
      <c r="F3" s="13"/>
      <c r="G3" s="13"/>
      <c r="H3" s="13"/>
      <c r="I3" s="13"/>
    </row>
    <row r="4" spans="1:15" ht="6.75" customHeight="1" x14ac:dyDescent="0.3">
      <c r="A4" s="10"/>
      <c r="B4" s="10"/>
      <c r="C4" s="10"/>
      <c r="D4" s="10"/>
      <c r="E4" s="10"/>
      <c r="F4" s="10"/>
      <c r="G4" s="11"/>
      <c r="H4" s="10"/>
      <c r="I4" s="10"/>
    </row>
    <row r="5" spans="1:15" ht="26.4" x14ac:dyDescent="0.3">
      <c r="A5" s="186" t="s">
        <v>179</v>
      </c>
      <c r="B5" s="186" t="s">
        <v>180</v>
      </c>
      <c r="C5" s="12" t="s">
        <v>181</v>
      </c>
      <c r="D5" s="12" t="s">
        <v>182</v>
      </c>
      <c r="E5" s="186" t="s">
        <v>183</v>
      </c>
      <c r="F5" s="186" t="s">
        <v>184</v>
      </c>
      <c r="G5" s="186" t="s">
        <v>185</v>
      </c>
      <c r="H5" s="10"/>
      <c r="I5" s="121" t="s">
        <v>186</v>
      </c>
    </row>
    <row r="6" spans="1:15" s="93" customFormat="1" x14ac:dyDescent="0.3">
      <c r="A6" s="106"/>
      <c r="B6" s="106"/>
      <c r="C6" s="204"/>
      <c r="D6" s="83"/>
      <c r="E6" s="84"/>
      <c r="F6" s="83"/>
      <c r="G6" s="82">
        <f>ROUND(C6*E6*F6,2)</f>
        <v>0</v>
      </c>
      <c r="H6" s="81"/>
      <c r="I6" s="81"/>
    </row>
    <row r="7" spans="1:15" s="93" customFormat="1" x14ac:dyDescent="0.3">
      <c r="A7" s="106"/>
      <c r="B7" s="106"/>
      <c r="C7" s="204"/>
      <c r="D7" s="83"/>
      <c r="E7" s="84"/>
      <c r="F7" s="83"/>
      <c r="G7" s="82">
        <f>ROUND(C7*E7*F7,2)</f>
        <v>0</v>
      </c>
      <c r="H7" s="104"/>
      <c r="I7" s="80"/>
    </row>
    <row r="8" spans="1:15" s="93" customFormat="1" x14ac:dyDescent="0.3">
      <c r="A8" s="106"/>
      <c r="B8" s="106"/>
      <c r="C8" s="204"/>
      <c r="D8" s="83"/>
      <c r="E8" s="84"/>
      <c r="F8" s="83"/>
      <c r="G8" s="82">
        <f>ROUND(C8*E8*F8,2)</f>
        <v>0</v>
      </c>
      <c r="H8" s="104"/>
      <c r="I8" s="344"/>
    </row>
    <row r="9" spans="1:15" s="93" customFormat="1" x14ac:dyDescent="0.3">
      <c r="A9" s="106"/>
      <c r="B9" s="106"/>
      <c r="C9" s="204"/>
      <c r="D9" s="83"/>
      <c r="E9" s="84"/>
      <c r="F9" s="83"/>
      <c r="G9" s="180">
        <f>ROUND(C9*E9*F9,2)</f>
        <v>0</v>
      </c>
      <c r="H9" s="104"/>
      <c r="I9" s="344"/>
    </row>
    <row r="10" spans="1:15" s="93" customFormat="1" x14ac:dyDescent="0.3">
      <c r="A10" s="106"/>
      <c r="B10" s="106"/>
      <c r="C10" s="85"/>
      <c r="D10" s="83"/>
      <c r="E10" s="86"/>
      <c r="F10" s="167" t="s">
        <v>187</v>
      </c>
      <c r="G10" s="168">
        <f>ROUND(SUM(G6:G9),2)</f>
        <v>0</v>
      </c>
      <c r="H10" s="104"/>
      <c r="I10" s="344" t="s">
        <v>188</v>
      </c>
    </row>
    <row r="11" spans="1:15" s="93" customFormat="1" x14ac:dyDescent="0.3">
      <c r="A11" s="89"/>
      <c r="B11" s="89"/>
      <c r="C11" s="85"/>
      <c r="D11" s="182"/>
      <c r="E11" s="87"/>
      <c r="F11" s="182"/>
      <c r="G11" s="88"/>
      <c r="H11" s="80"/>
      <c r="I11" s="105"/>
    </row>
    <row r="12" spans="1:15" s="93" customFormat="1" x14ac:dyDescent="0.3">
      <c r="A12" s="89"/>
      <c r="B12" s="89"/>
      <c r="C12" s="204"/>
      <c r="D12" s="83"/>
      <c r="E12" s="84"/>
      <c r="F12" s="83"/>
      <c r="G12" s="92">
        <f>ROUND(C12*E12*F12,2)</f>
        <v>0</v>
      </c>
      <c r="H12" s="80"/>
      <c r="I12" s="105"/>
    </row>
    <row r="13" spans="1:15" s="93" customFormat="1" x14ac:dyDescent="0.3">
      <c r="A13" s="205"/>
      <c r="B13" s="205"/>
      <c r="C13" s="204"/>
      <c r="D13" s="83"/>
      <c r="E13" s="84"/>
      <c r="F13" s="83"/>
      <c r="G13" s="117">
        <f>ROUND(C13*E13*F13,2)</f>
        <v>0</v>
      </c>
    </row>
    <row r="14" spans="1:15" s="93" customFormat="1" x14ac:dyDescent="0.3">
      <c r="A14" s="89"/>
      <c r="B14" s="89"/>
      <c r="C14" s="90"/>
      <c r="D14" s="91"/>
      <c r="E14" s="162"/>
      <c r="F14" s="166" t="s">
        <v>189</v>
      </c>
      <c r="G14" s="69">
        <f>ROUND(SUM(G11:G13),2)</f>
        <v>0</v>
      </c>
      <c r="I14" s="344" t="s">
        <v>188</v>
      </c>
    </row>
    <row r="15" spans="1:15" x14ac:dyDescent="0.3">
      <c r="G15" s="9"/>
    </row>
    <row r="16" spans="1:15" x14ac:dyDescent="0.3">
      <c r="E16" s="343"/>
      <c r="F16" s="343" t="s">
        <v>190</v>
      </c>
      <c r="G16" s="69">
        <f>+G14+G10</f>
        <v>0</v>
      </c>
      <c r="I16" s="121" t="s">
        <v>191</v>
      </c>
    </row>
    <row r="17" spans="1:18" s="93" customFormat="1" x14ac:dyDescent="0.3">
      <c r="C17" s="94"/>
      <c r="D17" s="95"/>
      <c r="E17" s="96"/>
      <c r="F17" s="95"/>
      <c r="G17" s="94"/>
    </row>
    <row r="18" spans="1:18" s="93" customFormat="1" x14ac:dyDescent="0.3">
      <c r="A18" s="98" t="s">
        <v>192</v>
      </c>
      <c r="B18" s="99"/>
      <c r="C18" s="99"/>
      <c r="D18" s="99"/>
      <c r="E18" s="99"/>
      <c r="F18" s="99"/>
      <c r="G18" s="100"/>
      <c r="I18" s="122" t="s">
        <v>193</v>
      </c>
    </row>
    <row r="19" spans="1:18" s="93" customFormat="1" ht="45" customHeight="1" x14ac:dyDescent="0.3">
      <c r="A19" s="464"/>
      <c r="B19" s="465"/>
      <c r="C19" s="465"/>
      <c r="D19" s="465"/>
      <c r="E19" s="465"/>
      <c r="F19" s="465"/>
      <c r="G19" s="466"/>
      <c r="I19" s="468" t="s">
        <v>194</v>
      </c>
      <c r="J19" s="468"/>
      <c r="K19" s="468"/>
      <c r="L19" s="468"/>
      <c r="M19" s="468"/>
      <c r="N19" s="468"/>
      <c r="O19" s="468"/>
      <c r="P19" s="468"/>
      <c r="Q19" s="468"/>
      <c r="R19" s="468"/>
    </row>
    <row r="21" spans="1:18" s="93" customFormat="1" x14ac:dyDescent="0.3">
      <c r="A21" s="98" t="s">
        <v>195</v>
      </c>
      <c r="B21" s="101"/>
      <c r="C21" s="102"/>
      <c r="D21" s="102"/>
      <c r="E21" s="102"/>
      <c r="F21" s="102"/>
      <c r="G21" s="103"/>
      <c r="I21" s="122" t="s">
        <v>193</v>
      </c>
    </row>
    <row r="22" spans="1:18" s="93" customFormat="1" ht="45" customHeight="1" x14ac:dyDescent="0.3">
      <c r="A22" s="464"/>
      <c r="B22" s="465"/>
      <c r="C22" s="465"/>
      <c r="D22" s="465"/>
      <c r="E22" s="465"/>
      <c r="F22" s="465"/>
      <c r="G22" s="466"/>
      <c r="I22" s="468" t="s">
        <v>194</v>
      </c>
      <c r="J22" s="468"/>
      <c r="K22" s="468"/>
      <c r="L22" s="468"/>
      <c r="M22" s="468"/>
      <c r="N22" s="468"/>
      <c r="O22" s="468"/>
      <c r="P22" s="468"/>
      <c r="Q22" s="468"/>
      <c r="R22" s="468"/>
    </row>
    <row r="24" spans="1:18" ht="13.5" customHeight="1" x14ac:dyDescent="0.3">
      <c r="E24" s="343"/>
      <c r="F24" s="343"/>
      <c r="G24" s="16"/>
    </row>
  </sheetData>
  <sheetProtection algorithmName="SHA-512" hashValue="KKiFcXhXREsLj3H0U7FizsxcvpHpJzo2eD9PlaVZAYKLbLyUbQVi/OpRRqhFMsQou5rk6HMoAu3tC8Vo2SCedg==" saltValue="fkIqcBBVXyKI4/CqaXvnMw==" spinCount="100000" sheet="1" objects="1" scenarios="1" formatCells="0" formatRows="0" insertRows="0" deleteRows="0" sort="0"/>
  <mergeCells count="6">
    <mergeCell ref="A19:G19"/>
    <mergeCell ref="A22:G22"/>
    <mergeCell ref="A1:F1"/>
    <mergeCell ref="A2:G2"/>
    <mergeCell ref="I22:R22"/>
    <mergeCell ref="I19:R19"/>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1"/>
  <sheetViews>
    <sheetView zoomScaleNormal="100" zoomScaleSheetLayoutView="100" workbookViewId="0">
      <selection activeCell="A5" sqref="A5"/>
    </sheetView>
  </sheetViews>
  <sheetFormatPr defaultRowHeight="14.4" x14ac:dyDescent="0.3"/>
  <cols>
    <col min="1" max="1" width="47" customWidth="1"/>
    <col min="2" max="2" width="26.6640625" customWidth="1"/>
    <col min="3" max="4" width="15.88671875" customWidth="1"/>
    <col min="5" max="5" width="18.5546875" customWidth="1"/>
    <col min="6" max="6" width="3.33203125" customWidth="1"/>
    <col min="16" max="16" width="8.6640625" customWidth="1"/>
  </cols>
  <sheetData>
    <row r="1" spans="1:8" ht="26.25" customHeight="1" x14ac:dyDescent="0.3">
      <c r="A1" s="467" t="s">
        <v>177</v>
      </c>
      <c r="B1" s="467"/>
      <c r="C1" s="467"/>
      <c r="D1" s="467"/>
      <c r="E1">
        <f>+'Section A'!B2</f>
        <v>0</v>
      </c>
    </row>
    <row r="2" spans="1:8" ht="61.5" customHeight="1" x14ac:dyDescent="0.3">
      <c r="A2" s="469" t="s">
        <v>196</v>
      </c>
      <c r="B2" s="469"/>
      <c r="C2" s="469"/>
      <c r="D2" s="469"/>
      <c r="E2" s="469"/>
      <c r="F2" s="14"/>
      <c r="G2" s="14"/>
    </row>
    <row r="3" spans="1:8" x14ac:dyDescent="0.3">
      <c r="A3" s="14"/>
      <c r="B3" s="14"/>
      <c r="C3" s="14"/>
      <c r="D3" s="14"/>
      <c r="E3" s="14"/>
      <c r="F3" s="14"/>
      <c r="G3" s="14"/>
    </row>
    <row r="4" spans="1:8" x14ac:dyDescent="0.3">
      <c r="A4" s="202" t="s">
        <v>179</v>
      </c>
      <c r="B4" s="346" t="s">
        <v>180</v>
      </c>
      <c r="C4" s="15" t="s">
        <v>197</v>
      </c>
      <c r="D4" s="15" t="s">
        <v>198</v>
      </c>
      <c r="E4" s="346" t="s">
        <v>199</v>
      </c>
      <c r="F4" s="10"/>
      <c r="G4" s="10"/>
    </row>
    <row r="5" spans="1:8" s="93" customFormat="1" x14ac:dyDescent="0.3">
      <c r="A5" s="200"/>
      <c r="B5" s="200"/>
      <c r="C5" s="204"/>
      <c r="D5" s="206"/>
      <c r="E5" s="92">
        <f>ROUND(C5*D5,2)</f>
        <v>0</v>
      </c>
      <c r="F5" s="81"/>
      <c r="G5" s="81"/>
    </row>
    <row r="6" spans="1:8" s="93" customFormat="1" x14ac:dyDescent="0.3">
      <c r="A6" s="201"/>
      <c r="B6" s="201"/>
      <c r="C6" s="204"/>
      <c r="D6" s="206"/>
      <c r="E6" s="92">
        <f>ROUND(C6*D6,2)</f>
        <v>0</v>
      </c>
      <c r="F6" s="81"/>
      <c r="G6" s="80"/>
    </row>
    <row r="7" spans="1:8" s="93" customFormat="1" x14ac:dyDescent="0.3">
      <c r="A7" s="201"/>
      <c r="B7" s="201"/>
      <c r="C7" s="204"/>
      <c r="D7" s="206"/>
      <c r="E7" s="92">
        <f>ROUND(C7*D7,2)</f>
        <v>0</v>
      </c>
      <c r="F7" s="81"/>
      <c r="G7" s="106"/>
    </row>
    <row r="8" spans="1:8" s="93" customFormat="1" x14ac:dyDescent="0.3">
      <c r="A8" s="201"/>
      <c r="B8" s="201"/>
      <c r="C8" s="204"/>
      <c r="D8" s="206"/>
      <c r="E8" s="117">
        <f>ROUND(C8*D8,2)</f>
        <v>0</v>
      </c>
      <c r="F8" s="81"/>
      <c r="G8" s="81"/>
    </row>
    <row r="9" spans="1:8" s="93" customFormat="1" x14ac:dyDescent="0.3">
      <c r="A9" s="201"/>
      <c r="B9" s="201"/>
      <c r="C9" s="90"/>
      <c r="D9" s="169" t="s">
        <v>200</v>
      </c>
      <c r="E9" s="69">
        <f>ROUND(SUM(E5:E8),2)</f>
        <v>0</v>
      </c>
      <c r="F9" s="107"/>
      <c r="G9" s="344" t="s">
        <v>201</v>
      </c>
      <c r="H9" s="80"/>
    </row>
    <row r="10" spans="1:8" s="93" customFormat="1" x14ac:dyDescent="0.3">
      <c r="A10" s="201"/>
      <c r="B10" s="201"/>
      <c r="E10" s="97"/>
      <c r="G10" s="106"/>
    </row>
    <row r="11" spans="1:8" s="93" customFormat="1" x14ac:dyDescent="0.3">
      <c r="A11" s="201"/>
      <c r="B11" s="201"/>
      <c r="C11" s="204"/>
      <c r="D11" s="206"/>
      <c r="E11" s="92">
        <f>ROUND(C11*D11,2)</f>
        <v>0</v>
      </c>
      <c r="G11" s="106"/>
    </row>
    <row r="12" spans="1:8" s="93" customFormat="1" x14ac:dyDescent="0.3">
      <c r="A12" s="201"/>
      <c r="B12" s="201"/>
      <c r="C12" s="204"/>
      <c r="D12" s="206"/>
      <c r="E12" s="117">
        <f>ROUND(C12*D12,2)</f>
        <v>0</v>
      </c>
      <c r="G12" s="106"/>
    </row>
    <row r="13" spans="1:8" s="93" customFormat="1" x14ac:dyDescent="0.3">
      <c r="A13" s="203"/>
      <c r="B13" s="201"/>
      <c r="C13" s="162"/>
      <c r="D13" s="166" t="s">
        <v>202</v>
      </c>
      <c r="E13" s="69">
        <f>ROUND(SUM(E10:E12),2)</f>
        <v>0</v>
      </c>
      <c r="G13" s="344" t="s">
        <v>201</v>
      </c>
    </row>
    <row r="14" spans="1:8" x14ac:dyDescent="0.3">
      <c r="E14" s="75"/>
    </row>
    <row r="15" spans="1:8" x14ac:dyDescent="0.3">
      <c r="C15" s="343"/>
      <c r="D15" s="343" t="s">
        <v>203</v>
      </c>
      <c r="E15" s="68">
        <f>+E13+E9</f>
        <v>0</v>
      </c>
      <c r="G15" s="121" t="s">
        <v>191</v>
      </c>
    </row>
    <row r="16" spans="1:8" s="93" customFormat="1" x14ac:dyDescent="0.3">
      <c r="B16" s="109"/>
      <c r="C16" s="94"/>
      <c r="D16" s="108"/>
      <c r="E16" s="81"/>
    </row>
    <row r="17" spans="1:16" s="93" customFormat="1" x14ac:dyDescent="0.3">
      <c r="A17" s="123" t="s">
        <v>204</v>
      </c>
      <c r="B17" s="99"/>
      <c r="C17" s="99"/>
      <c r="D17" s="99"/>
      <c r="E17" s="100"/>
      <c r="G17" s="122" t="s">
        <v>193</v>
      </c>
    </row>
    <row r="18" spans="1:16" s="93" customFormat="1" ht="45" customHeight="1" x14ac:dyDescent="0.3">
      <c r="A18" s="464"/>
      <c r="B18" s="465"/>
      <c r="C18" s="465"/>
      <c r="D18" s="465"/>
      <c r="E18" s="466"/>
      <c r="G18" s="468" t="s">
        <v>194</v>
      </c>
      <c r="H18" s="468"/>
      <c r="I18" s="468"/>
      <c r="J18" s="468"/>
      <c r="K18" s="468"/>
      <c r="L18" s="468"/>
      <c r="M18" s="468"/>
      <c r="N18" s="468"/>
      <c r="O18" s="468"/>
      <c r="P18" s="468"/>
    </row>
    <row r="20" spans="1:16" s="93" customFormat="1" x14ac:dyDescent="0.3">
      <c r="A20" s="98" t="s">
        <v>205</v>
      </c>
      <c r="B20" s="102"/>
      <c r="C20" s="102"/>
      <c r="D20" s="102"/>
      <c r="E20" s="103"/>
      <c r="G20" s="122" t="s">
        <v>193</v>
      </c>
    </row>
    <row r="21" spans="1:16" s="93" customFormat="1" ht="45" customHeight="1" x14ac:dyDescent="0.3">
      <c r="A21" s="464"/>
      <c r="B21" s="465"/>
      <c r="C21" s="465"/>
      <c r="D21" s="465"/>
      <c r="E21" s="466"/>
      <c r="G21" s="468" t="s">
        <v>194</v>
      </c>
      <c r="H21" s="468"/>
      <c r="I21" s="468"/>
      <c r="J21" s="468"/>
      <c r="K21" s="468"/>
      <c r="L21" s="468"/>
      <c r="M21" s="468"/>
      <c r="N21" s="468"/>
      <c r="O21" s="468"/>
      <c r="P21" s="468"/>
    </row>
  </sheetData>
  <sheetProtection algorithmName="SHA-512" hashValue="+o/OhWmQtNVDY3pOYMIB1PWKlK4w644zxdzTccfoSrDHHEOZbV6nlVSPIbS+naGJMtqQv/4XXOftVAabNco1Pw==" saltValue="7DXyjhLGeONLqlRsPX94Gg==" spinCount="100000" sheet="1" objects="1" scenarios="1" formatCells="0" formatRows="0" insertRows="0" deleteRows="0" sort="0"/>
  <mergeCells count="6">
    <mergeCell ref="G18:P18"/>
    <mergeCell ref="G21:P21"/>
    <mergeCell ref="A1:D1"/>
    <mergeCell ref="A2:E2"/>
    <mergeCell ref="A18:E18"/>
    <mergeCell ref="A21:E21"/>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21"/>
  <sheetViews>
    <sheetView view="pageBreakPreview" zoomScaleNormal="100" zoomScaleSheetLayoutView="100" workbookViewId="0">
      <selection activeCell="E6" sqref="E6"/>
    </sheetView>
  </sheetViews>
  <sheetFormatPr defaultColWidth="9.109375" defaultRowHeight="14.4" x14ac:dyDescent="0.3"/>
  <cols>
    <col min="1" max="1" width="39.33203125" customWidth="1"/>
    <col min="2" max="2" width="24.88671875" customWidth="1"/>
    <col min="3" max="3" width="16.44140625" customWidth="1"/>
    <col min="4" max="4" width="14.5546875" customWidth="1"/>
    <col min="5" max="5" width="12.44140625" customWidth="1"/>
    <col min="6" max="6" width="8.6640625" customWidth="1"/>
    <col min="7" max="7" width="16.33203125" customWidth="1"/>
    <col min="8" max="8" width="2.88671875" customWidth="1"/>
    <col min="14" max="14" width="10.44140625" customWidth="1"/>
    <col min="18" max="18" width="16.88671875" customWidth="1"/>
    <col min="20" max="20" width="10.88671875" customWidth="1"/>
  </cols>
  <sheetData>
    <row r="1" spans="1:20" ht="24" customHeight="1" x14ac:dyDescent="0.3">
      <c r="A1" s="473" t="s">
        <v>177</v>
      </c>
      <c r="B1" s="473"/>
      <c r="C1" s="473"/>
      <c r="D1" s="473"/>
      <c r="E1" s="473"/>
      <c r="F1" s="473"/>
      <c r="G1" s="212">
        <f>+'Section A'!B2</f>
        <v>0</v>
      </c>
    </row>
    <row r="2" spans="1:20" ht="89.25" customHeight="1" x14ac:dyDescent="0.3">
      <c r="A2" s="474" t="s">
        <v>206</v>
      </c>
      <c r="B2" s="474"/>
      <c r="C2" s="474"/>
      <c r="D2" s="474"/>
      <c r="E2" s="474"/>
      <c r="F2" s="474"/>
      <c r="G2" s="474"/>
      <c r="H2" s="14"/>
      <c r="I2" s="14"/>
    </row>
    <row r="3" spans="1:20" x14ac:dyDescent="0.3">
      <c r="A3" s="212"/>
      <c r="B3" s="216"/>
      <c r="C3" s="216"/>
      <c r="D3" s="216"/>
      <c r="E3" s="216"/>
      <c r="F3" s="216"/>
      <c r="G3" s="216"/>
      <c r="H3" s="14"/>
      <c r="I3" s="14"/>
    </row>
    <row r="4" spans="1:20" x14ac:dyDescent="0.3">
      <c r="A4" s="217" t="s">
        <v>207</v>
      </c>
      <c r="B4" s="217" t="s">
        <v>208</v>
      </c>
      <c r="C4" s="218" t="s">
        <v>209</v>
      </c>
      <c r="D4" s="218" t="s">
        <v>210</v>
      </c>
      <c r="E4" s="218" t="s">
        <v>211</v>
      </c>
      <c r="F4" s="218" t="s">
        <v>212</v>
      </c>
      <c r="G4" s="217" t="s">
        <v>213</v>
      </c>
      <c r="H4" s="14"/>
      <c r="I4" s="14"/>
    </row>
    <row r="5" spans="1:20" x14ac:dyDescent="0.3">
      <c r="A5" s="219" t="s">
        <v>214</v>
      </c>
      <c r="B5" s="219" t="s">
        <v>208</v>
      </c>
      <c r="C5" s="220"/>
      <c r="D5" s="221" t="s">
        <v>215</v>
      </c>
      <c r="E5" s="221">
        <v>1</v>
      </c>
      <c r="F5" s="221">
        <v>1</v>
      </c>
      <c r="G5" s="214">
        <f>ROUND(+C5*E5*F5,2)</f>
        <v>0</v>
      </c>
      <c r="H5" s="14"/>
      <c r="I5" s="14"/>
    </row>
    <row r="6" spans="1:20" x14ac:dyDescent="0.3">
      <c r="A6" s="222" t="s">
        <v>214</v>
      </c>
      <c r="B6" s="222" t="s">
        <v>208</v>
      </c>
      <c r="C6" s="220"/>
      <c r="D6" s="221" t="s">
        <v>215</v>
      </c>
      <c r="E6" s="221">
        <v>1</v>
      </c>
      <c r="F6" s="221">
        <v>1</v>
      </c>
      <c r="G6" s="214">
        <f t="shared" ref="G6:G8" si="0">ROUND(+C6*E6*F6,2)</f>
        <v>0</v>
      </c>
      <c r="H6" s="10"/>
      <c r="I6" s="10"/>
    </row>
    <row r="7" spans="1:20" x14ac:dyDescent="0.3">
      <c r="A7" s="222" t="s">
        <v>214</v>
      </c>
      <c r="B7" s="222" t="s">
        <v>208</v>
      </c>
      <c r="C7" s="220"/>
      <c r="D7" s="221" t="s">
        <v>215</v>
      </c>
      <c r="E7" s="221">
        <v>1</v>
      </c>
      <c r="F7" s="221">
        <v>1</v>
      </c>
      <c r="G7" s="214">
        <f t="shared" si="0"/>
        <v>0</v>
      </c>
      <c r="I7" s="10"/>
    </row>
    <row r="8" spans="1:20" x14ac:dyDescent="0.3">
      <c r="A8" s="222" t="s">
        <v>214</v>
      </c>
      <c r="B8" s="222" t="s">
        <v>208</v>
      </c>
      <c r="C8" s="220"/>
      <c r="D8" s="221" t="s">
        <v>215</v>
      </c>
      <c r="E8" s="221">
        <v>1</v>
      </c>
      <c r="F8" s="221">
        <v>1</v>
      </c>
      <c r="G8" s="223">
        <f t="shared" si="0"/>
        <v>0</v>
      </c>
      <c r="I8" s="10"/>
    </row>
    <row r="9" spans="1:20" x14ac:dyDescent="0.3">
      <c r="A9" s="222"/>
      <c r="B9" s="222"/>
      <c r="C9" s="224"/>
      <c r="D9" s="212"/>
      <c r="E9" s="213"/>
      <c r="F9" s="213" t="s">
        <v>200</v>
      </c>
      <c r="G9" s="214">
        <f>ROUND(SUM(G5:G8),2)</f>
        <v>0</v>
      </c>
      <c r="I9" s="122" t="s">
        <v>188</v>
      </c>
      <c r="N9" s="18"/>
      <c r="O9" s="10"/>
      <c r="P9" s="10"/>
      <c r="Q9" s="10"/>
      <c r="R9" s="10"/>
      <c r="S9" s="10"/>
      <c r="T9" s="10"/>
    </row>
    <row r="10" spans="1:20" x14ac:dyDescent="0.3">
      <c r="A10" s="222"/>
      <c r="B10" s="222"/>
      <c r="C10" s="224"/>
      <c r="D10" s="212"/>
      <c r="E10" s="212"/>
      <c r="F10" s="212"/>
      <c r="G10" s="225"/>
      <c r="I10" s="10"/>
      <c r="N10" s="475"/>
      <c r="O10" s="475"/>
      <c r="P10" s="18"/>
      <c r="Q10" s="475"/>
      <c r="R10" s="475"/>
      <c r="S10" s="10"/>
      <c r="T10" s="18"/>
    </row>
    <row r="11" spans="1:20" x14ac:dyDescent="0.3">
      <c r="A11" s="222" t="s">
        <v>214</v>
      </c>
      <c r="B11" s="222" t="s">
        <v>208</v>
      </c>
      <c r="C11" s="220"/>
      <c r="D11" s="221" t="s">
        <v>215</v>
      </c>
      <c r="E11" s="221">
        <v>1</v>
      </c>
      <c r="F11" s="221">
        <v>1</v>
      </c>
      <c r="G11" s="214">
        <f t="shared" ref="G11:G12" si="1">ROUND(+C11*E11*F11,2)</f>
        <v>0</v>
      </c>
      <c r="I11" s="10"/>
      <c r="N11" s="18"/>
      <c r="O11" s="18"/>
      <c r="P11" s="18"/>
      <c r="Q11" s="18"/>
      <c r="R11" s="18"/>
      <c r="S11" s="10"/>
      <c r="T11" s="18"/>
    </row>
    <row r="12" spans="1:20" x14ac:dyDescent="0.3">
      <c r="A12" s="222" t="s">
        <v>214</v>
      </c>
      <c r="B12" s="222" t="s">
        <v>208</v>
      </c>
      <c r="C12" s="220"/>
      <c r="D12" s="221" t="s">
        <v>215</v>
      </c>
      <c r="E12" s="221">
        <v>1</v>
      </c>
      <c r="F12" s="221">
        <v>1</v>
      </c>
      <c r="G12" s="223">
        <f t="shared" si="1"/>
        <v>0</v>
      </c>
      <c r="I12" s="10"/>
      <c r="N12" s="476"/>
      <c r="O12" s="477"/>
      <c r="P12" s="342"/>
      <c r="Q12" s="478"/>
      <c r="R12" s="478"/>
      <c r="S12" s="10"/>
      <c r="T12" s="122"/>
    </row>
    <row r="13" spans="1:20" x14ac:dyDescent="0.3">
      <c r="A13" s="212"/>
      <c r="B13" s="212"/>
      <c r="C13" s="224"/>
      <c r="D13" s="212"/>
      <c r="E13" s="215"/>
      <c r="F13" s="215" t="s">
        <v>202</v>
      </c>
      <c r="G13" s="214">
        <f>ROUND(SUM(G10:G12),2)</f>
        <v>0</v>
      </c>
      <c r="I13" s="122" t="s">
        <v>188</v>
      </c>
      <c r="N13" s="10"/>
      <c r="O13" s="10"/>
      <c r="P13" s="342"/>
      <c r="Q13" s="479"/>
      <c r="R13" s="479"/>
      <c r="S13" s="10"/>
      <c r="T13" s="122"/>
    </row>
    <row r="14" spans="1:20" x14ac:dyDescent="0.3">
      <c r="A14" s="212"/>
      <c r="B14" s="212"/>
      <c r="C14" s="212"/>
      <c r="D14" s="212"/>
      <c r="E14" s="212"/>
      <c r="F14" s="226"/>
      <c r="G14" s="225"/>
    </row>
    <row r="15" spans="1:20" x14ac:dyDescent="0.3">
      <c r="A15" s="212"/>
      <c r="B15" s="212"/>
      <c r="C15" s="212"/>
      <c r="D15" s="212"/>
      <c r="E15" s="348"/>
      <c r="F15" s="348" t="s">
        <v>216</v>
      </c>
      <c r="G15" s="214">
        <f>+G13+G9</f>
        <v>0</v>
      </c>
      <c r="I15" s="121" t="s">
        <v>191</v>
      </c>
    </row>
    <row r="16" spans="1:20" x14ac:dyDescent="0.3">
      <c r="A16" s="212"/>
      <c r="B16" s="212"/>
      <c r="C16" s="224"/>
      <c r="D16" s="212"/>
      <c r="E16" s="212"/>
      <c r="F16" s="212"/>
      <c r="G16" s="224"/>
    </row>
    <row r="17" spans="1:17" x14ac:dyDescent="0.3">
      <c r="A17" s="227" t="s">
        <v>217</v>
      </c>
      <c r="B17" s="228"/>
      <c r="C17" s="228"/>
      <c r="D17" s="228"/>
      <c r="E17" s="228"/>
      <c r="F17" s="228"/>
      <c r="G17" s="229"/>
      <c r="I17" s="122" t="s">
        <v>193</v>
      </c>
    </row>
    <row r="18" spans="1:17" ht="45" customHeight="1" x14ac:dyDescent="0.3">
      <c r="A18" s="470" t="s">
        <v>218</v>
      </c>
      <c r="B18" s="471"/>
      <c r="C18" s="471"/>
      <c r="D18" s="471"/>
      <c r="E18" s="471"/>
      <c r="F18" s="471"/>
      <c r="G18" s="472"/>
      <c r="I18" s="468" t="s">
        <v>194</v>
      </c>
      <c r="J18" s="468"/>
      <c r="K18" s="468"/>
      <c r="L18" s="468"/>
      <c r="M18" s="468"/>
      <c r="N18" s="468"/>
      <c r="O18" s="468"/>
      <c r="P18" s="468"/>
      <c r="Q18" s="468"/>
    </row>
    <row r="19" spans="1:17" x14ac:dyDescent="0.3">
      <c r="A19" s="212"/>
      <c r="B19" s="212"/>
      <c r="C19" s="212"/>
      <c r="D19" s="212"/>
      <c r="E19" s="212"/>
      <c r="F19" s="212"/>
      <c r="G19" s="212"/>
    </row>
    <row r="20" spans="1:17" x14ac:dyDescent="0.3">
      <c r="A20" s="227" t="s">
        <v>219</v>
      </c>
      <c r="B20" s="230"/>
      <c r="C20" s="231"/>
      <c r="D20" s="231"/>
      <c r="E20" s="231"/>
      <c r="F20" s="231"/>
      <c r="G20" s="232"/>
      <c r="I20" s="122" t="s">
        <v>193</v>
      </c>
    </row>
    <row r="21" spans="1:17" ht="45" customHeight="1" x14ac:dyDescent="0.3">
      <c r="A21" s="470" t="s">
        <v>220</v>
      </c>
      <c r="B21" s="471"/>
      <c r="C21" s="471"/>
      <c r="D21" s="471"/>
      <c r="E21" s="471"/>
      <c r="F21" s="471"/>
      <c r="G21" s="472"/>
      <c r="I21" s="468" t="s">
        <v>194</v>
      </c>
      <c r="J21" s="468"/>
      <c r="K21" s="468"/>
      <c r="L21" s="468"/>
      <c r="M21" s="468"/>
      <c r="N21" s="468"/>
      <c r="O21" s="468"/>
      <c r="P21" s="468"/>
      <c r="Q21" s="468"/>
    </row>
  </sheetData>
  <sheetProtection algorithmName="SHA-512" hashValue="GnzVeJ1Bm9jHaeIFjalYHuBvk+Tu2U8vRoJbYWvxFRj4mVJyq38lIp27QPdhoDXzxhrS7yk38wT4o3DxcQVfeA==" saltValue="t09GekpFI0QMztRmLcrUIw==" spinCount="100000" sheet="1" objects="1" scenarios="1"/>
  <mergeCells count="11">
    <mergeCell ref="A21:G21"/>
    <mergeCell ref="A1:F1"/>
    <mergeCell ref="A2:G2"/>
    <mergeCell ref="N10:O10"/>
    <mergeCell ref="Q10:R10"/>
    <mergeCell ref="N12:O12"/>
    <mergeCell ref="Q12:R12"/>
    <mergeCell ref="Q13:R13"/>
    <mergeCell ref="A18:G18"/>
    <mergeCell ref="I21:Q21"/>
    <mergeCell ref="I18:Q18"/>
  </mergeCells>
  <printOptions horizontalCentered="1"/>
  <pageMargins left="0.25" right="0.25" top="0.25" bottom="0.5" header="0.3" footer="0.3"/>
  <pageSetup fitToHeight="0" orientation="landscape" blackAndWhite="1" r:id="rId1"/>
  <headerFooter>
    <oddFooter>&amp;L&amp;F&amp;CPage &amp;P of &amp;N&amp;R&amp;A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1ee594-d42a-42ab-9156-5d5ac0bd0937">
      <Terms xmlns="http://schemas.microsoft.com/office/infopath/2007/PartnerControls"/>
    </lcf76f155ced4ddcb4097134ff3c332f>
    <TaxCatchAll xmlns="700bfd95-e9d5-4d5b-891b-ba9dcb42fa85" xsi:nil="true"/>
    <Note xmlns="b91ee594-d42a-42ab-9156-5d5ac0bd09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C945D1F7F59E4F8F72BEAC5001C7FC" ma:contentTypeVersion="14" ma:contentTypeDescription="Create a new document." ma:contentTypeScope="" ma:versionID="ca261dd010c65c8e9b54b1cfd9f2b392">
  <xsd:schema xmlns:xsd="http://www.w3.org/2001/XMLSchema" xmlns:xs="http://www.w3.org/2001/XMLSchema" xmlns:p="http://schemas.microsoft.com/office/2006/metadata/properties" xmlns:ns2="b91ee594-d42a-42ab-9156-5d5ac0bd0937" xmlns:ns3="700bfd95-e9d5-4d5b-891b-ba9dcb42fa85" targetNamespace="http://schemas.microsoft.com/office/2006/metadata/properties" ma:root="true" ma:fieldsID="f48a10881fb42156771cc0e91205ec06" ns2:_="" ns3:_="">
    <xsd:import namespace="b91ee594-d42a-42ab-9156-5d5ac0bd0937"/>
    <xsd:import namespace="700bfd95-e9d5-4d5b-891b-ba9dcb42fa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ee594-d42a-42ab-9156-5d5ac0bd0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Note" ma:index="21" nillable="true" ma:displayName="Note" ma:format="Dropdown" ma:internalName="No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0bfd95-e9d5-4d5b-891b-ba9dcb42fa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f44326-2880-472d-9561-4929b206b506}" ma:internalName="TaxCatchAll" ma:showField="CatchAllData" ma:web="700bfd95-e9d5-4d5b-891b-ba9dcb42f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97ADF-9A52-47F3-9C98-271884F94523}">
  <ds:schemaRefs>
    <ds:schemaRef ds:uri="http://schemas.microsoft.com/office/2006/metadata/properties"/>
    <ds:schemaRef ds:uri="f5c727e0-4a81-436a-b782-fec2fcaf8af5"/>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294e5055-bfe8-4b26-aa7b-1a50231752f4"/>
    <ds:schemaRef ds:uri="http://purl.org/dc/elements/1.1/"/>
    <ds:schemaRef ds:uri="http://www.w3.org/XML/1998/namespace"/>
  </ds:schemaRefs>
</ds:datastoreItem>
</file>

<file path=customXml/itemProps2.xml><?xml version="1.0" encoding="utf-8"?>
<ds:datastoreItem xmlns:ds="http://schemas.openxmlformats.org/officeDocument/2006/customXml" ds:itemID="{AF441427-5413-4771-926C-0712436D9312}">
  <ds:schemaRefs>
    <ds:schemaRef ds:uri="http://schemas.microsoft.com/sharepoint/v3/contenttype/forms"/>
  </ds:schemaRefs>
</ds:datastoreItem>
</file>

<file path=customXml/itemProps3.xml><?xml version="1.0" encoding="utf-8"?>
<ds:datastoreItem xmlns:ds="http://schemas.openxmlformats.org/officeDocument/2006/customXml" ds:itemID="{1C5E7D0F-4DA1-4C35-B88B-FB63D61823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52</vt:i4>
      </vt:variant>
    </vt:vector>
  </HeadingPairs>
  <TitlesOfParts>
    <vt:vector size="87" baseType="lpstr">
      <vt:lpstr>General Instructions</vt:lpstr>
      <vt:lpstr>Section A</vt:lpstr>
      <vt:lpstr>ICI</vt:lpstr>
      <vt:lpstr>Section B</vt:lpstr>
      <vt:lpstr>Certification </vt:lpstr>
      <vt:lpstr>Sheet1</vt:lpstr>
      <vt:lpstr>Personnel</vt:lpstr>
      <vt:lpstr>Fringe Benefits</vt:lpstr>
      <vt:lpstr>Travel</vt:lpstr>
      <vt:lpstr>Equipment </vt:lpstr>
      <vt:lpstr>Supplies</vt:lpstr>
      <vt:lpstr>Contractual Services</vt:lpstr>
      <vt:lpstr>Consultant</vt:lpstr>
      <vt:lpstr>Construction </vt:lpstr>
      <vt:lpstr>Occupancy </vt:lpstr>
      <vt:lpstr>R &amp; D </vt:lpstr>
      <vt:lpstr>Telecommunications </vt:lpstr>
      <vt:lpstr>Training &amp; Education</vt:lpstr>
      <vt:lpstr>Direct Administrative </vt:lpstr>
      <vt:lpstr>Miscellaneous (other) Costs </vt:lpstr>
      <vt:lpstr>GRANT EXCLUSIVE LINE ITEM </vt:lpstr>
      <vt:lpstr>DesignEngineering</vt:lpstr>
      <vt:lpstr>B-L Purchase</vt:lpstr>
      <vt:lpstr>WiringElectrical</vt:lpstr>
      <vt:lpstr>Mechanical</vt:lpstr>
      <vt:lpstr>Paving</vt:lpstr>
      <vt:lpstr>Plumbing</vt:lpstr>
      <vt:lpstr>ConstructionMgmt</vt:lpstr>
      <vt:lpstr>OtherConstruct</vt:lpstr>
      <vt:lpstr>SiteWork</vt:lpstr>
      <vt:lpstr>Demolition</vt:lpstr>
      <vt:lpstr>Contingency</vt:lpstr>
      <vt:lpstr>Indirect Costs </vt:lpstr>
      <vt:lpstr>Narrative Summary </vt:lpstr>
      <vt:lpstr>Agency Approval</vt:lpstr>
      <vt:lpstr>'B-L Purchase'!Print_Area</vt:lpstr>
      <vt:lpstr>'Construction '!Print_Area</vt:lpstr>
      <vt:lpstr>ConstructionMgmt!Print_Area</vt:lpstr>
      <vt:lpstr>Consultant!Print_Area</vt:lpstr>
      <vt:lpstr>Contingency!Print_Area</vt:lpstr>
      <vt:lpstr>'Contractual Services'!Print_Area</vt:lpstr>
      <vt:lpstr>Demolition!Print_Area</vt:lpstr>
      <vt:lpstr>DesignEngineering!Print_Area</vt:lpstr>
      <vt:lpstr>'Direct Administrative '!Print_Area</vt:lpstr>
      <vt:lpstr>'Equipment '!Print_Area</vt:lpstr>
      <vt:lpstr>'Fringe Benefits'!Print_Area</vt:lpstr>
      <vt:lpstr>'General Instructions'!Print_Area</vt:lpstr>
      <vt:lpstr>'GRANT EXCLUSIVE LINE ITEM '!Print_Area</vt:lpstr>
      <vt:lpstr>ICI!Print_Area</vt:lpstr>
      <vt:lpstr>'Indirect Costs '!Print_Area</vt:lpstr>
      <vt:lpstr>Mechanical!Print_Area</vt:lpstr>
      <vt:lpstr>'Miscellaneous (other) Costs '!Print_Area</vt:lpstr>
      <vt:lpstr>'Narrative Summary '!Print_Area</vt:lpstr>
      <vt:lpstr>'Occupancy '!Print_Area</vt:lpstr>
      <vt:lpstr>OtherConstruct!Print_Area</vt:lpstr>
      <vt:lpstr>Paving!Print_Area</vt:lpstr>
      <vt:lpstr>Personnel!Print_Area</vt:lpstr>
      <vt:lpstr>Plumbing!Print_Area</vt:lpstr>
      <vt:lpstr>'R &amp; D '!Print_Area</vt:lpstr>
      <vt:lpstr>'Section A'!Print_Area</vt:lpstr>
      <vt:lpstr>'Section B'!Print_Area</vt:lpstr>
      <vt:lpstr>SiteWork!Print_Area</vt:lpstr>
      <vt:lpstr>Supplies!Print_Area</vt:lpstr>
      <vt:lpstr>'Telecommunications '!Print_Area</vt:lpstr>
      <vt:lpstr>'Training &amp; Education'!Print_Area</vt:lpstr>
      <vt:lpstr>Travel!Print_Area</vt:lpstr>
      <vt:lpstr>WiringElectrical!Print_Area</vt:lpstr>
      <vt:lpstr>'Construction '!Print_Titles</vt:lpstr>
      <vt:lpstr>Consultant!Print_Titles</vt:lpstr>
      <vt:lpstr>'Contractual Services'!Print_Titles</vt:lpstr>
      <vt:lpstr>'Direct Administrative '!Print_Titles</vt:lpstr>
      <vt:lpstr>'Equipment '!Print_Titles</vt:lpstr>
      <vt:lpstr>'Fringe Benefits'!Print_Titles</vt:lpstr>
      <vt:lpstr>'GRANT EXCLUSIVE LINE ITEM '!Print_Titles</vt:lpstr>
      <vt:lpstr>'Indirect Costs '!Print_Titles</vt:lpstr>
      <vt:lpstr>'Miscellaneous (other) Costs '!Print_Titles</vt:lpstr>
      <vt:lpstr>'Narrative Summary '!Print_Titles</vt:lpstr>
      <vt:lpstr>'Occupancy '!Print_Titles</vt:lpstr>
      <vt:lpstr>Paving!Print_Titles</vt:lpstr>
      <vt:lpstr>Personnel!Print_Titles</vt:lpstr>
      <vt:lpstr>'R &amp; D '!Print_Titles</vt:lpstr>
      <vt:lpstr>'Section A'!Print_Titles</vt:lpstr>
      <vt:lpstr>'Section B'!Print_Titles</vt:lpstr>
      <vt:lpstr>Supplies!Print_Titles</vt:lpstr>
      <vt:lpstr>'Telecommunications '!Print_Titles</vt:lpstr>
      <vt:lpstr>'Training &amp; Education'!Print_Titles</vt:lpstr>
      <vt:lpstr>Travel!Print_Titles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O'Conner, John</cp:lastModifiedBy>
  <cp:revision/>
  <dcterms:created xsi:type="dcterms:W3CDTF">2016-01-27T18:57:01Z</dcterms:created>
  <dcterms:modified xsi:type="dcterms:W3CDTF">2026-08-10T19:29:54Z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0x010100AAC945D1F7F59E4F8F72BEAC5001C7FC</vt:lpwstr>
  </property>
  <property fmtid="{D5CDD505-2E9C-101B-9397-08002B2CF9AE}" pid="3" name="MediaServiceImageTags">
    <vt:lpwstr/>
  </property>
</Properties>
</file>