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S:\CD\2026 Program Year\"/>
    </mc:Choice>
  </mc:AlternateContent>
  <xr:revisionPtr revIDLastSave="0" documentId="14_{D3780DCF-E9AE-4238-A6D6-88C05F459797}" xr6:coauthVersionLast="47" xr6:coauthVersionMax="47" xr10:uidLastSave="{00000000-0000-0000-0000-000000000000}"/>
  <bookViews>
    <workbookView xWindow="-120" yWindow="-120" windowWidth="29040" windowHeight="17520" tabRatio="952" activeTab="36" xr2:uid="{00000000-000D-0000-FFFF-FFFF00000000}"/>
  </bookViews>
  <sheets>
    <sheet name="General Instructions" sheetId="31" r:id="rId1"/>
    <sheet name="Section A" sheetId="1" r:id="rId2"/>
    <sheet name="ICI" sheetId="33" r:id="rId3"/>
    <sheet name="Section B" sheetId="8" r:id="rId4"/>
    <sheet name="Certification " sheetId="5" r:id="rId5"/>
    <sheet name="Sheet1" sheetId="7" state="hidden" r:id="rId6"/>
    <sheet name="Personnel" sheetId="9" state="hidden" r:id="rId7"/>
    <sheet name="Fringe Benefits" sheetId="10" state="hidden" r:id="rId8"/>
    <sheet name="Travel" sheetId="11" state="hidden" r:id="rId9"/>
    <sheet name="Equipment " sheetId="12" state="hidden" r:id="rId10"/>
    <sheet name="Supplies" sheetId="13" state="hidden" r:id="rId11"/>
    <sheet name="6A Activity Delivery" sheetId="14" r:id="rId12"/>
    <sheet name="Consultant" sheetId="15" state="hidden" r:id="rId13"/>
    <sheet name="8A Water" sheetId="16" r:id="rId14"/>
    <sheet name="Occupancy " sheetId="17" state="hidden" r:id="rId15"/>
    <sheet name="R &amp; D " sheetId="18" state="hidden" r:id="rId16"/>
    <sheet name="Telecommunications " sheetId="19" state="hidden" r:id="rId17"/>
    <sheet name="Training &amp; Education" sheetId="20" state="hidden" r:id="rId18"/>
    <sheet name="Direct Administrative " sheetId="21" state="hidden" r:id="rId19"/>
    <sheet name="8B Sewer" sheetId="53" r:id="rId20"/>
    <sheet name="8C Flood Drainage" sheetId="54" r:id="rId21"/>
    <sheet name="15C" sheetId="35" state="hidden" r:id="rId22"/>
    <sheet name="15D" sheetId="36" state="hidden" r:id="rId23"/>
    <sheet name="15E" sheetId="37" state="hidden" r:id="rId24"/>
    <sheet name="15F" sheetId="38" state="hidden" r:id="rId25"/>
    <sheet name="15G" sheetId="39" state="hidden" r:id="rId26"/>
    <sheet name="15H" sheetId="40" state="hidden" r:id="rId27"/>
    <sheet name="15I" sheetId="41" state="hidden" r:id="rId28"/>
    <sheet name="15J" sheetId="42" state="hidden" r:id="rId29"/>
    <sheet name="15K" sheetId="43" state="hidden" r:id="rId30"/>
    <sheet name="Miscellaneous (other) Costs " sheetId="22" state="hidden" r:id="rId31"/>
    <sheet name="Indirect Costs " sheetId="24" state="hidden" r:id="rId32"/>
    <sheet name="MTDCCalculator" sheetId="44" state="hidden" r:id="rId33"/>
    <sheet name="MTDCSubawardListing" sheetId="45" state="hidden" r:id="rId34"/>
    <sheet name="MTDCRegulatoryInformation" sheetId="46" state="hidden" r:id="rId35"/>
    <sheet name="Narrative Summary " sheetId="25" r:id="rId36"/>
    <sheet name="Agency Approval" sheetId="29" r:id="rId37"/>
  </sheets>
  <definedNames>
    <definedName name="_xlnm._FilterDatabase" localSheetId="21" hidden="1">'15C'!$G$1:$G$278</definedName>
    <definedName name="_xlnm._FilterDatabase" localSheetId="22" hidden="1">'15D'!$G$1:$G$278</definedName>
    <definedName name="_xlnm._FilterDatabase" localSheetId="23" hidden="1">'15E'!$G$1:$G$278</definedName>
    <definedName name="_xlnm._FilterDatabase" localSheetId="24" hidden="1">'15F'!$G$1:$G$278</definedName>
    <definedName name="_xlnm._FilterDatabase" localSheetId="25" hidden="1">'15G'!$G$1:$G$278</definedName>
    <definedName name="_xlnm._FilterDatabase" localSheetId="26" hidden="1">'15H'!$G$1:$G$278</definedName>
    <definedName name="_xlnm._FilterDatabase" localSheetId="27" hidden="1">'15I'!$G$1:$G$278</definedName>
    <definedName name="_xlnm._FilterDatabase" localSheetId="28" hidden="1">'15J'!$G$1:$G$278</definedName>
    <definedName name="_xlnm._FilterDatabase" localSheetId="29" hidden="1">'15K'!$G$1:$G$278</definedName>
    <definedName name="_xlnm._FilterDatabase" localSheetId="11" hidden="1">'6A Activity Delivery'!$D$1:$D$278</definedName>
    <definedName name="_xlnm._FilterDatabase" localSheetId="13" hidden="1">'8A Water'!$D$1:$D$276</definedName>
    <definedName name="_xlnm._FilterDatabase" localSheetId="19" hidden="1">'8B Sewer'!$D$1:$D$276</definedName>
    <definedName name="_xlnm._FilterDatabase" localSheetId="20" hidden="1">'8C Flood Drainage'!$D$1:$D$276</definedName>
    <definedName name="_xlnm._FilterDatabase" localSheetId="12" hidden="1">Consultant!$H$1:$H$547</definedName>
    <definedName name="_xlnm._FilterDatabase" localSheetId="18" hidden="1">'Direct Administrative '!$H$1:$H$275</definedName>
    <definedName name="_xlnm._FilterDatabase" localSheetId="9" hidden="1">'Equipment '!$E$1:$E$275</definedName>
    <definedName name="_xlnm._FilterDatabase" localSheetId="7" hidden="1">'Fringe Benefits'!$F$1:$F$461</definedName>
    <definedName name="_xlnm._FilterDatabase" localSheetId="30" hidden="1">'Miscellaneous (other) Costs '!$G$1:$G$275</definedName>
    <definedName name="_xlnm._FilterDatabase" localSheetId="35" hidden="1">'Narrative Summary '!$A$3:$A$29</definedName>
    <definedName name="_xlnm._FilterDatabase" localSheetId="14" hidden="1">'Occupancy '!$G$1:$G$276</definedName>
    <definedName name="_xlnm._FilterDatabase" localSheetId="6" hidden="1">Personnel!$H$1:$H$279</definedName>
    <definedName name="_xlnm._FilterDatabase" localSheetId="15" hidden="1">'R &amp; D '!$D$1:$D$275</definedName>
    <definedName name="_xlnm._FilterDatabase" localSheetId="1" hidden="1">'Section A'!$A$8:$B$38</definedName>
    <definedName name="_xlnm._FilterDatabase" localSheetId="3" hidden="1">'Section B'!$A$11:$A$40</definedName>
    <definedName name="_xlnm._FilterDatabase" localSheetId="10" hidden="1">Supplies!$E$1:$E$274</definedName>
    <definedName name="_xlnm._FilterDatabase" localSheetId="16" hidden="1">'Telecommunications '!$G$1:$G$276</definedName>
    <definedName name="_xlnm._FilterDatabase" localSheetId="17" hidden="1">'Training &amp; Education'!$G$1:$G$275</definedName>
    <definedName name="_xlnm._FilterDatabase" localSheetId="8" hidden="1">Travel!$H$1:$H$275</definedName>
    <definedName name="OLE_LINK1" localSheetId="36">'Agency Approval'!#REF!</definedName>
    <definedName name="OLE_LINK2" localSheetId="36">'Agency Approval'!#REF!</definedName>
    <definedName name="OLE_LINK4" localSheetId="0">'General Instructions'!#REF!</definedName>
    <definedName name="_xlnm.Print_Area" localSheetId="21">'15C'!$A$1:$F$276</definedName>
    <definedName name="_xlnm.Print_Area" localSheetId="22">'15D'!$A$1:$F$276</definedName>
    <definedName name="_xlnm.Print_Area" localSheetId="23">'15E'!$A$1:$F$276</definedName>
    <definedName name="_xlnm.Print_Area" localSheetId="24">'15F'!$A$1:$F$276</definedName>
    <definedName name="_xlnm.Print_Area" localSheetId="25">'15G'!$A$1:$F$276</definedName>
    <definedName name="_xlnm.Print_Area" localSheetId="26">'15H'!$A$1:$F$276</definedName>
    <definedName name="_xlnm.Print_Area" localSheetId="27">'15I'!$A$1:$F$276</definedName>
    <definedName name="_xlnm.Print_Area" localSheetId="28">'15J'!$A$1:$F$276</definedName>
    <definedName name="_xlnm.Print_Area" localSheetId="29">'15K'!$A$1:$F$276</definedName>
    <definedName name="_xlnm.Print_Area" localSheetId="11">'6A Activity Delivery'!$A$1:$C$277</definedName>
    <definedName name="_xlnm.Print_Area" localSheetId="13">'8A Water'!$A$1:$C$275</definedName>
    <definedName name="_xlnm.Print_Area" localSheetId="19">'8B Sewer'!$A$1:$C$275</definedName>
    <definedName name="_xlnm.Print_Area" localSheetId="20">'8C Flood Drainage'!$A$1:$C$275</definedName>
    <definedName name="_xlnm.Print_Area" localSheetId="36">'Agency Approval'!$A$1:$I$24</definedName>
    <definedName name="_xlnm.Print_Area" localSheetId="12">Consultant!$A$1:$G$547</definedName>
    <definedName name="_xlnm.Print_Area" localSheetId="18">'Direct Administrative '!$A$1:$G$275</definedName>
    <definedName name="_xlnm.Print_Area" localSheetId="9">'Equipment '!$A$1:$D$275</definedName>
    <definedName name="_xlnm.Print_Area" localSheetId="7">'Fringe Benefits'!$A$1:$E$275</definedName>
    <definedName name="_xlnm.Print_Area" localSheetId="0">'General Instructions'!$A$1:$P$90</definedName>
    <definedName name="_xlnm.Print_Area" localSheetId="2">ICI!$B$2:$Q$32</definedName>
    <definedName name="_xlnm.Print_Area" localSheetId="31">'Indirect Costs '!$A$1:$D$23</definedName>
    <definedName name="_xlnm.Print_Area" localSheetId="30">'Miscellaneous (other) Costs '!$A$1:$F$275</definedName>
    <definedName name="_xlnm.Print_Area" localSheetId="32">MTDCCalculator!$B$2:$J$24</definedName>
    <definedName name="_xlnm.Print_Area" localSheetId="33">MTDCSubawardListing!$B$2:$K$60</definedName>
    <definedName name="_xlnm.Print_Area" localSheetId="35">'Narrative Summary '!$A$1:$D$33</definedName>
    <definedName name="_xlnm.Print_Area" localSheetId="14">'Occupancy '!$A$1:$F$275</definedName>
    <definedName name="_xlnm.Print_Area" localSheetId="6">Personnel!$A$1:$G$276</definedName>
    <definedName name="_xlnm.Print_Area" localSheetId="15">'R &amp; D '!$A$1:$C$274</definedName>
    <definedName name="_xlnm.Print_Area" localSheetId="1">'Section A'!$A$1:$F$38</definedName>
    <definedName name="_xlnm.Print_Area" localSheetId="3">'Section B'!$A$1:$C$40</definedName>
    <definedName name="_xlnm.Print_Area" localSheetId="10">Supplies!$A$1:$D$274</definedName>
    <definedName name="_xlnm.Print_Area" localSheetId="16">'Telecommunications '!$A$1:$F$275</definedName>
    <definedName name="_xlnm.Print_Area" localSheetId="17">'Training &amp; Education'!$A$1:$F$275</definedName>
    <definedName name="_xlnm.Print_Area" localSheetId="8">Travel!$A$1:$G$275</definedName>
    <definedName name="_xlnm.Print_Titles" localSheetId="21">'15C'!$3:$3</definedName>
    <definedName name="_xlnm.Print_Titles" localSheetId="22">'15D'!$3:$3</definedName>
    <definedName name="_xlnm.Print_Titles" localSheetId="23">'15E'!$3:$3</definedName>
    <definedName name="_xlnm.Print_Titles" localSheetId="24">'15F'!$3:$3</definedName>
    <definedName name="_xlnm.Print_Titles" localSheetId="25">'15G'!$3:$3</definedName>
    <definedName name="_xlnm.Print_Titles" localSheetId="26">'15H'!$3:$3</definedName>
    <definedName name="_xlnm.Print_Titles" localSheetId="27">'15I'!$3:$3</definedName>
    <definedName name="_xlnm.Print_Titles" localSheetId="28">'15J'!$3:$3</definedName>
    <definedName name="_xlnm.Print_Titles" localSheetId="29">'15K'!$3:$3</definedName>
    <definedName name="_xlnm.Print_Titles" localSheetId="11">'6A Activity Delivery'!$5:$5</definedName>
    <definedName name="_xlnm.Print_Titles" localSheetId="13">'8A Water'!$3:$3</definedName>
    <definedName name="_xlnm.Print_Titles" localSheetId="19">'8B Sewer'!$3:$3</definedName>
    <definedName name="_xlnm.Print_Titles" localSheetId="20">'8C Flood Drainage'!$3:$3</definedName>
    <definedName name="_xlnm.Print_Titles" localSheetId="12">Consultant!$2:$2</definedName>
    <definedName name="_xlnm.Print_Titles" localSheetId="18">'Direct Administrative '!$2:$2</definedName>
    <definedName name="_xlnm.Print_Titles" localSheetId="9">'Equipment '!$2:$2</definedName>
    <definedName name="_xlnm.Print_Titles" localSheetId="7">'Fringe Benefits'!$2:$2</definedName>
    <definedName name="_xlnm.Print_Titles" localSheetId="31">'Indirect Costs '!$2:$2</definedName>
    <definedName name="_xlnm.Print_Titles" localSheetId="30">'Miscellaneous (other) Costs '!$2:$2</definedName>
    <definedName name="_xlnm.Print_Titles" localSheetId="35">'Narrative Summary '!$2:$2</definedName>
    <definedName name="_xlnm.Print_Titles" localSheetId="14">'Occupancy '!$2:$2</definedName>
    <definedName name="_xlnm.Print_Titles" localSheetId="6">Personnel!$2:$2</definedName>
    <definedName name="_xlnm.Print_Titles" localSheetId="15">'R &amp; D '!$2:$2</definedName>
    <definedName name="_xlnm.Print_Titles" localSheetId="1">'Section A'!$8:$8</definedName>
    <definedName name="_xlnm.Print_Titles" localSheetId="3">'Section B'!$11:$11</definedName>
    <definedName name="_xlnm.Print_Titles" localSheetId="10">Supplies!$2:$2</definedName>
    <definedName name="_xlnm.Print_Titles" localSheetId="16">'Telecommunications '!$2:$2</definedName>
    <definedName name="_xlnm.Print_Titles" localSheetId="17">'Training &amp; Education'!$2:$2</definedName>
    <definedName name="_xlnm.Print_Titles" localSheetId="8">Travel!$2:$2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 i="54" l="1"/>
  <c r="C1" i="53"/>
  <c r="C267" i="54" l="1"/>
  <c r="C135" i="54"/>
  <c r="C135" i="53"/>
  <c r="C267" i="53"/>
  <c r="B13" i="25" l="1"/>
  <c r="E18" i="1"/>
  <c r="B12" i="25"/>
  <c r="E17" i="1"/>
  <c r="C13" i="25"/>
  <c r="C21" i="8"/>
  <c r="C12" i="25"/>
  <c r="C20" i="8"/>
  <c r="C269" i="54"/>
  <c r="C269" i="53"/>
  <c r="C265" i="18" l="1"/>
  <c r="C136" i="18"/>
  <c r="C137" i="18"/>
  <c r="C138" i="18"/>
  <c r="C4" i="18"/>
  <c r="C5" i="18"/>
  <c r="C6" i="18"/>
  <c r="C133" i="18"/>
  <c r="D134" i="20"/>
  <c r="H6" i="44" l="1"/>
  <c r="E5" i="45" s="1"/>
  <c r="E56" i="45"/>
  <c r="L55" i="45"/>
  <c r="J55" i="45"/>
  <c r="I55" i="45"/>
  <c r="L54" i="45"/>
  <c r="I54" i="45"/>
  <c r="J54" i="45" s="1"/>
  <c r="L53" i="45"/>
  <c r="J53" i="45"/>
  <c r="I53" i="45"/>
  <c r="L52" i="45"/>
  <c r="I52" i="45"/>
  <c r="J52" i="45" s="1"/>
  <c r="L51" i="45"/>
  <c r="I51" i="45"/>
  <c r="J51" i="45" s="1"/>
  <c r="L50" i="45"/>
  <c r="I50" i="45"/>
  <c r="J50" i="45" s="1"/>
  <c r="L49" i="45"/>
  <c r="I49" i="45"/>
  <c r="J49" i="45" s="1"/>
  <c r="L48" i="45"/>
  <c r="J48" i="45"/>
  <c r="I48" i="45"/>
  <c r="L47" i="45"/>
  <c r="J47" i="45"/>
  <c r="I47" i="45"/>
  <c r="L46" i="45"/>
  <c r="I46" i="45"/>
  <c r="J46" i="45" s="1"/>
  <c r="L45" i="45"/>
  <c r="J45" i="45"/>
  <c r="I45" i="45"/>
  <c r="L44" i="45"/>
  <c r="I44" i="45"/>
  <c r="J44" i="45" s="1"/>
  <c r="L43" i="45"/>
  <c r="I43" i="45"/>
  <c r="J43" i="45" s="1"/>
  <c r="L42" i="45"/>
  <c r="I42" i="45"/>
  <c r="J42" i="45" s="1"/>
  <c r="L41" i="45"/>
  <c r="I41" i="45"/>
  <c r="J41" i="45" s="1"/>
  <c r="L40" i="45"/>
  <c r="J40" i="45"/>
  <c r="I40" i="45"/>
  <c r="L39" i="45"/>
  <c r="J39" i="45"/>
  <c r="I39" i="45"/>
  <c r="L38" i="45"/>
  <c r="I38" i="45"/>
  <c r="J38" i="45" s="1"/>
  <c r="L37" i="45"/>
  <c r="J37" i="45"/>
  <c r="I37" i="45"/>
  <c r="L36" i="45"/>
  <c r="I36" i="45"/>
  <c r="J36" i="45" s="1"/>
  <c r="L35" i="45"/>
  <c r="I35" i="45"/>
  <c r="J35" i="45" s="1"/>
  <c r="L34" i="45"/>
  <c r="I34" i="45"/>
  <c r="J34" i="45" s="1"/>
  <c r="L33" i="45"/>
  <c r="I33" i="45"/>
  <c r="J33" i="45" s="1"/>
  <c r="L32" i="45"/>
  <c r="J32" i="45"/>
  <c r="I32" i="45"/>
  <c r="L31" i="45"/>
  <c r="J31" i="45"/>
  <c r="I31" i="45"/>
  <c r="L30" i="45"/>
  <c r="I30" i="45"/>
  <c r="J30" i="45" s="1"/>
  <c r="L29" i="45"/>
  <c r="J29" i="45"/>
  <c r="I29" i="45"/>
  <c r="L28" i="45"/>
  <c r="I28" i="45"/>
  <c r="J28" i="45" s="1"/>
  <c r="L27" i="45"/>
  <c r="I27" i="45"/>
  <c r="J27" i="45" s="1"/>
  <c r="L26" i="45"/>
  <c r="I26" i="45"/>
  <c r="J26" i="45" s="1"/>
  <c r="L25" i="45"/>
  <c r="I25" i="45"/>
  <c r="J25" i="45" s="1"/>
  <c r="L24" i="45"/>
  <c r="J24" i="45"/>
  <c r="I24" i="45"/>
  <c r="L23" i="45"/>
  <c r="J23" i="45"/>
  <c r="I23" i="45"/>
  <c r="L22" i="45"/>
  <c r="I22" i="45"/>
  <c r="J22" i="45" s="1"/>
  <c r="L21" i="45"/>
  <c r="J21" i="45"/>
  <c r="I21" i="45"/>
  <c r="L20" i="45"/>
  <c r="I20" i="45"/>
  <c r="J20" i="45" s="1"/>
  <c r="L19" i="45"/>
  <c r="I19" i="45"/>
  <c r="J19" i="45" s="1"/>
  <c r="L18" i="45"/>
  <c r="I18" i="45"/>
  <c r="J18" i="45" s="1"/>
  <c r="L17" i="45"/>
  <c r="I17" i="45"/>
  <c r="J17" i="45" s="1"/>
  <c r="L16" i="45"/>
  <c r="J16" i="45"/>
  <c r="I16" i="45"/>
  <c r="L15" i="45"/>
  <c r="J15" i="45"/>
  <c r="I15" i="45"/>
  <c r="L14" i="45"/>
  <c r="I14" i="45"/>
  <c r="J14" i="45" s="1"/>
  <c r="L13" i="45"/>
  <c r="J13" i="45"/>
  <c r="I13" i="45"/>
  <c r="L12" i="45"/>
  <c r="I12" i="45"/>
  <c r="J12" i="45" s="1"/>
  <c r="L11" i="45"/>
  <c r="I11" i="45"/>
  <c r="J11" i="45" s="1"/>
  <c r="L10" i="45"/>
  <c r="I10" i="45"/>
  <c r="J10" i="45" s="1"/>
  <c r="L9" i="45"/>
  <c r="I9" i="45"/>
  <c r="J9" i="45" s="1"/>
  <c r="L8" i="45"/>
  <c r="J8" i="45"/>
  <c r="I8" i="45"/>
  <c r="L7" i="45"/>
  <c r="J7" i="45"/>
  <c r="I7" i="45"/>
  <c r="L6" i="45"/>
  <c r="I6" i="45"/>
  <c r="I56" i="45" s="1"/>
  <c r="C4" i="45"/>
  <c r="G13" i="44"/>
  <c r="H14" i="44" s="1"/>
  <c r="C13" i="44"/>
  <c r="G5" i="45" l="1"/>
  <c r="J6" i="45"/>
  <c r="J56" i="45" s="1"/>
  <c r="G16" i="44" l="1"/>
  <c r="H17" i="44" s="1"/>
  <c r="H19" i="44" s="1"/>
  <c r="J58" i="45"/>
  <c r="A36" i="8" l="1"/>
  <c r="A35" i="8"/>
  <c r="A34" i="8"/>
  <c r="A33" i="8"/>
  <c r="A33" i="1"/>
  <c r="A32" i="1"/>
  <c r="A31" i="1"/>
  <c r="A30" i="1"/>
  <c r="A28" i="25"/>
  <c r="A27" i="25"/>
  <c r="A26" i="25"/>
  <c r="A25" i="25"/>
  <c r="A275" i="43"/>
  <c r="A272" i="43"/>
  <c r="C270" i="43"/>
  <c r="D267" i="43"/>
  <c r="F267" i="43" s="1"/>
  <c r="F266" i="43"/>
  <c r="F265" i="43"/>
  <c r="F264" i="43"/>
  <c r="F263" i="43"/>
  <c r="F262" i="43"/>
  <c r="F261" i="43"/>
  <c r="F260" i="43"/>
  <c r="F259" i="43"/>
  <c r="F258" i="43"/>
  <c r="F257" i="43"/>
  <c r="F256" i="43"/>
  <c r="F255" i="43"/>
  <c r="F254" i="43"/>
  <c r="F253" i="43"/>
  <c r="F252" i="43"/>
  <c r="F251" i="43"/>
  <c r="F250" i="43"/>
  <c r="F249" i="43"/>
  <c r="F248" i="43"/>
  <c r="F247" i="43"/>
  <c r="F246" i="43"/>
  <c r="F245" i="43"/>
  <c r="F244" i="43"/>
  <c r="F243" i="43"/>
  <c r="F242" i="43"/>
  <c r="F241" i="43"/>
  <c r="F240" i="43"/>
  <c r="F239" i="43"/>
  <c r="F238" i="43"/>
  <c r="F237" i="43"/>
  <c r="F236" i="43"/>
  <c r="F235" i="43"/>
  <c r="F234" i="43"/>
  <c r="F233" i="43"/>
  <c r="F232" i="43"/>
  <c r="F231" i="43"/>
  <c r="F230" i="43"/>
  <c r="F229" i="43"/>
  <c r="F228" i="43"/>
  <c r="F227" i="43"/>
  <c r="F226" i="43"/>
  <c r="F225" i="43"/>
  <c r="F224" i="43"/>
  <c r="F223" i="43"/>
  <c r="F222" i="43"/>
  <c r="F221" i="43"/>
  <c r="F220" i="43"/>
  <c r="F219" i="43"/>
  <c r="F218" i="43"/>
  <c r="F217" i="43"/>
  <c r="F216" i="43"/>
  <c r="F215" i="43"/>
  <c r="F214" i="43"/>
  <c r="F213" i="43"/>
  <c r="F212" i="43"/>
  <c r="F211" i="43"/>
  <c r="F210" i="43"/>
  <c r="F209" i="43"/>
  <c r="F208" i="43"/>
  <c r="F207" i="43"/>
  <c r="F206" i="43"/>
  <c r="F205" i="43"/>
  <c r="F204" i="43"/>
  <c r="F203" i="43"/>
  <c r="F202" i="43"/>
  <c r="F201" i="43"/>
  <c r="F200" i="43"/>
  <c r="F199" i="43"/>
  <c r="F198" i="43"/>
  <c r="F197" i="43"/>
  <c r="F196" i="43"/>
  <c r="F195" i="43"/>
  <c r="F194" i="43"/>
  <c r="F193" i="43"/>
  <c r="F192" i="43"/>
  <c r="F191" i="43"/>
  <c r="F190" i="43"/>
  <c r="F189" i="43"/>
  <c r="F188" i="43"/>
  <c r="F187" i="43"/>
  <c r="F186" i="43"/>
  <c r="F185" i="43"/>
  <c r="F184" i="43"/>
  <c r="F183" i="43"/>
  <c r="F182" i="43"/>
  <c r="F181" i="43"/>
  <c r="F180" i="43"/>
  <c r="F179" i="43"/>
  <c r="F178" i="43"/>
  <c r="F177" i="43"/>
  <c r="F176" i="43"/>
  <c r="F175" i="43"/>
  <c r="F174" i="43"/>
  <c r="F173" i="43"/>
  <c r="F172" i="43"/>
  <c r="F171" i="43"/>
  <c r="F170" i="43"/>
  <c r="F169" i="43"/>
  <c r="F168" i="43"/>
  <c r="F167" i="43"/>
  <c r="F166" i="43"/>
  <c r="F165" i="43"/>
  <c r="F164" i="43"/>
  <c r="F163" i="43"/>
  <c r="F162" i="43"/>
  <c r="F161" i="43"/>
  <c r="F160" i="43"/>
  <c r="F159" i="43"/>
  <c r="F158" i="43"/>
  <c r="F157" i="43"/>
  <c r="F156" i="43"/>
  <c r="F155" i="43"/>
  <c r="F154" i="43"/>
  <c r="F153" i="43"/>
  <c r="F152" i="43"/>
  <c r="F151" i="43"/>
  <c r="F150" i="43"/>
  <c r="F149" i="43"/>
  <c r="F148" i="43"/>
  <c r="F147" i="43"/>
  <c r="F146" i="43"/>
  <c r="F145" i="43"/>
  <c r="F144" i="43"/>
  <c r="F143" i="43"/>
  <c r="F142" i="43"/>
  <c r="F141" i="43"/>
  <c r="D140" i="43"/>
  <c r="F140" i="43" s="1"/>
  <c r="D139" i="43"/>
  <c r="F139" i="43" s="1"/>
  <c r="D138" i="43"/>
  <c r="F138" i="43" s="1"/>
  <c r="D135" i="43"/>
  <c r="F135" i="43" s="1"/>
  <c r="F134" i="43"/>
  <c r="F133" i="43"/>
  <c r="F132" i="43"/>
  <c r="F131" i="43"/>
  <c r="F130" i="43"/>
  <c r="F129" i="43"/>
  <c r="F128" i="43"/>
  <c r="F127" i="43"/>
  <c r="F126" i="43"/>
  <c r="F125" i="43"/>
  <c r="F124" i="43"/>
  <c r="F123" i="43"/>
  <c r="F122" i="43"/>
  <c r="F121" i="43"/>
  <c r="F120" i="43"/>
  <c r="F11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7" i="43"/>
  <c r="F36" i="43"/>
  <c r="F35" i="43"/>
  <c r="F34" i="43"/>
  <c r="F33" i="43"/>
  <c r="F32" i="43"/>
  <c r="F31" i="43"/>
  <c r="F30" i="43"/>
  <c r="F29" i="43"/>
  <c r="F28" i="43"/>
  <c r="F27" i="43"/>
  <c r="F26" i="43"/>
  <c r="F25" i="43"/>
  <c r="F24" i="43"/>
  <c r="F23" i="43"/>
  <c r="F22" i="43"/>
  <c r="F21" i="43"/>
  <c r="F20" i="43"/>
  <c r="F19" i="43"/>
  <c r="F18" i="43"/>
  <c r="F17" i="43"/>
  <c r="F16" i="43"/>
  <c r="F15" i="43"/>
  <c r="F14" i="43"/>
  <c r="F13" i="43"/>
  <c r="F12" i="43"/>
  <c r="F11" i="43"/>
  <c r="F10" i="43"/>
  <c r="F9" i="43"/>
  <c r="D8" i="43"/>
  <c r="F8" i="43" s="1"/>
  <c r="D7" i="43"/>
  <c r="F7" i="43" s="1"/>
  <c r="D6" i="43"/>
  <c r="F6" i="43" s="1"/>
  <c r="F1" i="43"/>
  <c r="A275" i="42"/>
  <c r="A272" i="42"/>
  <c r="C270" i="42"/>
  <c r="D267" i="42"/>
  <c r="F267" i="42" s="1"/>
  <c r="F266" i="42"/>
  <c r="F265" i="42"/>
  <c r="F264" i="42"/>
  <c r="F263" i="42"/>
  <c r="F262" i="42"/>
  <c r="F261" i="42"/>
  <c r="F260" i="42"/>
  <c r="F259" i="42"/>
  <c r="F258" i="42"/>
  <c r="F257" i="42"/>
  <c r="F256" i="42"/>
  <c r="F255" i="42"/>
  <c r="F254" i="42"/>
  <c r="F253" i="42"/>
  <c r="F252" i="42"/>
  <c r="F251" i="42"/>
  <c r="F250" i="42"/>
  <c r="F249" i="42"/>
  <c r="F248" i="42"/>
  <c r="F247" i="42"/>
  <c r="F246" i="42"/>
  <c r="F245" i="42"/>
  <c r="F244" i="42"/>
  <c r="F243" i="42"/>
  <c r="F242" i="42"/>
  <c r="F241" i="42"/>
  <c r="F240" i="42"/>
  <c r="F239" i="42"/>
  <c r="F238" i="42"/>
  <c r="F237" i="42"/>
  <c r="F236" i="42"/>
  <c r="F235" i="42"/>
  <c r="F234" i="42"/>
  <c r="F233" i="42"/>
  <c r="F232" i="42"/>
  <c r="F231" i="42"/>
  <c r="F230" i="42"/>
  <c r="F229" i="42"/>
  <c r="F228" i="42"/>
  <c r="F227" i="42"/>
  <c r="F226" i="42"/>
  <c r="F225" i="42"/>
  <c r="F224" i="42"/>
  <c r="F223" i="42"/>
  <c r="F222" i="42"/>
  <c r="F221" i="42"/>
  <c r="F220" i="42"/>
  <c r="F219" i="42"/>
  <c r="F218" i="42"/>
  <c r="F217" i="42"/>
  <c r="F216" i="42"/>
  <c r="F215" i="42"/>
  <c r="F214" i="42"/>
  <c r="F213" i="42"/>
  <c r="F212" i="42"/>
  <c r="F211" i="42"/>
  <c r="F210" i="42"/>
  <c r="F209" i="42"/>
  <c r="F208" i="42"/>
  <c r="F207" i="42"/>
  <c r="F206" i="42"/>
  <c r="F205" i="42"/>
  <c r="F204" i="42"/>
  <c r="F203" i="42"/>
  <c r="F202" i="42"/>
  <c r="F201" i="42"/>
  <c r="F200" i="42"/>
  <c r="F199" i="42"/>
  <c r="F198" i="42"/>
  <c r="F197" i="42"/>
  <c r="F196" i="42"/>
  <c r="F195" i="42"/>
  <c r="F194" i="42"/>
  <c r="F193" i="42"/>
  <c r="F192" i="42"/>
  <c r="F191" i="42"/>
  <c r="F190" i="42"/>
  <c r="F189" i="42"/>
  <c r="F188" i="42"/>
  <c r="F187" i="42"/>
  <c r="F186" i="42"/>
  <c r="F185" i="42"/>
  <c r="F184" i="42"/>
  <c r="F183" i="42"/>
  <c r="F182" i="42"/>
  <c r="F181" i="42"/>
  <c r="F180" i="42"/>
  <c r="F179" i="42"/>
  <c r="F178" i="42"/>
  <c r="F177" i="42"/>
  <c r="F176" i="42"/>
  <c r="F175" i="42"/>
  <c r="F174" i="42"/>
  <c r="F173" i="42"/>
  <c r="F172" i="42"/>
  <c r="F171" i="42"/>
  <c r="F170" i="42"/>
  <c r="F169" i="42"/>
  <c r="F168" i="42"/>
  <c r="F167" i="42"/>
  <c r="F166" i="42"/>
  <c r="F165" i="42"/>
  <c r="F164" i="42"/>
  <c r="F163" i="42"/>
  <c r="F162" i="42"/>
  <c r="F161" i="42"/>
  <c r="F160" i="42"/>
  <c r="F159" i="42"/>
  <c r="F158" i="42"/>
  <c r="F157" i="42"/>
  <c r="F156" i="42"/>
  <c r="F155" i="42"/>
  <c r="F154" i="42"/>
  <c r="F153" i="42"/>
  <c r="F152" i="42"/>
  <c r="F151" i="42"/>
  <c r="F150" i="42"/>
  <c r="F149" i="42"/>
  <c r="F148" i="42"/>
  <c r="F147" i="42"/>
  <c r="F146" i="42"/>
  <c r="F145" i="42"/>
  <c r="F144" i="42"/>
  <c r="F143" i="42"/>
  <c r="F142" i="42"/>
  <c r="F141" i="42"/>
  <c r="D140" i="42"/>
  <c r="F140" i="42" s="1"/>
  <c r="D139" i="42"/>
  <c r="F139" i="42" s="1"/>
  <c r="D138" i="42"/>
  <c r="F138" i="42" s="1"/>
  <c r="D135" i="42"/>
  <c r="F135" i="42" s="1"/>
  <c r="F134" i="42"/>
  <c r="F133" i="42"/>
  <c r="F132" i="42"/>
  <c r="F131" i="42"/>
  <c r="F130" i="42"/>
  <c r="F129" i="42"/>
  <c r="F128" i="42"/>
  <c r="F127" i="42"/>
  <c r="F126" i="42"/>
  <c r="F125" i="42"/>
  <c r="F124" i="42"/>
  <c r="F123" i="42"/>
  <c r="F122" i="42"/>
  <c r="F121" i="42"/>
  <c r="F120" i="42"/>
  <c r="F119" i="42"/>
  <c r="F118" i="42"/>
  <c r="F117" i="42"/>
  <c r="F116" i="42"/>
  <c r="F115" i="42"/>
  <c r="F114" i="42"/>
  <c r="F113" i="42"/>
  <c r="F112" i="42"/>
  <c r="F111" i="42"/>
  <c r="F110" i="42"/>
  <c r="F109" i="42"/>
  <c r="F108" i="42"/>
  <c r="F107" i="42"/>
  <c r="F106" i="42"/>
  <c r="F105" i="42"/>
  <c r="F104" i="42"/>
  <c r="F103" i="42"/>
  <c r="F102" i="42"/>
  <c r="F101" i="42"/>
  <c r="F100" i="42"/>
  <c r="F99" i="42"/>
  <c r="F98" i="42"/>
  <c r="F97" i="42"/>
  <c r="F96" i="42"/>
  <c r="F95" i="42"/>
  <c r="F94" i="42"/>
  <c r="F93" i="42"/>
  <c r="F92" i="42"/>
  <c r="F91" i="42"/>
  <c r="F90" i="42"/>
  <c r="F89" i="42"/>
  <c r="F88" i="42"/>
  <c r="F87" i="42"/>
  <c r="F86" i="42"/>
  <c r="F85" i="42"/>
  <c r="F84" i="42"/>
  <c r="F83" i="42"/>
  <c r="F82" i="42"/>
  <c r="F81" i="42"/>
  <c r="F80" i="42"/>
  <c r="F79" i="42"/>
  <c r="F78" i="42"/>
  <c r="F77" i="42"/>
  <c r="F76" i="42"/>
  <c r="F75" i="42"/>
  <c r="F74" i="42"/>
  <c r="F73" i="42"/>
  <c r="F72" i="42"/>
  <c r="F71" i="42"/>
  <c r="F70" i="42"/>
  <c r="F69" i="42"/>
  <c r="F68" i="42"/>
  <c r="F67" i="42"/>
  <c r="F66" i="42"/>
  <c r="F65" i="42"/>
  <c r="F64" i="42"/>
  <c r="F63" i="42"/>
  <c r="F62" i="42"/>
  <c r="F61" i="42"/>
  <c r="F60" i="42"/>
  <c r="F59" i="42"/>
  <c r="F58" i="42"/>
  <c r="F57" i="42"/>
  <c r="F56" i="42"/>
  <c r="F55" i="42"/>
  <c r="F54" i="42"/>
  <c r="F53" i="42"/>
  <c r="F52" i="42"/>
  <c r="F51" i="42"/>
  <c r="F50" i="42"/>
  <c r="F49" i="42"/>
  <c r="F48" i="42"/>
  <c r="F47" i="42"/>
  <c r="F46" i="42"/>
  <c r="F45" i="42"/>
  <c r="F44" i="42"/>
  <c r="F43" i="42"/>
  <c r="F42" i="42"/>
  <c r="F41" i="42"/>
  <c r="F40" i="42"/>
  <c r="F39" i="42"/>
  <c r="F38" i="42"/>
  <c r="F37" i="42"/>
  <c r="F36" i="42"/>
  <c r="F35" i="42"/>
  <c r="F34" i="42"/>
  <c r="F33" i="42"/>
  <c r="F32" i="42"/>
  <c r="F31" i="42"/>
  <c r="F30" i="42"/>
  <c r="F29" i="42"/>
  <c r="F28" i="42"/>
  <c r="F27" i="42"/>
  <c r="F26" i="42"/>
  <c r="F25" i="42"/>
  <c r="F24" i="42"/>
  <c r="F23" i="42"/>
  <c r="F22" i="42"/>
  <c r="F21" i="42"/>
  <c r="F20" i="42"/>
  <c r="F19" i="42"/>
  <c r="F18" i="42"/>
  <c r="F17" i="42"/>
  <c r="F16" i="42"/>
  <c r="F15" i="42"/>
  <c r="F14" i="42"/>
  <c r="F13" i="42"/>
  <c r="F12" i="42"/>
  <c r="F11" i="42"/>
  <c r="F10" i="42"/>
  <c r="F9" i="42"/>
  <c r="D8" i="42"/>
  <c r="F8" i="42" s="1"/>
  <c r="D7" i="42"/>
  <c r="F7" i="42" s="1"/>
  <c r="D6" i="42"/>
  <c r="F6" i="42" s="1"/>
  <c r="F1" i="42"/>
  <c r="A275" i="41"/>
  <c r="A272" i="41"/>
  <c r="C270" i="41"/>
  <c r="D267" i="41"/>
  <c r="F267" i="41" s="1"/>
  <c r="F266" i="41"/>
  <c r="F265" i="41"/>
  <c r="F264" i="41"/>
  <c r="F263" i="41"/>
  <c r="F262" i="41"/>
  <c r="F261" i="41"/>
  <c r="F260" i="41"/>
  <c r="F259" i="41"/>
  <c r="F258" i="41"/>
  <c r="F257" i="41"/>
  <c r="F256" i="41"/>
  <c r="F255" i="41"/>
  <c r="F254" i="41"/>
  <c r="F253" i="41"/>
  <c r="F252" i="41"/>
  <c r="F251" i="41"/>
  <c r="F250" i="41"/>
  <c r="F249" i="41"/>
  <c r="F248" i="41"/>
  <c r="F247" i="41"/>
  <c r="F246" i="41"/>
  <c r="F245" i="41"/>
  <c r="F244" i="41"/>
  <c r="F243" i="41"/>
  <c r="F242" i="41"/>
  <c r="F241" i="41"/>
  <c r="F240" i="41"/>
  <c r="F239" i="41"/>
  <c r="F238" i="41"/>
  <c r="F237" i="41"/>
  <c r="F236" i="41"/>
  <c r="F235" i="41"/>
  <c r="F234" i="41"/>
  <c r="F233" i="41"/>
  <c r="F232" i="41"/>
  <c r="F231" i="41"/>
  <c r="F230" i="41"/>
  <c r="F229" i="41"/>
  <c r="F228" i="41"/>
  <c r="F227" i="41"/>
  <c r="F226" i="41"/>
  <c r="F225" i="41"/>
  <c r="F224" i="41"/>
  <c r="F223" i="41"/>
  <c r="F222" i="41"/>
  <c r="F221" i="41"/>
  <c r="F220" i="41"/>
  <c r="F219" i="41"/>
  <c r="F218" i="41"/>
  <c r="F217" i="41"/>
  <c r="F216" i="41"/>
  <c r="F215" i="41"/>
  <c r="F214" i="41"/>
  <c r="F213" i="41"/>
  <c r="F212" i="41"/>
  <c r="F211" i="41"/>
  <c r="F210" i="41"/>
  <c r="F209" i="41"/>
  <c r="F208" i="41"/>
  <c r="F207" i="41"/>
  <c r="F206" i="41"/>
  <c r="F205" i="41"/>
  <c r="F204" i="41"/>
  <c r="F203" i="41"/>
  <c r="F202" i="41"/>
  <c r="F201" i="41"/>
  <c r="F200" i="41"/>
  <c r="F199" i="41"/>
  <c r="F198" i="41"/>
  <c r="F197" i="41"/>
  <c r="F196" i="41"/>
  <c r="F195" i="41"/>
  <c r="F194" i="41"/>
  <c r="F193" i="41"/>
  <c r="F192" i="41"/>
  <c r="F191" i="41"/>
  <c r="F190" i="41"/>
  <c r="F189" i="41"/>
  <c r="F188" i="41"/>
  <c r="F187" i="41"/>
  <c r="F186" i="41"/>
  <c r="F185" i="41"/>
  <c r="F184" i="41"/>
  <c r="F183" i="41"/>
  <c r="F182" i="41"/>
  <c r="F181" i="41"/>
  <c r="F180" i="41"/>
  <c r="F179" i="41"/>
  <c r="F178" i="41"/>
  <c r="F177" i="41"/>
  <c r="F176" i="41"/>
  <c r="F175" i="41"/>
  <c r="F174" i="41"/>
  <c r="F173" i="41"/>
  <c r="F172" i="41"/>
  <c r="F171" i="41"/>
  <c r="F170" i="41"/>
  <c r="F169" i="41"/>
  <c r="F168" i="41"/>
  <c r="F167" i="41"/>
  <c r="F166" i="41"/>
  <c r="F165" i="41"/>
  <c r="F164" i="41"/>
  <c r="F163" i="41"/>
  <c r="F162" i="41"/>
  <c r="F161" i="41"/>
  <c r="F160" i="41"/>
  <c r="F159" i="41"/>
  <c r="F158" i="41"/>
  <c r="F157" i="41"/>
  <c r="F156" i="41"/>
  <c r="F155" i="41"/>
  <c r="F154" i="41"/>
  <c r="F153" i="41"/>
  <c r="F152" i="41"/>
  <c r="F151" i="41"/>
  <c r="F150" i="41"/>
  <c r="F149" i="41"/>
  <c r="F148" i="41"/>
  <c r="F147" i="41"/>
  <c r="F146" i="41"/>
  <c r="F145" i="41"/>
  <c r="F144" i="41"/>
  <c r="F143" i="41"/>
  <c r="F142" i="41"/>
  <c r="F141" i="41"/>
  <c r="D140" i="41"/>
  <c r="F140" i="41" s="1"/>
  <c r="D139" i="41"/>
  <c r="F139" i="41" s="1"/>
  <c r="D138" i="41"/>
  <c r="F138" i="41" s="1"/>
  <c r="D135" i="41"/>
  <c r="F135" i="41" s="1"/>
  <c r="F134" i="41"/>
  <c r="F133" i="41"/>
  <c r="F132" i="41"/>
  <c r="F131" i="41"/>
  <c r="F130" i="41"/>
  <c r="F129" i="41"/>
  <c r="F128" i="41"/>
  <c r="F127" i="41"/>
  <c r="F126" i="41"/>
  <c r="F125" i="41"/>
  <c r="F124" i="41"/>
  <c r="F123" i="41"/>
  <c r="F122" i="41"/>
  <c r="F121" i="41"/>
  <c r="F120" i="41"/>
  <c r="F119" i="41"/>
  <c r="F118" i="41"/>
  <c r="F117" i="41"/>
  <c r="F116" i="41"/>
  <c r="F115" i="41"/>
  <c r="F114" i="41"/>
  <c r="F113" i="41"/>
  <c r="F112" i="41"/>
  <c r="F111" i="41"/>
  <c r="F110" i="41"/>
  <c r="F109" i="41"/>
  <c r="F108" i="41"/>
  <c r="F107" i="41"/>
  <c r="F106" i="41"/>
  <c r="F105" i="41"/>
  <c r="F104" i="41"/>
  <c r="F103" i="41"/>
  <c r="F102" i="41"/>
  <c r="F101" i="41"/>
  <c r="F100" i="41"/>
  <c r="F99" i="41"/>
  <c r="F98" i="41"/>
  <c r="F97" i="41"/>
  <c r="F96" i="41"/>
  <c r="F95" i="41"/>
  <c r="F94" i="41"/>
  <c r="F93" i="41"/>
  <c r="F92" i="41"/>
  <c r="F91" i="41"/>
  <c r="F90" i="41"/>
  <c r="F89" i="41"/>
  <c r="F88" i="41"/>
  <c r="F87" i="41"/>
  <c r="F86" i="41"/>
  <c r="F85" i="41"/>
  <c r="F84" i="41"/>
  <c r="F83" i="41"/>
  <c r="F82" i="41"/>
  <c r="F81" i="41"/>
  <c r="F80" i="41"/>
  <c r="F79" i="41"/>
  <c r="F78" i="41"/>
  <c r="F77" i="41"/>
  <c r="F76" i="41"/>
  <c r="F75" i="41"/>
  <c r="F74" i="41"/>
  <c r="F73" i="41"/>
  <c r="F72" i="41"/>
  <c r="F71" i="41"/>
  <c r="F70" i="41"/>
  <c r="F69" i="41"/>
  <c r="F68" i="41"/>
  <c r="F67" i="41"/>
  <c r="F66" i="41"/>
  <c r="F65" i="41"/>
  <c r="F64" i="41"/>
  <c r="F63" i="41"/>
  <c r="F62" i="41"/>
  <c r="F61" i="41"/>
  <c r="F60" i="41"/>
  <c r="F59" i="41"/>
  <c r="F58" i="41"/>
  <c r="F57" i="41"/>
  <c r="F56" i="41"/>
  <c r="F55" i="41"/>
  <c r="F54" i="41"/>
  <c r="F53" i="41"/>
  <c r="F52" i="41"/>
  <c r="F51" i="41"/>
  <c r="F50" i="41"/>
  <c r="F49" i="41"/>
  <c r="F48" i="41"/>
  <c r="F47" i="41"/>
  <c r="F46" i="41"/>
  <c r="F45" i="41"/>
  <c r="F44" i="41"/>
  <c r="F43" i="41"/>
  <c r="F42" i="41"/>
  <c r="F41" i="41"/>
  <c r="F40" i="41"/>
  <c r="F39" i="41"/>
  <c r="F38" i="41"/>
  <c r="F37" i="41"/>
  <c r="F36" i="41"/>
  <c r="F35" i="41"/>
  <c r="F34" i="41"/>
  <c r="F33" i="41"/>
  <c r="F32" i="41"/>
  <c r="F31" i="41"/>
  <c r="F30" i="41"/>
  <c r="F29" i="41"/>
  <c r="F28" i="41"/>
  <c r="F27" i="41"/>
  <c r="F26" i="41"/>
  <c r="F25" i="41"/>
  <c r="F24" i="41"/>
  <c r="F23" i="41"/>
  <c r="F22" i="41"/>
  <c r="F21" i="41"/>
  <c r="F20" i="41"/>
  <c r="F19" i="41"/>
  <c r="F18" i="41"/>
  <c r="F17" i="41"/>
  <c r="F16" i="41"/>
  <c r="F15" i="41"/>
  <c r="F14" i="41"/>
  <c r="F13" i="41"/>
  <c r="F12" i="41"/>
  <c r="F11" i="41"/>
  <c r="F10" i="41"/>
  <c r="F9" i="41"/>
  <c r="D8" i="41"/>
  <c r="F8" i="41" s="1"/>
  <c r="D7" i="41"/>
  <c r="F7" i="41" s="1"/>
  <c r="D6" i="41"/>
  <c r="F6" i="41" s="1"/>
  <c r="F1" i="41"/>
  <c r="A275" i="40"/>
  <c r="A272" i="40"/>
  <c r="C270" i="40"/>
  <c r="D267" i="40"/>
  <c r="F267" i="40" s="1"/>
  <c r="F266" i="40"/>
  <c r="F265" i="40"/>
  <c r="F264" i="40"/>
  <c r="F263" i="40"/>
  <c r="F262" i="40"/>
  <c r="F261" i="40"/>
  <c r="F260" i="40"/>
  <c r="F259" i="40"/>
  <c r="F258" i="40"/>
  <c r="F257" i="40"/>
  <c r="F256" i="40"/>
  <c r="F255" i="40"/>
  <c r="F254" i="40"/>
  <c r="F253" i="40"/>
  <c r="F252" i="40"/>
  <c r="F251" i="40"/>
  <c r="F250" i="40"/>
  <c r="F249" i="40"/>
  <c r="F248" i="40"/>
  <c r="F247" i="40"/>
  <c r="F246" i="40"/>
  <c r="F245" i="40"/>
  <c r="F244" i="40"/>
  <c r="F243" i="40"/>
  <c r="F242" i="40"/>
  <c r="F241" i="40"/>
  <c r="F240" i="40"/>
  <c r="F239" i="40"/>
  <c r="F238" i="40"/>
  <c r="F237" i="40"/>
  <c r="F236" i="40"/>
  <c r="F235" i="40"/>
  <c r="F234" i="40"/>
  <c r="F233" i="40"/>
  <c r="F232" i="40"/>
  <c r="F231" i="40"/>
  <c r="F230" i="40"/>
  <c r="F229" i="40"/>
  <c r="F228" i="40"/>
  <c r="F227" i="40"/>
  <c r="F226" i="40"/>
  <c r="F225" i="40"/>
  <c r="F224" i="40"/>
  <c r="F223" i="40"/>
  <c r="F222" i="40"/>
  <c r="F221" i="40"/>
  <c r="F220" i="40"/>
  <c r="F219" i="40"/>
  <c r="F218" i="40"/>
  <c r="F217" i="40"/>
  <c r="F216" i="40"/>
  <c r="F215" i="40"/>
  <c r="F214" i="40"/>
  <c r="F213" i="40"/>
  <c r="F212" i="40"/>
  <c r="F211" i="40"/>
  <c r="F210" i="40"/>
  <c r="F209" i="40"/>
  <c r="F208" i="40"/>
  <c r="F207" i="40"/>
  <c r="F206" i="40"/>
  <c r="F205" i="40"/>
  <c r="F204" i="40"/>
  <c r="F203" i="40"/>
  <c r="F202" i="40"/>
  <c r="F201" i="40"/>
  <c r="F200" i="40"/>
  <c r="F199" i="40"/>
  <c r="F198" i="40"/>
  <c r="F197" i="40"/>
  <c r="F196" i="40"/>
  <c r="F195" i="40"/>
  <c r="F194" i="40"/>
  <c r="F193" i="40"/>
  <c r="F192" i="40"/>
  <c r="F191" i="40"/>
  <c r="F190" i="40"/>
  <c r="F189" i="40"/>
  <c r="F188" i="40"/>
  <c r="F187" i="40"/>
  <c r="F186" i="40"/>
  <c r="F185" i="40"/>
  <c r="F184" i="40"/>
  <c r="F183" i="40"/>
  <c r="F182" i="40"/>
  <c r="F181" i="40"/>
  <c r="F180" i="40"/>
  <c r="F179" i="40"/>
  <c r="F178" i="40"/>
  <c r="F177" i="40"/>
  <c r="F176" i="40"/>
  <c r="F175" i="40"/>
  <c r="F174" i="40"/>
  <c r="F173" i="40"/>
  <c r="F172" i="40"/>
  <c r="F171" i="40"/>
  <c r="F170" i="40"/>
  <c r="F169" i="40"/>
  <c r="F168" i="40"/>
  <c r="F167" i="40"/>
  <c r="F166" i="40"/>
  <c r="F165" i="40"/>
  <c r="F164" i="40"/>
  <c r="F163" i="40"/>
  <c r="F162" i="40"/>
  <c r="F161" i="40"/>
  <c r="F160" i="40"/>
  <c r="F159" i="40"/>
  <c r="F158" i="40"/>
  <c r="F157" i="40"/>
  <c r="F156" i="40"/>
  <c r="F155" i="40"/>
  <c r="F154" i="40"/>
  <c r="F153" i="40"/>
  <c r="F152" i="40"/>
  <c r="F151" i="40"/>
  <c r="F150" i="40"/>
  <c r="F149" i="40"/>
  <c r="F148" i="40"/>
  <c r="F147" i="40"/>
  <c r="F146" i="40"/>
  <c r="F145" i="40"/>
  <c r="F144" i="40"/>
  <c r="F143" i="40"/>
  <c r="F142" i="40"/>
  <c r="F141" i="40"/>
  <c r="D140" i="40"/>
  <c r="F140" i="40" s="1"/>
  <c r="D139" i="40"/>
  <c r="F139" i="40" s="1"/>
  <c r="D138" i="40"/>
  <c r="F138" i="40" s="1"/>
  <c r="D135" i="40"/>
  <c r="F135" i="40" s="1"/>
  <c r="F134" i="40"/>
  <c r="F133" i="40"/>
  <c r="F132" i="40"/>
  <c r="F131" i="40"/>
  <c r="F130" i="40"/>
  <c r="F129" i="40"/>
  <c r="F128" i="40"/>
  <c r="F127" i="40"/>
  <c r="F126" i="40"/>
  <c r="F125" i="40"/>
  <c r="F124" i="40"/>
  <c r="F123" i="40"/>
  <c r="F122" i="40"/>
  <c r="F121" i="40"/>
  <c r="F120" i="40"/>
  <c r="F119" i="40"/>
  <c r="F118" i="40"/>
  <c r="F117" i="40"/>
  <c r="F116" i="40"/>
  <c r="F115" i="40"/>
  <c r="F114" i="40"/>
  <c r="F113" i="40"/>
  <c r="F112" i="40"/>
  <c r="F111" i="40"/>
  <c r="F110" i="40"/>
  <c r="F109" i="40"/>
  <c r="F108" i="40"/>
  <c r="F107" i="40"/>
  <c r="F106" i="40"/>
  <c r="F105" i="40"/>
  <c r="F104" i="40"/>
  <c r="F103" i="40"/>
  <c r="F102" i="40"/>
  <c r="F101" i="40"/>
  <c r="F100" i="40"/>
  <c r="F99" i="40"/>
  <c r="F98" i="40"/>
  <c r="F97" i="40"/>
  <c r="F96" i="40"/>
  <c r="F95" i="40"/>
  <c r="F94" i="40"/>
  <c r="F93" i="40"/>
  <c r="F92" i="40"/>
  <c r="F91" i="40"/>
  <c r="F90" i="40"/>
  <c r="F89" i="40"/>
  <c r="F88" i="40"/>
  <c r="F87" i="40"/>
  <c r="F86" i="40"/>
  <c r="F85" i="40"/>
  <c r="F84" i="40"/>
  <c r="F83" i="40"/>
  <c r="F82" i="40"/>
  <c r="F81" i="40"/>
  <c r="F80" i="40"/>
  <c r="F79" i="40"/>
  <c r="F78" i="40"/>
  <c r="F77" i="40"/>
  <c r="F76" i="40"/>
  <c r="F75" i="40"/>
  <c r="F74" i="40"/>
  <c r="F73" i="40"/>
  <c r="F72" i="40"/>
  <c r="F71" i="40"/>
  <c r="F70" i="40"/>
  <c r="F69" i="40"/>
  <c r="F68" i="40"/>
  <c r="F67" i="40"/>
  <c r="F66" i="40"/>
  <c r="F65" i="40"/>
  <c r="F64" i="40"/>
  <c r="F63" i="40"/>
  <c r="F62" i="40"/>
  <c r="F61" i="40"/>
  <c r="F60" i="40"/>
  <c r="F59" i="40"/>
  <c r="F58" i="40"/>
  <c r="F57" i="40"/>
  <c r="F56" i="40"/>
  <c r="F55" i="40"/>
  <c r="F54" i="40"/>
  <c r="F53" i="40"/>
  <c r="F52" i="40"/>
  <c r="F51" i="40"/>
  <c r="F50" i="40"/>
  <c r="F49" i="40"/>
  <c r="F48" i="40"/>
  <c r="F47" i="40"/>
  <c r="F46" i="40"/>
  <c r="F45" i="40"/>
  <c r="F44" i="40"/>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F13" i="40"/>
  <c r="F12" i="40"/>
  <c r="F11" i="40"/>
  <c r="F10" i="40"/>
  <c r="F9" i="40"/>
  <c r="D8" i="40"/>
  <c r="F8" i="40" s="1"/>
  <c r="D7" i="40"/>
  <c r="F7" i="40" s="1"/>
  <c r="D6" i="40"/>
  <c r="F6" i="40" s="1"/>
  <c r="F1" i="40"/>
  <c r="D5" i="24"/>
  <c r="D6" i="24"/>
  <c r="D12" i="24"/>
  <c r="D11" i="24"/>
  <c r="A32" i="8"/>
  <c r="A31" i="8"/>
  <c r="A30" i="8"/>
  <c r="A29" i="8"/>
  <c r="A28" i="8"/>
  <c r="A29" i="1"/>
  <c r="A28" i="1"/>
  <c r="A27" i="1"/>
  <c r="A26" i="1"/>
  <c r="A25" i="1"/>
  <c r="A24" i="25"/>
  <c r="A23" i="25"/>
  <c r="A22" i="25"/>
  <c r="A21" i="25"/>
  <c r="A20" i="25"/>
  <c r="F31" i="25"/>
  <c r="A275" i="39"/>
  <c r="A272" i="39"/>
  <c r="C270" i="39"/>
  <c r="D267" i="39"/>
  <c r="F267" i="39" s="1"/>
  <c r="F266" i="39"/>
  <c r="F265" i="39"/>
  <c r="F264" i="39"/>
  <c r="F263" i="39"/>
  <c r="F262" i="39"/>
  <c r="F261" i="39"/>
  <c r="F260" i="39"/>
  <c r="F259" i="39"/>
  <c r="F258" i="39"/>
  <c r="F257" i="39"/>
  <c r="F256" i="39"/>
  <c r="F255" i="39"/>
  <c r="F254" i="39"/>
  <c r="F253" i="39"/>
  <c r="F252" i="39"/>
  <c r="F251" i="39"/>
  <c r="F250" i="39"/>
  <c r="F249" i="39"/>
  <c r="F248" i="39"/>
  <c r="F247" i="39"/>
  <c r="F246" i="39"/>
  <c r="F245" i="39"/>
  <c r="F244" i="39"/>
  <c r="F243" i="39"/>
  <c r="F242" i="39"/>
  <c r="F241" i="39"/>
  <c r="F240" i="39"/>
  <c r="F239" i="39"/>
  <c r="F238" i="39"/>
  <c r="F237" i="39"/>
  <c r="F236" i="39"/>
  <c r="F235" i="39"/>
  <c r="F234" i="39"/>
  <c r="F233" i="39"/>
  <c r="F232" i="39"/>
  <c r="F231" i="39"/>
  <c r="F230" i="39"/>
  <c r="F229" i="39"/>
  <c r="F228" i="39"/>
  <c r="F227" i="39"/>
  <c r="F226" i="39"/>
  <c r="F225" i="39"/>
  <c r="F224" i="39"/>
  <c r="F223" i="39"/>
  <c r="F222" i="39"/>
  <c r="F221" i="39"/>
  <c r="F220" i="39"/>
  <c r="F219" i="39"/>
  <c r="F218" i="39"/>
  <c r="F217" i="39"/>
  <c r="F216" i="39"/>
  <c r="F215" i="39"/>
  <c r="F214" i="39"/>
  <c r="F213" i="39"/>
  <c r="F212" i="39"/>
  <c r="F211" i="39"/>
  <c r="F210" i="39"/>
  <c r="F209" i="39"/>
  <c r="F208" i="39"/>
  <c r="F207" i="39"/>
  <c r="F206" i="39"/>
  <c r="F205" i="39"/>
  <c r="F204" i="39"/>
  <c r="F203" i="39"/>
  <c r="F202" i="39"/>
  <c r="F201" i="39"/>
  <c r="F200" i="39"/>
  <c r="F199" i="39"/>
  <c r="F198" i="39"/>
  <c r="F197" i="39"/>
  <c r="F196" i="39"/>
  <c r="F195" i="39"/>
  <c r="F194" i="39"/>
  <c r="F193" i="39"/>
  <c r="F192" i="39"/>
  <c r="F191" i="39"/>
  <c r="F190" i="39"/>
  <c r="F189" i="39"/>
  <c r="F188" i="39"/>
  <c r="F187" i="39"/>
  <c r="F186" i="39"/>
  <c r="F185" i="39"/>
  <c r="F184" i="39"/>
  <c r="F183" i="39"/>
  <c r="F182" i="39"/>
  <c r="F181" i="39"/>
  <c r="F180" i="39"/>
  <c r="F179" i="39"/>
  <c r="F178" i="39"/>
  <c r="F177" i="39"/>
  <c r="F176" i="39"/>
  <c r="F175" i="39"/>
  <c r="F174" i="39"/>
  <c r="F173" i="39"/>
  <c r="F172" i="39"/>
  <c r="F171" i="39"/>
  <c r="F170" i="39"/>
  <c r="F169" i="39"/>
  <c r="F168" i="39"/>
  <c r="F167" i="39"/>
  <c r="F166" i="39"/>
  <c r="F165" i="39"/>
  <c r="F164" i="39"/>
  <c r="F163" i="39"/>
  <c r="F162" i="39"/>
  <c r="F161" i="39"/>
  <c r="F160" i="39"/>
  <c r="F159" i="39"/>
  <c r="F158" i="39"/>
  <c r="F157" i="39"/>
  <c r="F156" i="39"/>
  <c r="F155" i="39"/>
  <c r="F154" i="39"/>
  <c r="F153" i="39"/>
  <c r="F152" i="39"/>
  <c r="F151" i="39"/>
  <c r="F150" i="39"/>
  <c r="F149" i="39"/>
  <c r="F148" i="39"/>
  <c r="F147" i="39"/>
  <c r="F146" i="39"/>
  <c r="F145" i="39"/>
  <c r="F144" i="39"/>
  <c r="F143" i="39"/>
  <c r="F142" i="39"/>
  <c r="F141" i="39"/>
  <c r="D140" i="39"/>
  <c r="F140" i="39" s="1"/>
  <c r="D139" i="39"/>
  <c r="F139" i="39" s="1"/>
  <c r="D138" i="39"/>
  <c r="F138" i="39" s="1"/>
  <c r="D135" i="39"/>
  <c r="F135" i="39" s="1"/>
  <c r="F134" i="39"/>
  <c r="F133" i="39"/>
  <c r="F132" i="39"/>
  <c r="F131" i="39"/>
  <c r="F130" i="39"/>
  <c r="F129" i="39"/>
  <c r="F128" i="39"/>
  <c r="F127" i="39"/>
  <c r="F126" i="39"/>
  <c r="F125" i="39"/>
  <c r="F124" i="39"/>
  <c r="F123" i="39"/>
  <c r="F122" i="39"/>
  <c r="F121" i="39"/>
  <c r="F120" i="39"/>
  <c r="F119" i="39"/>
  <c r="F118" i="39"/>
  <c r="F117" i="39"/>
  <c r="F116" i="39"/>
  <c r="F115" i="39"/>
  <c r="F114" i="39"/>
  <c r="F113" i="39"/>
  <c r="F112" i="39"/>
  <c r="F111" i="39"/>
  <c r="F110" i="39"/>
  <c r="F109" i="39"/>
  <c r="F108" i="39"/>
  <c r="F107" i="39"/>
  <c r="F106" i="39"/>
  <c r="F105" i="39"/>
  <c r="F104" i="39"/>
  <c r="F103" i="39"/>
  <c r="F102" i="39"/>
  <c r="F101" i="39"/>
  <c r="F100" i="39"/>
  <c r="F99" i="39"/>
  <c r="F98" i="39"/>
  <c r="F97" i="39"/>
  <c r="F96" i="39"/>
  <c r="F95" i="39"/>
  <c r="F94" i="39"/>
  <c r="F93" i="39"/>
  <c r="F92" i="39"/>
  <c r="F91" i="39"/>
  <c r="F90" i="39"/>
  <c r="F89" i="39"/>
  <c r="F88" i="39"/>
  <c r="F87" i="39"/>
  <c r="F86" i="39"/>
  <c r="F85" i="39"/>
  <c r="F84" i="39"/>
  <c r="F83" i="39"/>
  <c r="F82" i="39"/>
  <c r="F81" i="39"/>
  <c r="F80" i="39"/>
  <c r="F79" i="39"/>
  <c r="F78" i="39"/>
  <c r="F77" i="39"/>
  <c r="F76" i="39"/>
  <c r="F75" i="39"/>
  <c r="F74" i="39"/>
  <c r="F73" i="39"/>
  <c r="F72" i="39"/>
  <c r="F71" i="39"/>
  <c r="F70" i="39"/>
  <c r="F69" i="39"/>
  <c r="F68" i="39"/>
  <c r="F67" i="39"/>
  <c r="F66" i="39"/>
  <c r="F65" i="39"/>
  <c r="F64" i="39"/>
  <c r="F63" i="39"/>
  <c r="F62" i="39"/>
  <c r="F61" i="39"/>
  <c r="F60" i="39"/>
  <c r="F59" i="39"/>
  <c r="F58" i="39"/>
  <c r="F57" i="39"/>
  <c r="F56" i="39"/>
  <c r="F55" i="39"/>
  <c r="F54" i="39"/>
  <c r="F53" i="39"/>
  <c r="F52" i="39"/>
  <c r="F51" i="39"/>
  <c r="F50" i="39"/>
  <c r="F49" i="39"/>
  <c r="F48" i="39"/>
  <c r="F47" i="39"/>
  <c r="F46" i="39"/>
  <c r="F45" i="39"/>
  <c r="F44" i="39"/>
  <c r="F43"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F16" i="39"/>
  <c r="F15" i="39"/>
  <c r="F14" i="39"/>
  <c r="F13" i="39"/>
  <c r="F12" i="39"/>
  <c r="F11" i="39"/>
  <c r="F10" i="39"/>
  <c r="F9" i="39"/>
  <c r="D8" i="39"/>
  <c r="F8" i="39" s="1"/>
  <c r="D7" i="39"/>
  <c r="F7" i="39" s="1"/>
  <c r="D6" i="39"/>
  <c r="F6" i="39" s="1"/>
  <c r="F1" i="39"/>
  <c r="A275" i="38"/>
  <c r="A272" i="38"/>
  <c r="C270" i="38"/>
  <c r="D267" i="38"/>
  <c r="F267" i="38" s="1"/>
  <c r="F266" i="38"/>
  <c r="F265" i="38"/>
  <c r="F264" i="38"/>
  <c r="F263" i="38"/>
  <c r="F262" i="38"/>
  <c r="F261" i="38"/>
  <c r="F260" i="38"/>
  <c r="F259" i="38"/>
  <c r="F258" i="38"/>
  <c r="F257" i="38"/>
  <c r="F256" i="38"/>
  <c r="F255" i="38"/>
  <c r="F254" i="38"/>
  <c r="F253" i="38"/>
  <c r="F252" i="38"/>
  <c r="F251" i="38"/>
  <c r="F250" i="38"/>
  <c r="F249" i="38"/>
  <c r="F248" i="38"/>
  <c r="F247" i="38"/>
  <c r="F246" i="38"/>
  <c r="F245" i="38"/>
  <c r="F244" i="38"/>
  <c r="F243" i="38"/>
  <c r="F242" i="38"/>
  <c r="F241" i="38"/>
  <c r="F240" i="38"/>
  <c r="F239" i="38"/>
  <c r="F238" i="38"/>
  <c r="F237" i="38"/>
  <c r="F236" i="38"/>
  <c r="F235" i="38"/>
  <c r="F234" i="38"/>
  <c r="F233" i="38"/>
  <c r="F232" i="38"/>
  <c r="F231" i="38"/>
  <c r="F230" i="38"/>
  <c r="F229" i="38"/>
  <c r="F228" i="38"/>
  <c r="F227" i="38"/>
  <c r="F226" i="38"/>
  <c r="F225" i="38"/>
  <c r="F224" i="38"/>
  <c r="F223" i="38"/>
  <c r="F222" i="38"/>
  <c r="F221" i="38"/>
  <c r="F220" i="38"/>
  <c r="F219" i="38"/>
  <c r="F218" i="38"/>
  <c r="F217" i="38"/>
  <c r="F216" i="38"/>
  <c r="F215" i="38"/>
  <c r="F214" i="38"/>
  <c r="F213" i="38"/>
  <c r="F212" i="38"/>
  <c r="F211" i="38"/>
  <c r="F210" i="38"/>
  <c r="F209" i="38"/>
  <c r="F208" i="38"/>
  <c r="F207" i="38"/>
  <c r="F206" i="38"/>
  <c r="F205" i="38"/>
  <c r="F204" i="38"/>
  <c r="F203" i="38"/>
  <c r="F202" i="38"/>
  <c r="F201" i="38"/>
  <c r="F200" i="38"/>
  <c r="F199" i="38"/>
  <c r="F198" i="38"/>
  <c r="F197" i="38"/>
  <c r="F196" i="38"/>
  <c r="F195" i="38"/>
  <c r="F194" i="38"/>
  <c r="F193" i="38"/>
  <c r="F192" i="38"/>
  <c r="F191" i="38"/>
  <c r="F190" i="38"/>
  <c r="F189" i="38"/>
  <c r="F188" i="38"/>
  <c r="F187" i="38"/>
  <c r="F186" i="38"/>
  <c r="F185" i="38"/>
  <c r="F184" i="38"/>
  <c r="F183" i="38"/>
  <c r="F182" i="38"/>
  <c r="F181" i="38"/>
  <c r="F180" i="38"/>
  <c r="F179" i="38"/>
  <c r="F178" i="38"/>
  <c r="F177" i="38"/>
  <c r="F176" i="38"/>
  <c r="F175" i="38"/>
  <c r="F174" i="38"/>
  <c r="F173" i="38"/>
  <c r="F172" i="38"/>
  <c r="F171" i="38"/>
  <c r="F170" i="38"/>
  <c r="F169" i="38"/>
  <c r="F168" i="38"/>
  <c r="F167" i="38"/>
  <c r="F166" i="38"/>
  <c r="F165" i="38"/>
  <c r="F164" i="38"/>
  <c r="F163" i="38"/>
  <c r="F162" i="38"/>
  <c r="F161" i="38"/>
  <c r="F160" i="38"/>
  <c r="F159" i="38"/>
  <c r="F158" i="38"/>
  <c r="F157" i="38"/>
  <c r="F156" i="38"/>
  <c r="F155" i="38"/>
  <c r="F154" i="38"/>
  <c r="F153" i="38"/>
  <c r="F152" i="38"/>
  <c r="F151" i="38"/>
  <c r="F150" i="38"/>
  <c r="F149" i="38"/>
  <c r="F148" i="38"/>
  <c r="F147" i="38"/>
  <c r="F146" i="38"/>
  <c r="F145" i="38"/>
  <c r="F144" i="38"/>
  <c r="F143" i="38"/>
  <c r="F142" i="38"/>
  <c r="F141" i="38"/>
  <c r="D140" i="38"/>
  <c r="F140" i="38" s="1"/>
  <c r="D139" i="38"/>
  <c r="F139" i="38" s="1"/>
  <c r="D138" i="38"/>
  <c r="F138" i="38" s="1"/>
  <c r="D135" i="38"/>
  <c r="F135" i="38" s="1"/>
  <c r="F134" i="38"/>
  <c r="F133" i="38"/>
  <c r="F132" i="38"/>
  <c r="F131" i="38"/>
  <c r="F130" i="38"/>
  <c r="F129" i="38"/>
  <c r="F128" i="38"/>
  <c r="F127" i="38"/>
  <c r="F126" i="38"/>
  <c r="F125" i="38"/>
  <c r="F124" i="38"/>
  <c r="F123" i="38"/>
  <c r="F122" i="38"/>
  <c r="F121" i="38"/>
  <c r="F120" i="38"/>
  <c r="F119" i="38"/>
  <c r="F118" i="38"/>
  <c r="F117" i="38"/>
  <c r="F116" i="38"/>
  <c r="F115" i="38"/>
  <c r="F114" i="38"/>
  <c r="F113" i="38"/>
  <c r="F112" i="38"/>
  <c r="F111" i="38"/>
  <c r="F110" i="38"/>
  <c r="F109" i="38"/>
  <c r="F108" i="38"/>
  <c r="F107" i="38"/>
  <c r="F106" i="38"/>
  <c r="F105" i="38"/>
  <c r="F104" i="38"/>
  <c r="F103" i="38"/>
  <c r="F102" i="38"/>
  <c r="F101" i="38"/>
  <c r="F100" i="38"/>
  <c r="F99" i="38"/>
  <c r="F98" i="38"/>
  <c r="F97" i="38"/>
  <c r="F96" i="38"/>
  <c r="F95" i="38"/>
  <c r="F94" i="38"/>
  <c r="F93" i="38"/>
  <c r="F92" i="38"/>
  <c r="F91" i="38"/>
  <c r="F90" i="38"/>
  <c r="F89" i="38"/>
  <c r="F88" i="38"/>
  <c r="F87" i="38"/>
  <c r="F86" i="38"/>
  <c r="F85" i="38"/>
  <c r="F84" i="38"/>
  <c r="F83" i="38"/>
  <c r="F82" i="38"/>
  <c r="F81" i="38"/>
  <c r="F80" i="38"/>
  <c r="F79" i="38"/>
  <c r="F78" i="38"/>
  <c r="F77" i="38"/>
  <c r="F76" i="38"/>
  <c r="F75" i="38"/>
  <c r="F74" i="38"/>
  <c r="F73" i="38"/>
  <c r="F72" i="38"/>
  <c r="F71" i="38"/>
  <c r="F70" i="38"/>
  <c r="F69" i="38"/>
  <c r="F68" i="38"/>
  <c r="F67" i="38"/>
  <c r="F66" i="38"/>
  <c r="F65" i="38"/>
  <c r="F64" i="38"/>
  <c r="F63" i="38"/>
  <c r="F62" i="38"/>
  <c r="F61" i="38"/>
  <c r="F60" i="38"/>
  <c r="F59" i="38"/>
  <c r="F58" i="38"/>
  <c r="F57" i="38"/>
  <c r="F56" i="38"/>
  <c r="F55" i="38"/>
  <c r="F54" i="38"/>
  <c r="F53" i="38"/>
  <c r="F52" i="38"/>
  <c r="F51" i="38"/>
  <c r="F50" i="38"/>
  <c r="F49" i="38"/>
  <c r="F48" i="38"/>
  <c r="F47" i="38"/>
  <c r="F46" i="38"/>
  <c r="F45" i="38"/>
  <c r="F44" i="38"/>
  <c r="F43" i="38"/>
  <c r="F42" i="38"/>
  <c r="F41" i="38"/>
  <c r="F40" i="38"/>
  <c r="F39" i="38"/>
  <c r="F38" i="38"/>
  <c r="F37" i="38"/>
  <c r="F36" i="38"/>
  <c r="F35" i="38"/>
  <c r="F34" i="38"/>
  <c r="F33" i="38"/>
  <c r="F32" i="38"/>
  <c r="F31" i="38"/>
  <c r="F30" i="38"/>
  <c r="F29" i="38"/>
  <c r="F28" i="38"/>
  <c r="F27" i="38"/>
  <c r="F26" i="38"/>
  <c r="F25" i="38"/>
  <c r="F24" i="38"/>
  <c r="F23" i="38"/>
  <c r="F22" i="38"/>
  <c r="F21" i="38"/>
  <c r="F20" i="38"/>
  <c r="F19" i="38"/>
  <c r="F18" i="38"/>
  <c r="F17" i="38"/>
  <c r="F16" i="38"/>
  <c r="F15" i="38"/>
  <c r="F14" i="38"/>
  <c r="F13" i="38"/>
  <c r="F12" i="38"/>
  <c r="F11" i="38"/>
  <c r="F10" i="38"/>
  <c r="F9" i="38"/>
  <c r="D8" i="38"/>
  <c r="F8" i="38" s="1"/>
  <c r="D7" i="38"/>
  <c r="F7" i="38" s="1"/>
  <c r="D6" i="38"/>
  <c r="F6" i="38" s="1"/>
  <c r="F1" i="38"/>
  <c r="A275" i="37"/>
  <c r="A272" i="37"/>
  <c r="C270" i="37"/>
  <c r="D267" i="37"/>
  <c r="F267" i="37" s="1"/>
  <c r="F266" i="37"/>
  <c r="F265" i="37"/>
  <c r="F264" i="37"/>
  <c r="F263" i="37"/>
  <c r="F262" i="37"/>
  <c r="F261" i="37"/>
  <c r="F260" i="37"/>
  <c r="F259" i="37"/>
  <c r="F258" i="37"/>
  <c r="F257" i="37"/>
  <c r="F256" i="37"/>
  <c r="F255" i="37"/>
  <c r="F254" i="37"/>
  <c r="F253" i="37"/>
  <c r="F252" i="37"/>
  <c r="F251" i="37"/>
  <c r="F250" i="37"/>
  <c r="F249" i="37"/>
  <c r="F248" i="37"/>
  <c r="F247" i="37"/>
  <c r="F246" i="37"/>
  <c r="F245" i="37"/>
  <c r="F244" i="37"/>
  <c r="F243" i="37"/>
  <c r="F242" i="37"/>
  <c r="F241" i="37"/>
  <c r="F240" i="37"/>
  <c r="F239" i="37"/>
  <c r="F238" i="37"/>
  <c r="F237" i="37"/>
  <c r="F236" i="37"/>
  <c r="F235" i="37"/>
  <c r="F234" i="37"/>
  <c r="F233" i="37"/>
  <c r="F232" i="37"/>
  <c r="F231" i="37"/>
  <c r="F230" i="37"/>
  <c r="F229" i="37"/>
  <c r="F228" i="37"/>
  <c r="F227" i="37"/>
  <c r="F226" i="37"/>
  <c r="F225" i="37"/>
  <c r="F224" i="37"/>
  <c r="F223" i="37"/>
  <c r="F222" i="37"/>
  <c r="F221" i="37"/>
  <c r="F220" i="37"/>
  <c r="F219" i="37"/>
  <c r="F218" i="37"/>
  <c r="F217" i="37"/>
  <c r="F216" i="37"/>
  <c r="F215" i="37"/>
  <c r="F214" i="37"/>
  <c r="F213" i="37"/>
  <c r="F212" i="37"/>
  <c r="F211" i="37"/>
  <c r="F210" i="37"/>
  <c r="F209" i="37"/>
  <c r="F208" i="37"/>
  <c r="F207" i="37"/>
  <c r="F206" i="37"/>
  <c r="F205" i="37"/>
  <c r="F204" i="37"/>
  <c r="F203" i="37"/>
  <c r="F202" i="37"/>
  <c r="F201" i="37"/>
  <c r="F200" i="37"/>
  <c r="F199" i="37"/>
  <c r="F198" i="37"/>
  <c r="F197" i="37"/>
  <c r="F196" i="37"/>
  <c r="F195" i="37"/>
  <c r="F194" i="37"/>
  <c r="F193" i="37"/>
  <c r="F192" i="37"/>
  <c r="F191" i="37"/>
  <c r="F190" i="37"/>
  <c r="F189" i="37"/>
  <c r="F188" i="37"/>
  <c r="F187" i="37"/>
  <c r="F186" i="37"/>
  <c r="F185" i="37"/>
  <c r="F184" i="37"/>
  <c r="F183" i="37"/>
  <c r="F182" i="37"/>
  <c r="F181" i="37"/>
  <c r="F180" i="37"/>
  <c r="F179" i="37"/>
  <c r="F178" i="37"/>
  <c r="F177" i="37"/>
  <c r="F176" i="37"/>
  <c r="F175" i="37"/>
  <c r="F174" i="37"/>
  <c r="F173" i="37"/>
  <c r="F172" i="37"/>
  <c r="F171" i="37"/>
  <c r="F170" i="37"/>
  <c r="F169" i="37"/>
  <c r="F168" i="37"/>
  <c r="F167" i="37"/>
  <c r="F166" i="37"/>
  <c r="F165" i="37"/>
  <c r="F164" i="37"/>
  <c r="F163" i="37"/>
  <c r="F162" i="37"/>
  <c r="F161" i="37"/>
  <c r="F160" i="37"/>
  <c r="F159" i="37"/>
  <c r="F158" i="37"/>
  <c r="F157" i="37"/>
  <c r="F156" i="37"/>
  <c r="F155" i="37"/>
  <c r="F154" i="37"/>
  <c r="F153" i="37"/>
  <c r="F152" i="37"/>
  <c r="F151" i="37"/>
  <c r="F150" i="37"/>
  <c r="F149" i="37"/>
  <c r="F148" i="37"/>
  <c r="F147" i="37"/>
  <c r="F146" i="37"/>
  <c r="F145" i="37"/>
  <c r="F144" i="37"/>
  <c r="F143" i="37"/>
  <c r="F142" i="37"/>
  <c r="F141" i="37"/>
  <c r="D140" i="37"/>
  <c r="F140" i="37" s="1"/>
  <c r="D139" i="37"/>
  <c r="F139" i="37" s="1"/>
  <c r="D138" i="37"/>
  <c r="F138" i="37" s="1"/>
  <c r="D135" i="37"/>
  <c r="F135" i="37" s="1"/>
  <c r="F134" i="37"/>
  <c r="F133" i="37"/>
  <c r="F132" i="37"/>
  <c r="F131" i="37"/>
  <c r="F130" i="37"/>
  <c r="F129" i="37"/>
  <c r="F128" i="37"/>
  <c r="F127" i="37"/>
  <c r="F126" i="37"/>
  <c r="F125" i="37"/>
  <c r="F124" i="37"/>
  <c r="F123" i="37"/>
  <c r="F122" i="37"/>
  <c r="F121" i="37"/>
  <c r="F120" i="37"/>
  <c r="F119" i="37"/>
  <c r="F118" i="37"/>
  <c r="F117" i="37"/>
  <c r="F116" i="37"/>
  <c r="F115" i="37"/>
  <c r="F114" i="37"/>
  <c r="F113" i="37"/>
  <c r="F112" i="37"/>
  <c r="F111" i="37"/>
  <c r="F110" i="37"/>
  <c r="F109" i="37"/>
  <c r="F108" i="37"/>
  <c r="F107" i="37"/>
  <c r="F106" i="37"/>
  <c r="F105" i="37"/>
  <c r="F104" i="37"/>
  <c r="F103" i="37"/>
  <c r="F102" i="37"/>
  <c r="F101" i="37"/>
  <c r="F100" i="37"/>
  <c r="F99" i="37"/>
  <c r="F98" i="37"/>
  <c r="F97" i="37"/>
  <c r="F96" i="37"/>
  <c r="F95" i="37"/>
  <c r="F94" i="37"/>
  <c r="F93" i="37"/>
  <c r="F92" i="37"/>
  <c r="F91" i="37"/>
  <c r="F90" i="37"/>
  <c r="F89" i="37"/>
  <c r="F88" i="37"/>
  <c r="F87" i="37"/>
  <c r="F86" i="37"/>
  <c r="F85" i="37"/>
  <c r="F84" i="37"/>
  <c r="F83" i="37"/>
  <c r="F82" i="37"/>
  <c r="F81" i="37"/>
  <c r="F80" i="37"/>
  <c r="F79" i="37"/>
  <c r="F78" i="37"/>
  <c r="F77" i="37"/>
  <c r="F76" i="37"/>
  <c r="F75" i="37"/>
  <c r="F74" i="37"/>
  <c r="F73" i="37"/>
  <c r="F72" i="37"/>
  <c r="F71" i="37"/>
  <c r="F70" i="37"/>
  <c r="F69" i="37"/>
  <c r="F68" i="37"/>
  <c r="F67" i="37"/>
  <c r="F66" i="37"/>
  <c r="F65" i="37"/>
  <c r="F64" i="37"/>
  <c r="F63" i="37"/>
  <c r="F62" i="37"/>
  <c r="F61" i="37"/>
  <c r="F60" i="37"/>
  <c r="F59" i="37"/>
  <c r="F58" i="37"/>
  <c r="F57" i="37"/>
  <c r="F56" i="37"/>
  <c r="F55" i="37"/>
  <c r="F54" i="37"/>
  <c r="F53" i="37"/>
  <c r="F52" i="37"/>
  <c r="F51" i="37"/>
  <c r="F50" i="37"/>
  <c r="F49" i="37"/>
  <c r="F48" i="37"/>
  <c r="F47" i="37"/>
  <c r="F46" i="37"/>
  <c r="F45" i="37"/>
  <c r="F44" i="37"/>
  <c r="F43" i="37"/>
  <c r="F42" i="37"/>
  <c r="F41"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13" i="37"/>
  <c r="F12" i="37"/>
  <c r="F11" i="37"/>
  <c r="F10" i="37"/>
  <c r="F9" i="37"/>
  <c r="D8" i="37"/>
  <c r="F8" i="37" s="1"/>
  <c r="D7" i="37"/>
  <c r="F7" i="37" s="1"/>
  <c r="D6" i="37"/>
  <c r="F6" i="37" s="1"/>
  <c r="F1" i="37"/>
  <c r="A275" i="36"/>
  <c r="A272" i="36"/>
  <c r="C270" i="36"/>
  <c r="D267" i="36"/>
  <c r="F267" i="36" s="1"/>
  <c r="F266" i="36"/>
  <c r="F265" i="36"/>
  <c r="F264" i="36"/>
  <c r="F263" i="36"/>
  <c r="F262" i="36"/>
  <c r="F261" i="36"/>
  <c r="F260" i="36"/>
  <c r="F259" i="36"/>
  <c r="F258" i="36"/>
  <c r="F257" i="36"/>
  <c r="F256" i="36"/>
  <c r="F255" i="36"/>
  <c r="F254" i="36"/>
  <c r="F253" i="36"/>
  <c r="F252" i="36"/>
  <c r="F251" i="36"/>
  <c r="F250" i="36"/>
  <c r="F249" i="36"/>
  <c r="F248" i="36"/>
  <c r="F247" i="36"/>
  <c r="F246" i="36"/>
  <c r="F245" i="36"/>
  <c r="F244" i="36"/>
  <c r="F243" i="36"/>
  <c r="F242" i="36"/>
  <c r="F241" i="36"/>
  <c r="F240" i="36"/>
  <c r="F239" i="36"/>
  <c r="F238" i="36"/>
  <c r="F237" i="36"/>
  <c r="F236" i="36"/>
  <c r="F235" i="36"/>
  <c r="F234" i="36"/>
  <c r="F233" i="36"/>
  <c r="F232" i="36"/>
  <c r="F231" i="36"/>
  <c r="F230" i="36"/>
  <c r="F229" i="36"/>
  <c r="F228" i="36"/>
  <c r="F227" i="36"/>
  <c r="F226" i="36"/>
  <c r="F225" i="36"/>
  <c r="F224" i="36"/>
  <c r="F223" i="36"/>
  <c r="F222" i="36"/>
  <c r="F221" i="36"/>
  <c r="F220" i="36"/>
  <c r="F219" i="36"/>
  <c r="F218" i="36"/>
  <c r="F217" i="36"/>
  <c r="F216" i="36"/>
  <c r="F215" i="36"/>
  <c r="F214" i="36"/>
  <c r="F213" i="36"/>
  <c r="F212" i="36"/>
  <c r="F211" i="36"/>
  <c r="F210" i="36"/>
  <c r="F209" i="36"/>
  <c r="F208" i="36"/>
  <c r="F207" i="36"/>
  <c r="F206" i="36"/>
  <c r="F205" i="36"/>
  <c r="F204" i="36"/>
  <c r="F203" i="36"/>
  <c r="F202" i="36"/>
  <c r="F201" i="36"/>
  <c r="F200" i="36"/>
  <c r="F199" i="36"/>
  <c r="F198" i="36"/>
  <c r="F197" i="36"/>
  <c r="F196" i="36"/>
  <c r="F195" i="36"/>
  <c r="F194" i="36"/>
  <c r="F193" i="36"/>
  <c r="F192" i="36"/>
  <c r="F191" i="36"/>
  <c r="F190" i="36"/>
  <c r="F189" i="36"/>
  <c r="F188" i="36"/>
  <c r="F187" i="36"/>
  <c r="F186" i="36"/>
  <c r="F185" i="36"/>
  <c r="F184" i="36"/>
  <c r="F183" i="36"/>
  <c r="F182" i="36"/>
  <c r="F181" i="36"/>
  <c r="F180" i="36"/>
  <c r="F179" i="36"/>
  <c r="F178" i="36"/>
  <c r="F177" i="36"/>
  <c r="F176" i="36"/>
  <c r="F175" i="36"/>
  <c r="F174" i="36"/>
  <c r="F173" i="36"/>
  <c r="F172" i="36"/>
  <c r="F171" i="36"/>
  <c r="F170" i="36"/>
  <c r="F169" i="36"/>
  <c r="F168" i="36"/>
  <c r="F167" i="36"/>
  <c r="F166" i="36"/>
  <c r="F165" i="36"/>
  <c r="F164" i="36"/>
  <c r="F163" i="36"/>
  <c r="F162" i="36"/>
  <c r="F161" i="36"/>
  <c r="F160" i="36"/>
  <c r="F159" i="36"/>
  <c r="F158" i="36"/>
  <c r="F157" i="36"/>
  <c r="F156" i="36"/>
  <c r="F155" i="36"/>
  <c r="F154" i="36"/>
  <c r="F153" i="36"/>
  <c r="F152" i="36"/>
  <c r="F151" i="36"/>
  <c r="F150" i="36"/>
  <c r="F149" i="36"/>
  <c r="F148" i="36"/>
  <c r="F147" i="36"/>
  <c r="F146" i="36"/>
  <c r="F145" i="36"/>
  <c r="F144" i="36"/>
  <c r="F143" i="36"/>
  <c r="F142" i="36"/>
  <c r="F141" i="36"/>
  <c r="D140" i="36"/>
  <c r="F140" i="36" s="1"/>
  <c r="D139" i="36"/>
  <c r="F139" i="36" s="1"/>
  <c r="D138" i="36"/>
  <c r="F138" i="36" s="1"/>
  <c r="D135" i="36"/>
  <c r="F135" i="36" s="1"/>
  <c r="F134" i="36"/>
  <c r="F133" i="36"/>
  <c r="F132" i="36"/>
  <c r="F131" i="36"/>
  <c r="F130" i="36"/>
  <c r="F129" i="36"/>
  <c r="F128" i="36"/>
  <c r="F127" i="36"/>
  <c r="F126" i="36"/>
  <c r="F125" i="36"/>
  <c r="F124" i="36"/>
  <c r="F123" i="36"/>
  <c r="F122" i="36"/>
  <c r="F121" i="36"/>
  <c r="F120" i="36"/>
  <c r="F119" i="36"/>
  <c r="F118" i="36"/>
  <c r="F117" i="36"/>
  <c r="F116" i="36"/>
  <c r="F115" i="36"/>
  <c r="F114" i="36"/>
  <c r="F113" i="36"/>
  <c r="F112" i="36"/>
  <c r="F111" i="36"/>
  <c r="F110" i="36"/>
  <c r="F109" i="36"/>
  <c r="F108" i="36"/>
  <c r="F107" i="36"/>
  <c r="F106" i="36"/>
  <c r="F105" i="36"/>
  <c r="F104" i="36"/>
  <c r="F103" i="36"/>
  <c r="F102" i="36"/>
  <c r="F101" i="36"/>
  <c r="F100" i="36"/>
  <c r="F99" i="36"/>
  <c r="F98" i="36"/>
  <c r="F97" i="36"/>
  <c r="F96" i="36"/>
  <c r="F95" i="36"/>
  <c r="F94" i="36"/>
  <c r="F93" i="36"/>
  <c r="F92" i="36"/>
  <c r="F91" i="36"/>
  <c r="F90" i="36"/>
  <c r="F89" i="36"/>
  <c r="F88" i="36"/>
  <c r="F87" i="36"/>
  <c r="F86" i="36"/>
  <c r="F85" i="36"/>
  <c r="F84" i="36"/>
  <c r="F83" i="36"/>
  <c r="F82" i="36"/>
  <c r="F81" i="36"/>
  <c r="F80" i="36"/>
  <c r="F79" i="36"/>
  <c r="F78" i="36"/>
  <c r="F77" i="36"/>
  <c r="F76" i="36"/>
  <c r="F75" i="36"/>
  <c r="F74" i="36"/>
  <c r="F73" i="36"/>
  <c r="F72" i="36"/>
  <c r="F71" i="36"/>
  <c r="F70" i="36"/>
  <c r="F69" i="36"/>
  <c r="F68" i="36"/>
  <c r="F67" i="36"/>
  <c r="F66" i="36"/>
  <c r="F65" i="36"/>
  <c r="F64" i="36"/>
  <c r="F63" i="36"/>
  <c r="F62" i="36"/>
  <c r="F61" i="36"/>
  <c r="F60" i="36"/>
  <c r="F59" i="36"/>
  <c r="F58" i="36"/>
  <c r="F57" i="36"/>
  <c r="F56" i="36"/>
  <c r="F55" i="36"/>
  <c r="F54" i="36"/>
  <c r="F53" i="36"/>
  <c r="F52" i="36"/>
  <c r="F51" i="36"/>
  <c r="F50" i="36"/>
  <c r="F49" i="36"/>
  <c r="F48" i="36"/>
  <c r="F47" i="36"/>
  <c r="F46" i="36"/>
  <c r="F45" i="36"/>
  <c r="F44" i="36"/>
  <c r="F43" i="36"/>
  <c r="F42" i="36"/>
  <c r="F41" i="36"/>
  <c r="F40" i="36"/>
  <c r="F39" i="36"/>
  <c r="F38" i="36"/>
  <c r="F37" i="36"/>
  <c r="F36" i="36"/>
  <c r="F35" i="36"/>
  <c r="F34" i="36"/>
  <c r="F33" i="36"/>
  <c r="F32" i="36"/>
  <c r="F31" i="36"/>
  <c r="F30" i="36"/>
  <c r="F29" i="36"/>
  <c r="F28" i="36"/>
  <c r="F27" i="36"/>
  <c r="F26" i="36"/>
  <c r="F25" i="36"/>
  <c r="F24" i="36"/>
  <c r="F23" i="36"/>
  <c r="F22" i="36"/>
  <c r="F21" i="36"/>
  <c r="F20" i="36"/>
  <c r="F19" i="36"/>
  <c r="F18" i="36"/>
  <c r="F17" i="36"/>
  <c r="F16" i="36"/>
  <c r="F15" i="36"/>
  <c r="F14" i="36"/>
  <c r="F13" i="36"/>
  <c r="F12" i="36"/>
  <c r="F11" i="36"/>
  <c r="F10" i="36"/>
  <c r="F9" i="36"/>
  <c r="D8" i="36"/>
  <c r="F8" i="36" s="1"/>
  <c r="D7" i="36"/>
  <c r="F7" i="36" s="1"/>
  <c r="D6" i="36"/>
  <c r="F6" i="36" s="1"/>
  <c r="F1" i="36"/>
  <c r="A275" i="35"/>
  <c r="A272" i="35"/>
  <c r="C270" i="35"/>
  <c r="D267" i="35"/>
  <c r="F267" i="35" s="1"/>
  <c r="F266" i="35"/>
  <c r="F265" i="35"/>
  <c r="F264" i="35"/>
  <c r="F263" i="35"/>
  <c r="F262" i="35"/>
  <c r="F261" i="35"/>
  <c r="F260" i="35"/>
  <c r="F259" i="35"/>
  <c r="F258" i="35"/>
  <c r="F257" i="35"/>
  <c r="F256" i="35"/>
  <c r="F255" i="35"/>
  <c r="F254" i="35"/>
  <c r="F253" i="35"/>
  <c r="F252" i="35"/>
  <c r="F251" i="35"/>
  <c r="F250" i="35"/>
  <c r="F249" i="35"/>
  <c r="F248" i="35"/>
  <c r="F247" i="35"/>
  <c r="F246" i="35"/>
  <c r="F245" i="35"/>
  <c r="F244" i="35"/>
  <c r="F243" i="35"/>
  <c r="F242" i="35"/>
  <c r="F241" i="35"/>
  <c r="F240" i="35"/>
  <c r="F239" i="35"/>
  <c r="F238" i="35"/>
  <c r="F237" i="35"/>
  <c r="F236" i="35"/>
  <c r="F235" i="35"/>
  <c r="F234" i="35"/>
  <c r="F233" i="35"/>
  <c r="F232" i="35"/>
  <c r="F231" i="35"/>
  <c r="F230" i="35"/>
  <c r="F229" i="35"/>
  <c r="F228" i="35"/>
  <c r="F227" i="35"/>
  <c r="F226" i="35"/>
  <c r="F225" i="35"/>
  <c r="F224" i="35"/>
  <c r="F223" i="35"/>
  <c r="F222" i="35"/>
  <c r="F221" i="35"/>
  <c r="F220" i="35"/>
  <c r="F219" i="35"/>
  <c r="F218" i="35"/>
  <c r="F217" i="35"/>
  <c r="F216" i="35"/>
  <c r="F215" i="35"/>
  <c r="F214" i="35"/>
  <c r="F213" i="35"/>
  <c r="F212" i="35"/>
  <c r="F211" i="35"/>
  <c r="F210" i="35"/>
  <c r="F209" i="35"/>
  <c r="F208" i="35"/>
  <c r="F207" i="35"/>
  <c r="F206" i="35"/>
  <c r="F205" i="35"/>
  <c r="F204" i="35"/>
  <c r="F203" i="35"/>
  <c r="F202" i="35"/>
  <c r="F201" i="35"/>
  <c r="F200" i="35"/>
  <c r="F199" i="35"/>
  <c r="F198" i="35"/>
  <c r="F197" i="35"/>
  <c r="F196" i="35"/>
  <c r="F195" i="35"/>
  <c r="F194" i="35"/>
  <c r="F193" i="35"/>
  <c r="F192" i="35"/>
  <c r="F191" i="35"/>
  <c r="F190" i="35"/>
  <c r="F189" i="35"/>
  <c r="F188" i="35"/>
  <c r="F187" i="35"/>
  <c r="F186" i="35"/>
  <c r="F185" i="35"/>
  <c r="F184" i="35"/>
  <c r="F183" i="35"/>
  <c r="F182" i="35"/>
  <c r="F181" i="35"/>
  <c r="F180" i="35"/>
  <c r="F179" i="35"/>
  <c r="F178" i="35"/>
  <c r="F177" i="35"/>
  <c r="F176" i="35"/>
  <c r="F175" i="35"/>
  <c r="F174" i="35"/>
  <c r="F173" i="35"/>
  <c r="F172" i="35"/>
  <c r="F171" i="35"/>
  <c r="F170" i="35"/>
  <c r="F169" i="35"/>
  <c r="F168" i="35"/>
  <c r="F167" i="35"/>
  <c r="F166" i="35"/>
  <c r="F165" i="35"/>
  <c r="F164" i="35"/>
  <c r="F163" i="35"/>
  <c r="F162" i="35"/>
  <c r="F161" i="35"/>
  <c r="F160" i="35"/>
  <c r="F159" i="35"/>
  <c r="F158" i="35"/>
  <c r="F157" i="35"/>
  <c r="F156" i="35"/>
  <c r="F155" i="35"/>
  <c r="F154" i="35"/>
  <c r="F153" i="35"/>
  <c r="F152" i="35"/>
  <c r="F151" i="35"/>
  <c r="F150" i="35"/>
  <c r="F149" i="35"/>
  <c r="F148" i="35"/>
  <c r="F147" i="35"/>
  <c r="F146" i="35"/>
  <c r="F145" i="35"/>
  <c r="F144" i="35"/>
  <c r="F143" i="35"/>
  <c r="F142" i="35"/>
  <c r="F141" i="35"/>
  <c r="D140" i="35"/>
  <c r="F140" i="35" s="1"/>
  <c r="D139" i="35"/>
  <c r="F139" i="35" s="1"/>
  <c r="D138" i="35"/>
  <c r="F138" i="35" s="1"/>
  <c r="D135" i="35"/>
  <c r="F135" i="35" s="1"/>
  <c r="F134" i="35"/>
  <c r="F133" i="35"/>
  <c r="F132" i="35"/>
  <c r="F131" i="35"/>
  <c r="F130" i="35"/>
  <c r="F129" i="35"/>
  <c r="F128" i="35"/>
  <c r="F127" i="35"/>
  <c r="F126" i="35"/>
  <c r="F125" i="35"/>
  <c r="F124" i="35"/>
  <c r="F123" i="35"/>
  <c r="F122" i="35"/>
  <c r="F121" i="35"/>
  <c r="F120" i="35"/>
  <c r="F119" i="35"/>
  <c r="F118" i="35"/>
  <c r="F117" i="35"/>
  <c r="F116" i="35"/>
  <c r="F115" i="35"/>
  <c r="F114" i="35"/>
  <c r="F113" i="35"/>
  <c r="F112" i="35"/>
  <c r="F111" i="35"/>
  <c r="F110" i="35"/>
  <c r="F109" i="35"/>
  <c r="F108" i="35"/>
  <c r="F107" i="35"/>
  <c r="F106" i="35"/>
  <c r="F105" i="35"/>
  <c r="F104" i="35"/>
  <c r="F103" i="35"/>
  <c r="F102" i="35"/>
  <c r="F101" i="35"/>
  <c r="F100" i="35"/>
  <c r="F99" i="35"/>
  <c r="F98" i="35"/>
  <c r="F97" i="35"/>
  <c r="F96" i="35"/>
  <c r="F95" i="35"/>
  <c r="F94" i="35"/>
  <c r="F93" i="35"/>
  <c r="F92" i="35"/>
  <c r="F91" i="35"/>
  <c r="F90" i="35"/>
  <c r="F89" i="35"/>
  <c r="F88" i="35"/>
  <c r="F87" i="35"/>
  <c r="F86" i="35"/>
  <c r="F85" i="35"/>
  <c r="F84" i="35"/>
  <c r="F83" i="35"/>
  <c r="F82" i="35"/>
  <c r="F81" i="35"/>
  <c r="F80" i="35"/>
  <c r="F79" i="35"/>
  <c r="F78" i="35"/>
  <c r="F77" i="35"/>
  <c r="F76" i="35"/>
  <c r="F75" i="35"/>
  <c r="F74" i="35"/>
  <c r="F73" i="35"/>
  <c r="F72" i="35"/>
  <c r="F71" i="35"/>
  <c r="F70" i="35"/>
  <c r="F69" i="35"/>
  <c r="F68" i="35"/>
  <c r="F67" i="35"/>
  <c r="F66" i="35"/>
  <c r="F65" i="35"/>
  <c r="F64" i="35"/>
  <c r="F63" i="35"/>
  <c r="F62" i="35"/>
  <c r="F61" i="35"/>
  <c r="F60" i="35"/>
  <c r="F59" i="35"/>
  <c r="F58" i="35"/>
  <c r="F57" i="35"/>
  <c r="F56" i="35"/>
  <c r="F55" i="35"/>
  <c r="F54" i="35"/>
  <c r="F53" i="35"/>
  <c r="F52" i="35"/>
  <c r="F51" i="35"/>
  <c r="F50" i="35"/>
  <c r="F49" i="35"/>
  <c r="F48" i="35"/>
  <c r="F47" i="35"/>
  <c r="F46" i="35"/>
  <c r="F45" i="35"/>
  <c r="F44" i="35"/>
  <c r="F43" i="35"/>
  <c r="F42" i="35"/>
  <c r="F41" i="35"/>
  <c r="F40" i="35"/>
  <c r="F39" i="35"/>
  <c r="F38" i="35"/>
  <c r="F37" i="35"/>
  <c r="F36" i="35"/>
  <c r="F35" i="35"/>
  <c r="F34" i="35"/>
  <c r="F33" i="35"/>
  <c r="F32" i="35"/>
  <c r="F31" i="35"/>
  <c r="F30" i="35"/>
  <c r="F29" i="35"/>
  <c r="F28" i="35"/>
  <c r="F27" i="35"/>
  <c r="F26" i="35"/>
  <c r="F25" i="35"/>
  <c r="F24" i="35"/>
  <c r="F23" i="35"/>
  <c r="F22" i="35"/>
  <c r="F21" i="35"/>
  <c r="F20" i="35"/>
  <c r="F19" i="35"/>
  <c r="F18" i="35"/>
  <c r="F17" i="35"/>
  <c r="F16" i="35"/>
  <c r="F15" i="35"/>
  <c r="F14" i="35"/>
  <c r="F13" i="35"/>
  <c r="F12" i="35"/>
  <c r="F11" i="35"/>
  <c r="F10" i="35"/>
  <c r="F9" i="35"/>
  <c r="D8" i="35"/>
  <c r="F8" i="35" s="1"/>
  <c r="D7" i="35"/>
  <c r="F7" i="35" s="1"/>
  <c r="D6" i="35"/>
  <c r="F6" i="35" s="1"/>
  <c r="F1" i="35"/>
  <c r="F140" i="19"/>
  <c r="F141" i="19"/>
  <c r="F142" i="19"/>
  <c r="F143" i="19"/>
  <c r="F144" i="19"/>
  <c r="F145" i="19"/>
  <c r="F146" i="19"/>
  <c r="F147" i="19"/>
  <c r="F148" i="19"/>
  <c r="F149" i="19"/>
  <c r="F150" i="19"/>
  <c r="F151" i="19"/>
  <c r="F152" i="19"/>
  <c r="F153" i="19"/>
  <c r="F154" i="19"/>
  <c r="F155" i="19"/>
  <c r="F156" i="19"/>
  <c r="F157" i="19"/>
  <c r="F158" i="19"/>
  <c r="F159" i="19"/>
  <c r="F160" i="19"/>
  <c r="F161" i="19"/>
  <c r="F162" i="19"/>
  <c r="F163" i="19"/>
  <c r="F164" i="19"/>
  <c r="F165" i="19"/>
  <c r="F166" i="19"/>
  <c r="F167" i="19"/>
  <c r="F168" i="19"/>
  <c r="F169" i="19"/>
  <c r="F170" i="19"/>
  <c r="F171" i="19"/>
  <c r="F172" i="19"/>
  <c r="F173" i="19"/>
  <c r="F174" i="19"/>
  <c r="F175" i="19"/>
  <c r="F176" i="19"/>
  <c r="F177" i="19"/>
  <c r="F178" i="19"/>
  <c r="F179" i="19"/>
  <c r="F180" i="19"/>
  <c r="F181" i="19"/>
  <c r="F182" i="19"/>
  <c r="F183" i="19"/>
  <c r="F184" i="19"/>
  <c r="F185" i="19"/>
  <c r="F186" i="19"/>
  <c r="F187" i="19"/>
  <c r="F188" i="19"/>
  <c r="F189" i="19"/>
  <c r="F190" i="19"/>
  <c r="F191" i="19"/>
  <c r="F192" i="19"/>
  <c r="F193" i="19"/>
  <c r="F194" i="19"/>
  <c r="F195" i="19"/>
  <c r="F196" i="19"/>
  <c r="F197" i="19"/>
  <c r="F198" i="19"/>
  <c r="F199" i="19"/>
  <c r="F200" i="19"/>
  <c r="F201" i="19"/>
  <c r="F202" i="19"/>
  <c r="F203" i="19"/>
  <c r="F204" i="19"/>
  <c r="F205" i="19"/>
  <c r="F206" i="19"/>
  <c r="F207" i="19"/>
  <c r="F208" i="19"/>
  <c r="F209" i="19"/>
  <c r="F210" i="19"/>
  <c r="F211" i="19"/>
  <c r="F212" i="19"/>
  <c r="F213"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239" i="19"/>
  <c r="F240" i="19"/>
  <c r="F241" i="19"/>
  <c r="F242" i="19"/>
  <c r="F243" i="19"/>
  <c r="F244" i="19"/>
  <c r="F245" i="19"/>
  <c r="F246" i="19"/>
  <c r="F247" i="19"/>
  <c r="F248" i="19"/>
  <c r="F249" i="19"/>
  <c r="F250" i="19"/>
  <c r="F251" i="19"/>
  <c r="F252" i="19"/>
  <c r="F253" i="19"/>
  <c r="F254" i="19"/>
  <c r="F255" i="19"/>
  <c r="F256" i="19"/>
  <c r="F257" i="19"/>
  <c r="F258" i="19"/>
  <c r="F259" i="19"/>
  <c r="F260" i="19"/>
  <c r="F261" i="19"/>
  <c r="F262" i="19"/>
  <c r="F263" i="19"/>
  <c r="F264" i="19"/>
  <c r="F265" i="19"/>
  <c r="D266" i="19"/>
  <c r="D138" i="19"/>
  <c r="F138" i="19" s="1"/>
  <c r="D139" i="19"/>
  <c r="F139" i="19" s="1"/>
  <c r="D137" i="19"/>
  <c r="D134" i="19"/>
  <c r="F132" i="19"/>
  <c r="F131" i="19"/>
  <c r="F130" i="19"/>
  <c r="F129" i="19"/>
  <c r="F128" i="19"/>
  <c r="F127" i="19"/>
  <c r="F126" i="19"/>
  <c r="F125" i="19"/>
  <c r="F124" i="19"/>
  <c r="F123" i="19"/>
  <c r="F122" i="19"/>
  <c r="F121" i="19"/>
  <c r="F120" i="19"/>
  <c r="F119" i="19"/>
  <c r="F118" i="19"/>
  <c r="F117" i="19"/>
  <c r="F116"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D7" i="19"/>
  <c r="F7" i="19" s="1"/>
  <c r="D6" i="19"/>
  <c r="F6" i="19" s="1"/>
  <c r="D5" i="19"/>
  <c r="F265" i="22"/>
  <c r="F264" i="22"/>
  <c r="F263" i="22"/>
  <c r="F262" i="22"/>
  <c r="F261" i="22"/>
  <c r="F260" i="22"/>
  <c r="F259" i="22"/>
  <c r="F258" i="22"/>
  <c r="F257" i="22"/>
  <c r="F256" i="22"/>
  <c r="F255" i="22"/>
  <c r="F254" i="22"/>
  <c r="F253" i="22"/>
  <c r="F252" i="22"/>
  <c r="F251" i="22"/>
  <c r="F250" i="22"/>
  <c r="F249" i="22"/>
  <c r="F248" i="22"/>
  <c r="F247" i="22"/>
  <c r="F246" i="22"/>
  <c r="F245" i="22"/>
  <c r="F244" i="22"/>
  <c r="F243" i="22"/>
  <c r="F242" i="22"/>
  <c r="F241" i="22"/>
  <c r="F240" i="22"/>
  <c r="F239" i="22"/>
  <c r="F238" i="22"/>
  <c r="F237" i="22"/>
  <c r="F236" i="22"/>
  <c r="F235" i="22"/>
  <c r="F234" i="22"/>
  <c r="F233" i="22"/>
  <c r="F232" i="22"/>
  <c r="F231" i="22"/>
  <c r="F230" i="22"/>
  <c r="F229" i="22"/>
  <c r="F228" i="22"/>
  <c r="F227" i="22"/>
  <c r="F226" i="22"/>
  <c r="F225" i="22"/>
  <c r="F224" i="22"/>
  <c r="F223" i="22"/>
  <c r="F222" i="22"/>
  <c r="F221" i="22"/>
  <c r="F220" i="22"/>
  <c r="F219" i="22"/>
  <c r="F218" i="22"/>
  <c r="F217" i="22"/>
  <c r="F216" i="22"/>
  <c r="F215" i="22"/>
  <c r="F214" i="22"/>
  <c r="F213" i="22"/>
  <c r="F212" i="22"/>
  <c r="F211" i="22"/>
  <c r="F210" i="22"/>
  <c r="F209" i="22"/>
  <c r="F208" i="22"/>
  <c r="F207" i="22"/>
  <c r="F206" i="22"/>
  <c r="F205" i="22"/>
  <c r="F204" i="22"/>
  <c r="F203" i="22"/>
  <c r="F202" i="22"/>
  <c r="F201" i="22"/>
  <c r="F200" i="22"/>
  <c r="F199" i="22"/>
  <c r="F198" i="22"/>
  <c r="F197" i="22"/>
  <c r="F196" i="22"/>
  <c r="F195" i="22"/>
  <c r="F194" i="22"/>
  <c r="F193" i="22"/>
  <c r="F192" i="22"/>
  <c r="F191" i="22"/>
  <c r="F190" i="22"/>
  <c r="F189" i="22"/>
  <c r="F188" i="22"/>
  <c r="F187" i="22"/>
  <c r="F186" i="22"/>
  <c r="F185" i="22"/>
  <c r="F184" i="22"/>
  <c r="F183" i="22"/>
  <c r="F182" i="22"/>
  <c r="F181" i="22"/>
  <c r="F180" i="22"/>
  <c r="F179" i="22"/>
  <c r="F178" i="22"/>
  <c r="F177" i="22"/>
  <c r="F176" i="22"/>
  <c r="F175" i="22"/>
  <c r="F174" i="22"/>
  <c r="F173" i="22"/>
  <c r="F172" i="22"/>
  <c r="F171" i="22"/>
  <c r="F170" i="22"/>
  <c r="F169" i="22"/>
  <c r="F168" i="22"/>
  <c r="F167" i="22"/>
  <c r="F166" i="22"/>
  <c r="F165" i="22"/>
  <c r="F164" i="22"/>
  <c r="F163" i="22"/>
  <c r="F162" i="22"/>
  <c r="F161" i="22"/>
  <c r="F160" i="22"/>
  <c r="F159" i="22"/>
  <c r="F158" i="22"/>
  <c r="F157" i="22"/>
  <c r="F156" i="22"/>
  <c r="F155" i="22"/>
  <c r="F154" i="22"/>
  <c r="F153" i="22"/>
  <c r="F152" i="22"/>
  <c r="F151" i="22"/>
  <c r="F150" i="22"/>
  <c r="F149" i="22"/>
  <c r="F148" i="22"/>
  <c r="F147" i="22"/>
  <c r="F146" i="22"/>
  <c r="F145" i="22"/>
  <c r="F144" i="22"/>
  <c r="F143" i="22"/>
  <c r="F142" i="22"/>
  <c r="F141" i="22"/>
  <c r="F140" i="22"/>
  <c r="D139" i="22"/>
  <c r="F139" i="22" s="1"/>
  <c r="D138" i="22"/>
  <c r="F138" i="22" s="1"/>
  <c r="F69" i="22"/>
  <c r="F68" i="22"/>
  <c r="F67" i="22"/>
  <c r="F66" i="22"/>
  <c r="F65" i="22"/>
  <c r="F64" i="22"/>
  <c r="F63" i="22"/>
  <c r="F62" i="22"/>
  <c r="F61" i="22"/>
  <c r="F60" i="22"/>
  <c r="F59" i="22"/>
  <c r="F58" i="22"/>
  <c r="F57" i="22"/>
  <c r="F56" i="22"/>
  <c r="F55" i="22"/>
  <c r="F54" i="22"/>
  <c r="F53" i="22"/>
  <c r="F52" i="22"/>
  <c r="F51" i="22"/>
  <c r="F50" i="22"/>
  <c r="F49" i="22"/>
  <c r="F48" i="22"/>
  <c r="F47" i="22"/>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F10" i="22"/>
  <c r="F9" i="22"/>
  <c r="F8" i="22"/>
  <c r="D7" i="22"/>
  <c r="F7" i="22" s="1"/>
  <c r="D6" i="22"/>
  <c r="F6" i="22" s="1"/>
  <c r="F101" i="22"/>
  <c r="F100" i="22"/>
  <c r="F99" i="22"/>
  <c r="F98" i="22"/>
  <c r="F97" i="22"/>
  <c r="F96" i="22"/>
  <c r="F95" i="22"/>
  <c r="F94" i="22"/>
  <c r="F93" i="22"/>
  <c r="F92" i="22"/>
  <c r="F91" i="22"/>
  <c r="F90" i="22"/>
  <c r="F89" i="22"/>
  <c r="F88" i="22"/>
  <c r="F87" i="22"/>
  <c r="F86" i="22"/>
  <c r="F85" i="22"/>
  <c r="F84" i="22"/>
  <c r="F83" i="22"/>
  <c r="F82" i="22"/>
  <c r="F81" i="22"/>
  <c r="F80" i="22"/>
  <c r="F79" i="22"/>
  <c r="F78" i="22"/>
  <c r="F77" i="22"/>
  <c r="F76" i="22"/>
  <c r="F75" i="22"/>
  <c r="F74" i="22"/>
  <c r="F73" i="22"/>
  <c r="F72" i="22"/>
  <c r="F71" i="22"/>
  <c r="F70" i="22"/>
  <c r="F117" i="22"/>
  <c r="F116" i="22"/>
  <c r="F115" i="22"/>
  <c r="F114" i="22"/>
  <c r="F113" i="22"/>
  <c r="F112" i="22"/>
  <c r="F111" i="22"/>
  <c r="F110" i="22"/>
  <c r="F109" i="22"/>
  <c r="F108" i="22"/>
  <c r="F107" i="22"/>
  <c r="F106" i="22"/>
  <c r="F105" i="22"/>
  <c r="F104" i="22"/>
  <c r="F103" i="22"/>
  <c r="F102" i="22"/>
  <c r="F125" i="22"/>
  <c r="F124" i="22"/>
  <c r="F123" i="22"/>
  <c r="F122" i="22"/>
  <c r="F121" i="22"/>
  <c r="F120" i="22"/>
  <c r="F119" i="22"/>
  <c r="F118" i="22"/>
  <c r="F129" i="22"/>
  <c r="F128" i="22"/>
  <c r="F127" i="22"/>
  <c r="F126" i="22"/>
  <c r="F131" i="22"/>
  <c r="F130" i="22"/>
  <c r="G265" i="21"/>
  <c r="G264" i="21"/>
  <c r="G263" i="21"/>
  <c r="G262" i="21"/>
  <c r="G261" i="21"/>
  <c r="G260" i="21"/>
  <c r="G259" i="21"/>
  <c r="G258" i="21"/>
  <c r="G257" i="21"/>
  <c r="G256" i="21"/>
  <c r="G255" i="21"/>
  <c r="G254" i="21"/>
  <c r="G253" i="21"/>
  <c r="G252" i="21"/>
  <c r="G251" i="21"/>
  <c r="G250" i="21"/>
  <c r="G249" i="21"/>
  <c r="G248" i="21"/>
  <c r="G247" i="21"/>
  <c r="G246" i="21"/>
  <c r="G245" i="21"/>
  <c r="G244" i="21"/>
  <c r="G243" i="21"/>
  <c r="G242" i="21"/>
  <c r="G241" i="21"/>
  <c r="G240" i="21"/>
  <c r="G239" i="21"/>
  <c r="G238" i="21"/>
  <c r="G237" i="21"/>
  <c r="G236" i="21"/>
  <c r="G235" i="21"/>
  <c r="G234" i="21"/>
  <c r="G233" i="21"/>
  <c r="G232" i="21"/>
  <c r="G231" i="21"/>
  <c r="G230" i="21"/>
  <c r="G229" i="21"/>
  <c r="G228" i="21"/>
  <c r="G227" i="21"/>
  <c r="G226" i="21"/>
  <c r="G225" i="21"/>
  <c r="G224" i="21"/>
  <c r="G223" i="21"/>
  <c r="G222" i="21"/>
  <c r="G221" i="21"/>
  <c r="G220" i="21"/>
  <c r="G219" i="21"/>
  <c r="G218" i="21"/>
  <c r="G217" i="21"/>
  <c r="G216" i="21"/>
  <c r="G215" i="21"/>
  <c r="G214" i="21"/>
  <c r="G213" i="21"/>
  <c r="G212" i="21"/>
  <c r="G211" i="21"/>
  <c r="G210" i="21"/>
  <c r="G209" i="21"/>
  <c r="G208" i="21"/>
  <c r="G207" i="21"/>
  <c r="G206" i="21"/>
  <c r="G205" i="21"/>
  <c r="G204" i="21"/>
  <c r="G203" i="21"/>
  <c r="G202" i="21"/>
  <c r="G201" i="21"/>
  <c r="G200" i="21"/>
  <c r="G199" i="21"/>
  <c r="G198" i="21"/>
  <c r="G197" i="21"/>
  <c r="G196" i="21"/>
  <c r="G195" i="21"/>
  <c r="G194" i="21"/>
  <c r="G193" i="21"/>
  <c r="G192" i="21"/>
  <c r="G191" i="21"/>
  <c r="G190" i="21"/>
  <c r="G189" i="21"/>
  <c r="G188" i="21"/>
  <c r="G187" i="21"/>
  <c r="G186" i="21"/>
  <c r="G185" i="21"/>
  <c r="G184" i="21"/>
  <c r="G183" i="21"/>
  <c r="G182" i="21"/>
  <c r="G181" i="21"/>
  <c r="G180" i="21"/>
  <c r="G179" i="21"/>
  <c r="G178" i="21"/>
  <c r="G177" i="21"/>
  <c r="G176" i="21"/>
  <c r="G175" i="21"/>
  <c r="G174" i="21"/>
  <c r="G173" i="21"/>
  <c r="G172" i="21"/>
  <c r="G171" i="21"/>
  <c r="G170" i="21"/>
  <c r="G169" i="21"/>
  <c r="G168" i="21"/>
  <c r="G167" i="21"/>
  <c r="G166" i="21"/>
  <c r="G165" i="21"/>
  <c r="G164" i="21"/>
  <c r="G163" i="21"/>
  <c r="G162" i="21"/>
  <c r="G161" i="21"/>
  <c r="G160" i="21"/>
  <c r="G159" i="21"/>
  <c r="G158" i="21"/>
  <c r="G157" i="21"/>
  <c r="G156" i="21"/>
  <c r="G155" i="21"/>
  <c r="G154" i="21"/>
  <c r="G153" i="21"/>
  <c r="G152" i="21"/>
  <c r="G151" i="21"/>
  <c r="G150" i="21"/>
  <c r="G149" i="21"/>
  <c r="G148" i="21"/>
  <c r="G147" i="21"/>
  <c r="G146" i="21"/>
  <c r="G145" i="21"/>
  <c r="G144" i="21"/>
  <c r="G143" i="21"/>
  <c r="G142" i="21"/>
  <c r="G141" i="21"/>
  <c r="G140" i="21"/>
  <c r="C139" i="21"/>
  <c r="G139" i="21" s="1"/>
  <c r="C138" i="21"/>
  <c r="G138" i="21" s="1"/>
  <c r="G133" i="21"/>
  <c r="G132" i="21"/>
  <c r="G131" i="21"/>
  <c r="G130" i="21"/>
  <c r="G129" i="21"/>
  <c r="G128" i="21"/>
  <c r="G127" i="21"/>
  <c r="G126" i="21"/>
  <c r="G125" i="21"/>
  <c r="G124" i="21"/>
  <c r="G123" i="21"/>
  <c r="G122" i="21"/>
  <c r="G121" i="21"/>
  <c r="G120" i="21"/>
  <c r="G119" i="21"/>
  <c r="G118" i="21"/>
  <c r="G117" i="21"/>
  <c r="G116" i="21"/>
  <c r="G115" i="21"/>
  <c r="G114" i="21"/>
  <c r="G113" i="21"/>
  <c r="G112" i="21"/>
  <c r="G111" i="21"/>
  <c r="G110" i="21"/>
  <c r="G109" i="21"/>
  <c r="G108"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81" i="21"/>
  <c r="G80" i="21"/>
  <c r="G79" i="21"/>
  <c r="G78" i="21"/>
  <c r="G77" i="21"/>
  <c r="G76" i="21"/>
  <c r="G75" i="21"/>
  <c r="G74" i="21"/>
  <c r="G73" i="21"/>
  <c r="G72" i="21"/>
  <c r="G71" i="21"/>
  <c r="G70"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C7" i="21"/>
  <c r="G7" i="21" s="1"/>
  <c r="C6" i="21"/>
  <c r="G6" i="21" s="1"/>
  <c r="G53" i="21"/>
  <c r="G52" i="21"/>
  <c r="G51" i="21"/>
  <c r="G50" i="21"/>
  <c r="G49" i="21"/>
  <c r="G48" i="21"/>
  <c r="G47" i="21"/>
  <c r="G46" i="21"/>
  <c r="G45" i="21"/>
  <c r="G44" i="21"/>
  <c r="G43" i="21"/>
  <c r="G42" i="21"/>
  <c r="G41" i="21"/>
  <c r="G40" i="21"/>
  <c r="G39" i="21"/>
  <c r="G38" i="21"/>
  <c r="G61" i="21"/>
  <c r="G60" i="21"/>
  <c r="G59" i="21"/>
  <c r="G58" i="21"/>
  <c r="G57" i="21"/>
  <c r="G56" i="21"/>
  <c r="G55" i="21"/>
  <c r="G54" i="21"/>
  <c r="G65" i="21"/>
  <c r="G64" i="21"/>
  <c r="G63" i="21"/>
  <c r="G62" i="21"/>
  <c r="G67" i="21"/>
  <c r="G66" i="21"/>
  <c r="G68" i="21"/>
  <c r="G69" i="21"/>
  <c r="F265" i="20"/>
  <c r="F264" i="20"/>
  <c r="F263" i="20"/>
  <c r="F262" i="20"/>
  <c r="F261" i="20"/>
  <c r="F260" i="20"/>
  <c r="F259" i="20"/>
  <c r="F258" i="20"/>
  <c r="F257" i="20"/>
  <c r="F256" i="20"/>
  <c r="F255" i="20"/>
  <c r="F254" i="20"/>
  <c r="F253" i="20"/>
  <c r="F252" i="20"/>
  <c r="F251" i="20"/>
  <c r="F250" i="20"/>
  <c r="F249"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7" i="20"/>
  <c r="F216" i="20"/>
  <c r="F215" i="20"/>
  <c r="F214" i="20"/>
  <c r="F213" i="20"/>
  <c r="F212"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6" i="20"/>
  <c r="F155" i="20"/>
  <c r="F154" i="20"/>
  <c r="F153" i="20"/>
  <c r="F152" i="20"/>
  <c r="F151" i="20"/>
  <c r="F150" i="20"/>
  <c r="F149" i="20"/>
  <c r="F148" i="20"/>
  <c r="F147" i="20"/>
  <c r="F146" i="20"/>
  <c r="F145" i="20"/>
  <c r="F144" i="20"/>
  <c r="F143" i="20"/>
  <c r="F142" i="20"/>
  <c r="F141" i="20"/>
  <c r="F140" i="20"/>
  <c r="F139" i="20"/>
  <c r="D138" i="20"/>
  <c r="F138" i="20" s="1"/>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F8" i="20"/>
  <c r="D7" i="20"/>
  <c r="F7" i="20" s="1"/>
  <c r="D6" i="20"/>
  <c r="F6" i="20" s="1"/>
  <c r="F53" i="20"/>
  <c r="F52" i="20"/>
  <c r="F51" i="20"/>
  <c r="F50" i="20"/>
  <c r="F49" i="20"/>
  <c r="F48" i="20"/>
  <c r="F47" i="20"/>
  <c r="F46" i="20"/>
  <c r="F45" i="20"/>
  <c r="F44" i="20"/>
  <c r="F43" i="20"/>
  <c r="F42" i="20"/>
  <c r="F41" i="20"/>
  <c r="F40" i="20"/>
  <c r="F39" i="20"/>
  <c r="F38" i="20"/>
  <c r="F61" i="20"/>
  <c r="F60" i="20"/>
  <c r="F59" i="20"/>
  <c r="F58" i="20"/>
  <c r="F57" i="20"/>
  <c r="F56" i="20"/>
  <c r="F55" i="20"/>
  <c r="F54" i="20"/>
  <c r="F65" i="20"/>
  <c r="F64" i="20"/>
  <c r="F63" i="20"/>
  <c r="F62" i="20"/>
  <c r="F67" i="20"/>
  <c r="F66" i="20"/>
  <c r="F68" i="20"/>
  <c r="F265" i="17"/>
  <c r="F264" i="17"/>
  <c r="F263" i="17"/>
  <c r="F262" i="17"/>
  <c r="F261" i="17"/>
  <c r="F260" i="17"/>
  <c r="F259" i="17"/>
  <c r="F258" i="17"/>
  <c r="F257" i="17"/>
  <c r="F256" i="17"/>
  <c r="F255" i="17"/>
  <c r="F254" i="17"/>
  <c r="F253" i="17"/>
  <c r="F252" i="17"/>
  <c r="F251" i="17"/>
  <c r="F250" i="17"/>
  <c r="F249" i="17"/>
  <c r="F248" i="17"/>
  <c r="F247" i="17"/>
  <c r="F246" i="17"/>
  <c r="F245" i="17"/>
  <c r="F244" i="17"/>
  <c r="F243" i="17"/>
  <c r="F242" i="17"/>
  <c r="F241" i="17"/>
  <c r="F240" i="17"/>
  <c r="F239" i="17"/>
  <c r="F238" i="17"/>
  <c r="F237" i="17"/>
  <c r="F236" i="17"/>
  <c r="F235" i="17"/>
  <c r="F234" i="17"/>
  <c r="F233" i="17"/>
  <c r="F232" i="17"/>
  <c r="F231" i="17"/>
  <c r="F230" i="17"/>
  <c r="F229" i="17"/>
  <c r="F228" i="17"/>
  <c r="F227" i="17"/>
  <c r="F226" i="17"/>
  <c r="F225" i="17"/>
  <c r="F224" i="17"/>
  <c r="F223" i="17"/>
  <c r="F222" i="17"/>
  <c r="F221" i="17"/>
  <c r="F220" i="17"/>
  <c r="F219" i="17"/>
  <c r="F218" i="17"/>
  <c r="F217" i="17"/>
  <c r="F216" i="17"/>
  <c r="F215" i="17"/>
  <c r="F214" i="17"/>
  <c r="F213" i="17"/>
  <c r="F212" i="17"/>
  <c r="F211" i="17"/>
  <c r="F210" i="17"/>
  <c r="F209" i="17"/>
  <c r="F208" i="17"/>
  <c r="F207" i="17"/>
  <c r="F206" i="17"/>
  <c r="F205" i="17"/>
  <c r="F204" i="17"/>
  <c r="F203" i="17"/>
  <c r="F202" i="17"/>
  <c r="F201" i="17"/>
  <c r="F200" i="17"/>
  <c r="F199" i="17"/>
  <c r="F198" i="17"/>
  <c r="F197" i="17"/>
  <c r="F196" i="17"/>
  <c r="F195" i="17"/>
  <c r="F194" i="17"/>
  <c r="F193" i="17"/>
  <c r="F192" i="17"/>
  <c r="F191" i="17"/>
  <c r="F190" i="17"/>
  <c r="F189" i="17"/>
  <c r="F188" i="17"/>
  <c r="F187" i="17"/>
  <c r="F186" i="17"/>
  <c r="F185" i="17"/>
  <c r="F184" i="17"/>
  <c r="F183" i="17"/>
  <c r="F182" i="17"/>
  <c r="F181" i="17"/>
  <c r="F180" i="17"/>
  <c r="F179" i="17"/>
  <c r="F178" i="17"/>
  <c r="F177" i="17"/>
  <c r="F176" i="17"/>
  <c r="F175" i="17"/>
  <c r="F174" i="17"/>
  <c r="F173" i="17"/>
  <c r="F172" i="17"/>
  <c r="F171" i="17"/>
  <c r="F170" i="17"/>
  <c r="F169" i="17"/>
  <c r="F168" i="17"/>
  <c r="F167" i="17"/>
  <c r="F166" i="17"/>
  <c r="F165" i="17"/>
  <c r="F164" i="17"/>
  <c r="F163" i="17"/>
  <c r="F162" i="17"/>
  <c r="F161" i="17"/>
  <c r="F160" i="17"/>
  <c r="F159" i="17"/>
  <c r="F158" i="17"/>
  <c r="F157" i="17"/>
  <c r="F156" i="17"/>
  <c r="F155" i="17"/>
  <c r="F154" i="17"/>
  <c r="F153" i="17"/>
  <c r="F152" i="17"/>
  <c r="F151" i="17"/>
  <c r="F150" i="17"/>
  <c r="F149" i="17"/>
  <c r="F148" i="17"/>
  <c r="F147" i="17"/>
  <c r="F146" i="17"/>
  <c r="F145" i="17"/>
  <c r="F144" i="17"/>
  <c r="F143" i="17"/>
  <c r="F142" i="17"/>
  <c r="F141" i="17"/>
  <c r="F140" i="17"/>
  <c r="D139" i="17"/>
  <c r="F139" i="17" s="1"/>
  <c r="D138" i="17"/>
  <c r="F138" i="17" s="1"/>
  <c r="F69" i="17"/>
  <c r="F68" i="17"/>
  <c r="F67" i="17"/>
  <c r="F66" i="17"/>
  <c r="F65" i="17"/>
  <c r="F64" i="17"/>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D7" i="17"/>
  <c r="F7" i="17" s="1"/>
  <c r="D6" i="17"/>
  <c r="F6" i="17" s="1"/>
  <c r="F101" i="17"/>
  <c r="F100" i="17"/>
  <c r="F99" i="17"/>
  <c r="F98" i="17"/>
  <c r="F97" i="17"/>
  <c r="F96" i="17"/>
  <c r="F95" i="17"/>
  <c r="F94" i="17"/>
  <c r="F93" i="17"/>
  <c r="F92" i="17"/>
  <c r="F91" i="17"/>
  <c r="F90" i="17"/>
  <c r="F89" i="17"/>
  <c r="F88" i="17"/>
  <c r="F87" i="17"/>
  <c r="F86" i="17"/>
  <c r="F85" i="17"/>
  <c r="F84" i="17"/>
  <c r="F83" i="17"/>
  <c r="F82" i="17"/>
  <c r="F81" i="17"/>
  <c r="F80" i="17"/>
  <c r="F79" i="17"/>
  <c r="F78" i="17"/>
  <c r="F77" i="17"/>
  <c r="F76" i="17"/>
  <c r="F75" i="17"/>
  <c r="F74" i="17"/>
  <c r="F73" i="17"/>
  <c r="F72" i="17"/>
  <c r="F71" i="17"/>
  <c r="F70" i="17"/>
  <c r="F117" i="17"/>
  <c r="F116" i="17"/>
  <c r="F115" i="17"/>
  <c r="F114" i="17"/>
  <c r="F113" i="17"/>
  <c r="F112" i="17"/>
  <c r="F111" i="17"/>
  <c r="F110" i="17"/>
  <c r="F109" i="17"/>
  <c r="F108" i="17"/>
  <c r="F107" i="17"/>
  <c r="F106" i="17"/>
  <c r="F105" i="17"/>
  <c r="F104" i="17"/>
  <c r="F103" i="17"/>
  <c r="F102" i="17"/>
  <c r="F125" i="17"/>
  <c r="F124" i="17"/>
  <c r="F123" i="17"/>
  <c r="F122" i="17"/>
  <c r="F121" i="17"/>
  <c r="F120" i="17"/>
  <c r="F119" i="17"/>
  <c r="F118" i="17"/>
  <c r="F129" i="17"/>
  <c r="F128" i="17"/>
  <c r="F127" i="17"/>
  <c r="F126" i="17"/>
  <c r="F131" i="17"/>
  <c r="F130" i="17"/>
  <c r="F132" i="17"/>
  <c r="G537" i="15"/>
  <c r="G536" i="15"/>
  <c r="G535" i="15"/>
  <c r="G534" i="15"/>
  <c r="G533" i="15"/>
  <c r="G532" i="15"/>
  <c r="G531" i="15"/>
  <c r="G530" i="15"/>
  <c r="G529" i="15"/>
  <c r="G528" i="15"/>
  <c r="G527" i="15"/>
  <c r="G526" i="15"/>
  <c r="G525" i="15"/>
  <c r="G524" i="15"/>
  <c r="G523" i="15"/>
  <c r="G522" i="15"/>
  <c r="G521" i="15"/>
  <c r="G520" i="15"/>
  <c r="G519" i="15"/>
  <c r="G518" i="15"/>
  <c r="G517" i="15"/>
  <c r="G516" i="15"/>
  <c r="G515" i="15"/>
  <c r="G514" i="15"/>
  <c r="G513" i="15"/>
  <c r="G512" i="15"/>
  <c r="G511" i="15"/>
  <c r="G510" i="15"/>
  <c r="G509" i="15"/>
  <c r="G508" i="15"/>
  <c r="G507" i="15"/>
  <c r="G506" i="15"/>
  <c r="G505" i="15"/>
  <c r="G504" i="15"/>
  <c r="G503" i="15"/>
  <c r="G502" i="15"/>
  <c r="G501" i="15"/>
  <c r="G500" i="15"/>
  <c r="G499" i="15"/>
  <c r="G498" i="15"/>
  <c r="G497" i="15"/>
  <c r="G496" i="15"/>
  <c r="G495" i="15"/>
  <c r="G494" i="15"/>
  <c r="G493" i="15"/>
  <c r="G492" i="15"/>
  <c r="G491" i="15"/>
  <c r="G490" i="15"/>
  <c r="G489" i="15"/>
  <c r="G488" i="15"/>
  <c r="G487" i="15"/>
  <c r="G486" i="15"/>
  <c r="G485" i="15"/>
  <c r="G484" i="15"/>
  <c r="G483" i="15"/>
  <c r="G482" i="15"/>
  <c r="G481" i="15"/>
  <c r="G480" i="15"/>
  <c r="G479" i="15"/>
  <c r="G478" i="15"/>
  <c r="G477" i="15"/>
  <c r="G476" i="15"/>
  <c r="G475" i="15"/>
  <c r="G474" i="15"/>
  <c r="G473" i="15"/>
  <c r="G472" i="15"/>
  <c r="G471" i="15"/>
  <c r="G470" i="15"/>
  <c r="G469" i="15"/>
  <c r="G468" i="15"/>
  <c r="G467" i="15"/>
  <c r="G466" i="15"/>
  <c r="G465" i="15"/>
  <c r="G464" i="15"/>
  <c r="G463" i="15"/>
  <c r="G462" i="15"/>
  <c r="G461" i="15"/>
  <c r="G460" i="15"/>
  <c r="G459" i="15"/>
  <c r="G458" i="15"/>
  <c r="G457" i="15"/>
  <c r="G456" i="15"/>
  <c r="G455" i="15"/>
  <c r="G454" i="15"/>
  <c r="G453" i="15"/>
  <c r="G452" i="15"/>
  <c r="G451" i="15"/>
  <c r="G450" i="15"/>
  <c r="G449" i="15"/>
  <c r="G448" i="15"/>
  <c r="G447" i="15"/>
  <c r="G446" i="15"/>
  <c r="G445" i="15"/>
  <c r="G444" i="15"/>
  <c r="G443" i="15"/>
  <c r="G442" i="15"/>
  <c r="G441" i="15"/>
  <c r="G440" i="15"/>
  <c r="G439" i="15"/>
  <c r="G438" i="15"/>
  <c r="G437" i="15"/>
  <c r="G436" i="15"/>
  <c r="G435" i="15"/>
  <c r="G434" i="15"/>
  <c r="G433" i="15"/>
  <c r="G432" i="15"/>
  <c r="G431" i="15"/>
  <c r="G430" i="15"/>
  <c r="G429" i="15"/>
  <c r="G428" i="15"/>
  <c r="G427" i="15"/>
  <c r="G426" i="15"/>
  <c r="G425" i="15"/>
  <c r="G424" i="15"/>
  <c r="G423" i="15"/>
  <c r="G422" i="15"/>
  <c r="G421" i="15"/>
  <c r="G420" i="15"/>
  <c r="G419" i="15"/>
  <c r="G418" i="15"/>
  <c r="G417" i="15"/>
  <c r="G416" i="15"/>
  <c r="G415" i="15"/>
  <c r="G414" i="15"/>
  <c r="G413" i="15"/>
  <c r="G412" i="15"/>
  <c r="C411" i="15"/>
  <c r="G411" i="15" s="1"/>
  <c r="C410" i="15"/>
  <c r="G410" i="15" s="1"/>
  <c r="G341" i="15"/>
  <c r="G340" i="15"/>
  <c r="G339" i="15"/>
  <c r="G338" i="15"/>
  <c r="G337" i="15"/>
  <c r="G336" i="15"/>
  <c r="G335" i="15"/>
  <c r="G334" i="15"/>
  <c r="G333" i="15"/>
  <c r="G332" i="15"/>
  <c r="G331" i="15"/>
  <c r="G330" i="15"/>
  <c r="G329" i="15"/>
  <c r="G328" i="15"/>
  <c r="G327" i="15"/>
  <c r="G326" i="15"/>
  <c r="G325" i="15"/>
  <c r="G324" i="15"/>
  <c r="G323" i="15"/>
  <c r="G322" i="15"/>
  <c r="G321" i="15"/>
  <c r="G320" i="15"/>
  <c r="G319" i="15"/>
  <c r="G318" i="15"/>
  <c r="G317" i="15"/>
  <c r="G316" i="15"/>
  <c r="G315" i="15"/>
  <c r="G314" i="15"/>
  <c r="G313" i="15"/>
  <c r="G312" i="15"/>
  <c r="G311" i="15"/>
  <c r="G310" i="15"/>
  <c r="G309" i="15"/>
  <c r="G308" i="15"/>
  <c r="G307" i="15"/>
  <c r="G306" i="15"/>
  <c r="G305" i="15"/>
  <c r="G304" i="15"/>
  <c r="G303" i="15"/>
  <c r="G302" i="15"/>
  <c r="G301" i="15"/>
  <c r="G300" i="15"/>
  <c r="G299" i="15"/>
  <c r="G298" i="15"/>
  <c r="G297" i="15"/>
  <c r="G296" i="15"/>
  <c r="G295" i="15"/>
  <c r="G294" i="15"/>
  <c r="G293" i="15"/>
  <c r="G292" i="15"/>
  <c r="G291" i="15"/>
  <c r="G290" i="15"/>
  <c r="G289" i="15"/>
  <c r="G288" i="15"/>
  <c r="G287" i="15"/>
  <c r="G286" i="15"/>
  <c r="G285" i="15"/>
  <c r="G284" i="15"/>
  <c r="G283" i="15"/>
  <c r="G282" i="15"/>
  <c r="G281" i="15"/>
  <c r="G280" i="15"/>
  <c r="C279" i="15"/>
  <c r="G279" i="15" s="1"/>
  <c r="C278" i="15"/>
  <c r="G278" i="15" s="1"/>
  <c r="G373" i="15"/>
  <c r="G372" i="15"/>
  <c r="G371" i="15"/>
  <c r="G370" i="15"/>
  <c r="G369" i="15"/>
  <c r="G368" i="15"/>
  <c r="G367" i="15"/>
  <c r="G366" i="15"/>
  <c r="G365" i="15"/>
  <c r="G364" i="15"/>
  <c r="G363" i="15"/>
  <c r="G362" i="15"/>
  <c r="G361" i="15"/>
  <c r="G360" i="15"/>
  <c r="G359" i="15"/>
  <c r="G358" i="15"/>
  <c r="G357" i="15"/>
  <c r="G356" i="15"/>
  <c r="G355" i="15"/>
  <c r="G354" i="15"/>
  <c r="G353" i="15"/>
  <c r="G352" i="15"/>
  <c r="G351" i="15"/>
  <c r="G350" i="15"/>
  <c r="G349" i="15"/>
  <c r="G348" i="15"/>
  <c r="G347" i="15"/>
  <c r="G346" i="15"/>
  <c r="G345" i="15"/>
  <c r="G344" i="15"/>
  <c r="G343" i="15"/>
  <c r="G342" i="15"/>
  <c r="G389" i="15"/>
  <c r="G388" i="15"/>
  <c r="G387" i="15"/>
  <c r="G386" i="15"/>
  <c r="G385" i="15"/>
  <c r="G384" i="15"/>
  <c r="G383" i="15"/>
  <c r="G382" i="15"/>
  <c r="G381" i="15"/>
  <c r="G380" i="15"/>
  <c r="G379" i="15"/>
  <c r="G378" i="15"/>
  <c r="G377" i="15"/>
  <c r="G376" i="15"/>
  <c r="G375" i="15"/>
  <c r="G374" i="15"/>
  <c r="G397" i="15"/>
  <c r="G396" i="15"/>
  <c r="G395" i="15"/>
  <c r="G394" i="15"/>
  <c r="G393" i="15"/>
  <c r="G392" i="15"/>
  <c r="G391" i="15"/>
  <c r="G390" i="15"/>
  <c r="G401" i="15"/>
  <c r="G400" i="15"/>
  <c r="G399" i="15"/>
  <c r="G398" i="15"/>
  <c r="G403" i="15"/>
  <c r="G402" i="15"/>
  <c r="G404" i="15"/>
  <c r="G405" i="15"/>
  <c r="G264" i="15"/>
  <c r="G263" i="15"/>
  <c r="G262" i="15"/>
  <c r="G261" i="15"/>
  <c r="G260" i="15"/>
  <c r="G259" i="15"/>
  <c r="G258" i="15"/>
  <c r="G257" i="15"/>
  <c r="G256" i="15"/>
  <c r="G255" i="15"/>
  <c r="G254" i="15"/>
  <c r="G253" i="15"/>
  <c r="G252" i="15"/>
  <c r="G251" i="15"/>
  <c r="G250" i="15"/>
  <c r="G249" i="15"/>
  <c r="G248" i="15"/>
  <c r="G247" i="15"/>
  <c r="G246" i="15"/>
  <c r="G245" i="15"/>
  <c r="G244" i="15"/>
  <c r="G243" i="15"/>
  <c r="G242" i="15"/>
  <c r="G241" i="15"/>
  <c r="G240" i="15"/>
  <c r="G239" i="15"/>
  <c r="G238" i="15"/>
  <c r="G237" i="15"/>
  <c r="G236" i="15"/>
  <c r="G235" i="15"/>
  <c r="G234" i="15"/>
  <c r="G233" i="15"/>
  <c r="G232" i="15"/>
  <c r="G231" i="15"/>
  <c r="G230" i="15"/>
  <c r="G229" i="15"/>
  <c r="G228" i="15"/>
  <c r="G227" i="15"/>
  <c r="G226" i="15"/>
  <c r="G225" i="15"/>
  <c r="G224" i="15"/>
  <c r="G223" i="15"/>
  <c r="G222" i="15"/>
  <c r="G221" i="15"/>
  <c r="G220" i="15"/>
  <c r="G219" i="15"/>
  <c r="G218" i="15"/>
  <c r="G217" i="15"/>
  <c r="G216" i="15"/>
  <c r="G215" i="15"/>
  <c r="G214" i="15"/>
  <c r="G213" i="15"/>
  <c r="G212" i="15"/>
  <c r="G211" i="15"/>
  <c r="G210" i="15"/>
  <c r="G209" i="15"/>
  <c r="G208" i="15"/>
  <c r="G207" i="15"/>
  <c r="G206" i="15"/>
  <c r="G205" i="15"/>
  <c r="G204" i="15"/>
  <c r="G203" i="15"/>
  <c r="G202" i="15"/>
  <c r="G201" i="15"/>
  <c r="G200" i="15"/>
  <c r="G199" i="15"/>
  <c r="G198" i="15"/>
  <c r="G197" i="15"/>
  <c r="G196" i="15"/>
  <c r="G195" i="15"/>
  <c r="G194" i="15"/>
  <c r="G193" i="15"/>
  <c r="G192" i="15"/>
  <c r="G191" i="15"/>
  <c r="G190" i="15"/>
  <c r="G189" i="15"/>
  <c r="G188" i="15"/>
  <c r="G187" i="15"/>
  <c r="G186" i="15"/>
  <c r="G185" i="15"/>
  <c r="G184" i="15"/>
  <c r="G183" i="15"/>
  <c r="G182" i="15"/>
  <c r="G181" i="15"/>
  <c r="G180" i="15"/>
  <c r="G179" i="15"/>
  <c r="G178" i="15"/>
  <c r="G177" i="15"/>
  <c r="G176" i="15"/>
  <c r="G175" i="15"/>
  <c r="G174" i="15"/>
  <c r="G173" i="15"/>
  <c r="G172" i="15"/>
  <c r="G171" i="15"/>
  <c r="G170" i="15"/>
  <c r="G169" i="15"/>
  <c r="G168" i="15"/>
  <c r="G167" i="15"/>
  <c r="G166" i="15"/>
  <c r="G165" i="15"/>
  <c r="G164" i="15"/>
  <c r="G163" i="15"/>
  <c r="G162" i="15"/>
  <c r="G161" i="15"/>
  <c r="G160" i="15"/>
  <c r="G159" i="15"/>
  <c r="G158" i="15"/>
  <c r="G157" i="15"/>
  <c r="G156" i="15"/>
  <c r="G155" i="15"/>
  <c r="G154" i="15"/>
  <c r="G153" i="15"/>
  <c r="G152" i="15"/>
  <c r="G151" i="15"/>
  <c r="G150" i="15"/>
  <c r="G149" i="15"/>
  <c r="G148" i="15"/>
  <c r="G147" i="15"/>
  <c r="G146" i="15"/>
  <c r="G145" i="15"/>
  <c r="G144" i="15"/>
  <c r="G143" i="15"/>
  <c r="G142" i="15"/>
  <c r="G141" i="15"/>
  <c r="G140" i="15"/>
  <c r="G139" i="15"/>
  <c r="D138" i="15"/>
  <c r="G138" i="15" s="1"/>
  <c r="D137" i="15"/>
  <c r="G137" i="15" s="1"/>
  <c r="G68" i="15"/>
  <c r="G67" i="15"/>
  <c r="G66" i="15"/>
  <c r="G65" i="15"/>
  <c r="G64" i="15"/>
  <c r="G63" i="15"/>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D6" i="15"/>
  <c r="G6" i="15" s="1"/>
  <c r="D5" i="15"/>
  <c r="G5" i="15" s="1"/>
  <c r="G100" i="15"/>
  <c r="G99" i="15"/>
  <c r="G98" i="15"/>
  <c r="G97" i="15"/>
  <c r="G96" i="15"/>
  <c r="G95" i="15"/>
  <c r="G94" i="15"/>
  <c r="G93" i="15"/>
  <c r="G92" i="15"/>
  <c r="G91" i="15"/>
  <c r="G90" i="15"/>
  <c r="G89" i="15"/>
  <c r="G88" i="15"/>
  <c r="G87" i="15"/>
  <c r="G86" i="15"/>
  <c r="G85" i="15"/>
  <c r="G84" i="15"/>
  <c r="G83" i="15"/>
  <c r="G82" i="15"/>
  <c r="G81" i="15"/>
  <c r="G80" i="15"/>
  <c r="G79" i="15"/>
  <c r="G78" i="15"/>
  <c r="G77" i="15"/>
  <c r="G76" i="15"/>
  <c r="G75" i="15"/>
  <c r="G74" i="15"/>
  <c r="G73" i="15"/>
  <c r="G72" i="15"/>
  <c r="G71" i="15"/>
  <c r="G70" i="15"/>
  <c r="G69" i="15"/>
  <c r="G116" i="15"/>
  <c r="G115" i="15"/>
  <c r="G114" i="15"/>
  <c r="G113" i="15"/>
  <c r="G112" i="15"/>
  <c r="G111" i="15"/>
  <c r="G110" i="15"/>
  <c r="G109" i="15"/>
  <c r="G108" i="15"/>
  <c r="G107" i="15"/>
  <c r="G106" i="15"/>
  <c r="G105" i="15"/>
  <c r="G104" i="15"/>
  <c r="G103" i="15"/>
  <c r="G102" i="15"/>
  <c r="G101" i="15"/>
  <c r="G124" i="15"/>
  <c r="G123" i="15"/>
  <c r="G122" i="15"/>
  <c r="G121" i="15"/>
  <c r="G120" i="15"/>
  <c r="G119" i="15"/>
  <c r="G118" i="15"/>
  <c r="G117" i="15"/>
  <c r="G128" i="15"/>
  <c r="G127" i="15"/>
  <c r="G126" i="15"/>
  <c r="G125" i="15"/>
  <c r="G130" i="15"/>
  <c r="G129" i="15"/>
  <c r="G131" i="15"/>
  <c r="G132" i="15"/>
  <c r="D264" i="13"/>
  <c r="D263" i="13"/>
  <c r="D262" i="13"/>
  <c r="D261" i="13"/>
  <c r="D260" i="13"/>
  <c r="D259" i="13"/>
  <c r="D258" i="13"/>
  <c r="D257" i="13"/>
  <c r="D256" i="13"/>
  <c r="D255" i="13"/>
  <c r="D254" i="13"/>
  <c r="D253" i="13"/>
  <c r="D252" i="13"/>
  <c r="D251" i="13"/>
  <c r="D250" i="13"/>
  <c r="D249" i="13"/>
  <c r="D248" i="13"/>
  <c r="D247" i="13"/>
  <c r="D246" i="13"/>
  <c r="D245" i="13"/>
  <c r="D244" i="13"/>
  <c r="D243" i="13"/>
  <c r="D242" i="13"/>
  <c r="D241" i="13"/>
  <c r="D240" i="13"/>
  <c r="D239" i="13"/>
  <c r="D238" i="13"/>
  <c r="D237" i="13"/>
  <c r="D236" i="13"/>
  <c r="D235" i="13"/>
  <c r="D234" i="13"/>
  <c r="D233" i="13"/>
  <c r="D232" i="13"/>
  <c r="D231" i="13"/>
  <c r="D230" i="13"/>
  <c r="D229" i="13"/>
  <c r="D228" i="13"/>
  <c r="D227" i="13"/>
  <c r="D226" i="13"/>
  <c r="D225" i="13"/>
  <c r="D224" i="13"/>
  <c r="D223" i="13"/>
  <c r="D222" i="13"/>
  <c r="D221" i="13"/>
  <c r="D220" i="13"/>
  <c r="D219" i="13"/>
  <c r="D218" i="13"/>
  <c r="D217" i="13"/>
  <c r="D216" i="13"/>
  <c r="D215" i="13"/>
  <c r="D214" i="13"/>
  <c r="D213" i="13"/>
  <c r="D212" i="13"/>
  <c r="D211" i="13"/>
  <c r="D210" i="13"/>
  <c r="D209" i="13"/>
  <c r="D208" i="13"/>
  <c r="D207" i="13"/>
  <c r="D206" i="13"/>
  <c r="D205" i="13"/>
  <c r="D204" i="13"/>
  <c r="D203" i="13"/>
  <c r="D202" i="13"/>
  <c r="D201" i="13"/>
  <c r="D200" i="13"/>
  <c r="D199" i="13"/>
  <c r="D198" i="13"/>
  <c r="D197" i="13"/>
  <c r="D196" i="13"/>
  <c r="D195" i="13"/>
  <c r="D194" i="13"/>
  <c r="D193" i="13"/>
  <c r="D192" i="13"/>
  <c r="D191" i="13"/>
  <c r="D190" i="13"/>
  <c r="D189" i="13"/>
  <c r="D188" i="13"/>
  <c r="D187" i="13"/>
  <c r="D186" i="13"/>
  <c r="D185" i="13"/>
  <c r="D184" i="13"/>
  <c r="D183" i="13"/>
  <c r="D182" i="13"/>
  <c r="D181" i="13"/>
  <c r="D180" i="13"/>
  <c r="D179" i="13"/>
  <c r="D178" i="13"/>
  <c r="D177" i="13"/>
  <c r="D176" i="13"/>
  <c r="D175" i="13"/>
  <c r="D174" i="13"/>
  <c r="D173" i="13"/>
  <c r="D172" i="13"/>
  <c r="D171" i="13"/>
  <c r="D170" i="13"/>
  <c r="D169" i="13"/>
  <c r="D168" i="13"/>
  <c r="D167" i="13"/>
  <c r="D166" i="13"/>
  <c r="D165" i="13"/>
  <c r="D164" i="13"/>
  <c r="D163" i="13"/>
  <c r="D162" i="13"/>
  <c r="D161" i="13"/>
  <c r="D160" i="13"/>
  <c r="D159" i="13"/>
  <c r="D158" i="13"/>
  <c r="D157" i="13"/>
  <c r="D156" i="13"/>
  <c r="D155" i="13"/>
  <c r="D154" i="13"/>
  <c r="D153" i="13"/>
  <c r="D152" i="13"/>
  <c r="D151" i="13"/>
  <c r="D150" i="13"/>
  <c r="D149" i="13"/>
  <c r="D148" i="13"/>
  <c r="D147" i="13"/>
  <c r="D146" i="13"/>
  <c r="D145" i="13"/>
  <c r="D144" i="13"/>
  <c r="D143" i="13"/>
  <c r="D142" i="13"/>
  <c r="D141" i="13"/>
  <c r="D140" i="13"/>
  <c r="D139" i="13"/>
  <c r="C138" i="13"/>
  <c r="D138" i="13" s="1"/>
  <c r="C137" i="13"/>
  <c r="D137" i="13" s="1"/>
  <c r="D68" i="13"/>
  <c r="D67" i="13"/>
  <c r="D66" i="13"/>
  <c r="D65" i="13"/>
  <c r="D64" i="13"/>
  <c r="D63" i="13"/>
  <c r="D62" i="13"/>
  <c r="D61" i="13"/>
  <c r="D60" i="13"/>
  <c r="D59" i="13"/>
  <c r="D58" i="13"/>
  <c r="D57" i="13"/>
  <c r="D56" i="13"/>
  <c r="D55" i="13"/>
  <c r="D54" i="13"/>
  <c r="D53" i="13"/>
  <c r="D52" i="13"/>
  <c r="D51" i="13"/>
  <c r="D50" i="13"/>
  <c r="D49" i="13"/>
  <c r="D48" i="13"/>
  <c r="D47" i="13"/>
  <c r="D46" i="13"/>
  <c r="D45" i="13"/>
  <c r="D44" i="13"/>
  <c r="D43" i="13"/>
  <c r="D42" i="13"/>
  <c r="D41" i="13"/>
  <c r="D40" i="13"/>
  <c r="D39" i="13"/>
  <c r="D38" i="13"/>
  <c r="D37" i="13"/>
  <c r="D36"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10" i="13"/>
  <c r="D9" i="13"/>
  <c r="D8" i="13"/>
  <c r="D7" i="13"/>
  <c r="C6" i="13"/>
  <c r="D6" i="13" s="1"/>
  <c r="C5" i="13"/>
  <c r="D5" i="13" s="1"/>
  <c r="D100" i="13"/>
  <c r="D99" i="13"/>
  <c r="D98" i="13"/>
  <c r="D97" i="13"/>
  <c r="D96" i="13"/>
  <c r="D95" i="13"/>
  <c r="D94" i="13"/>
  <c r="D93" i="13"/>
  <c r="D92" i="13"/>
  <c r="D91" i="13"/>
  <c r="D90" i="13"/>
  <c r="D89" i="13"/>
  <c r="D88" i="13"/>
  <c r="D87" i="13"/>
  <c r="D86" i="13"/>
  <c r="D85" i="13"/>
  <c r="D84" i="13"/>
  <c r="D83" i="13"/>
  <c r="D82" i="13"/>
  <c r="D81" i="13"/>
  <c r="D80" i="13"/>
  <c r="D79" i="13"/>
  <c r="D78" i="13"/>
  <c r="D77" i="13"/>
  <c r="D76" i="13"/>
  <c r="D75" i="13"/>
  <c r="D74" i="13"/>
  <c r="D73" i="13"/>
  <c r="D72" i="13"/>
  <c r="D71" i="13"/>
  <c r="D70" i="13"/>
  <c r="D69" i="13"/>
  <c r="D116" i="13"/>
  <c r="D115" i="13"/>
  <c r="D114" i="13"/>
  <c r="D113" i="13"/>
  <c r="D112" i="13"/>
  <c r="D111" i="13"/>
  <c r="D110" i="13"/>
  <c r="D109" i="13"/>
  <c r="D108" i="13"/>
  <c r="D107" i="13"/>
  <c r="D106" i="13"/>
  <c r="D105" i="13"/>
  <c r="D104" i="13"/>
  <c r="D103" i="13"/>
  <c r="D102" i="13"/>
  <c r="D101" i="13"/>
  <c r="D124" i="13"/>
  <c r="D123" i="13"/>
  <c r="D122" i="13"/>
  <c r="D121" i="13"/>
  <c r="D120" i="13"/>
  <c r="D119" i="13"/>
  <c r="D118" i="13"/>
  <c r="D117" i="13"/>
  <c r="D128" i="13"/>
  <c r="D127" i="13"/>
  <c r="D126" i="13"/>
  <c r="D125" i="13"/>
  <c r="D265" i="12"/>
  <c r="D264" i="12"/>
  <c r="D263" i="12"/>
  <c r="D262" i="12"/>
  <c r="D261" i="12"/>
  <c r="D260" i="12"/>
  <c r="D259" i="12"/>
  <c r="D258" i="12"/>
  <c r="D257" i="12"/>
  <c r="D256" i="12"/>
  <c r="D255" i="12"/>
  <c r="D254" i="12"/>
  <c r="D253" i="12"/>
  <c r="D252" i="12"/>
  <c r="D251" i="12"/>
  <c r="D250" i="12"/>
  <c r="D249" i="12"/>
  <c r="D248" i="12"/>
  <c r="D247" i="12"/>
  <c r="D246" i="12"/>
  <c r="D245" i="12"/>
  <c r="D244" i="12"/>
  <c r="D243" i="12"/>
  <c r="D242" i="12"/>
  <c r="D241" i="12"/>
  <c r="D240" i="12"/>
  <c r="D239" i="12"/>
  <c r="D238" i="12"/>
  <c r="D237" i="12"/>
  <c r="D236" i="12"/>
  <c r="D235" i="12"/>
  <c r="D234" i="12"/>
  <c r="D233" i="12"/>
  <c r="D232" i="12"/>
  <c r="D231" i="12"/>
  <c r="D230" i="12"/>
  <c r="D229" i="12"/>
  <c r="D228" i="12"/>
  <c r="D227" i="12"/>
  <c r="D226" i="12"/>
  <c r="D225" i="12"/>
  <c r="D224" i="12"/>
  <c r="D223" i="12"/>
  <c r="D222" i="12"/>
  <c r="D221" i="12"/>
  <c r="D220" i="12"/>
  <c r="D219" i="12"/>
  <c r="D218" i="12"/>
  <c r="D217" i="12"/>
  <c r="D216" i="12"/>
  <c r="D215" i="12"/>
  <c r="D214" i="12"/>
  <c r="D213" i="12"/>
  <c r="D212" i="12"/>
  <c r="D211" i="12"/>
  <c r="D210" i="12"/>
  <c r="D209" i="12"/>
  <c r="D208" i="12"/>
  <c r="D207" i="12"/>
  <c r="D206" i="12"/>
  <c r="D205" i="12"/>
  <c r="D204" i="12"/>
  <c r="D203" i="12"/>
  <c r="D202" i="12"/>
  <c r="D201" i="12"/>
  <c r="D200" i="12"/>
  <c r="D199" i="12"/>
  <c r="D198" i="12"/>
  <c r="D197" i="12"/>
  <c r="D196" i="12"/>
  <c r="D195" i="12"/>
  <c r="D194" i="12"/>
  <c r="D193" i="12"/>
  <c r="D192" i="12"/>
  <c r="D191" i="12"/>
  <c r="D190" i="12"/>
  <c r="D189" i="12"/>
  <c r="D188" i="12"/>
  <c r="D187" i="12"/>
  <c r="D186" i="12"/>
  <c r="D185" i="12"/>
  <c r="D184" i="12"/>
  <c r="D183" i="12"/>
  <c r="D182" i="12"/>
  <c r="D181" i="12"/>
  <c r="D180" i="12"/>
  <c r="D179" i="12"/>
  <c r="D178" i="12"/>
  <c r="D177" i="12"/>
  <c r="D176" i="12"/>
  <c r="D175" i="12"/>
  <c r="D174" i="12"/>
  <c r="D173" i="12"/>
  <c r="D172" i="12"/>
  <c r="D171" i="12"/>
  <c r="D170" i="12"/>
  <c r="D169" i="12"/>
  <c r="D168" i="12"/>
  <c r="D167" i="12"/>
  <c r="D166" i="12"/>
  <c r="D165" i="12"/>
  <c r="D164" i="12"/>
  <c r="D163" i="12"/>
  <c r="D162" i="12"/>
  <c r="D161" i="12"/>
  <c r="D160" i="12"/>
  <c r="D159" i="12"/>
  <c r="D158" i="12"/>
  <c r="D157" i="12"/>
  <c r="D156" i="12"/>
  <c r="D155" i="12"/>
  <c r="D154" i="12"/>
  <c r="D153" i="12"/>
  <c r="D152" i="12"/>
  <c r="D151" i="12"/>
  <c r="D150" i="12"/>
  <c r="D149" i="12"/>
  <c r="D148" i="12"/>
  <c r="D147" i="12"/>
  <c r="D146" i="12"/>
  <c r="D145" i="12"/>
  <c r="D144" i="12"/>
  <c r="D143" i="12"/>
  <c r="D142" i="12"/>
  <c r="D141" i="12"/>
  <c r="D140" i="12"/>
  <c r="C139" i="12"/>
  <c r="D139" i="12" s="1"/>
  <c r="C138" i="12"/>
  <c r="D138" i="12" s="1"/>
  <c r="D69" i="12"/>
  <c r="D68" i="12"/>
  <c r="D67" i="12"/>
  <c r="D66" i="12"/>
  <c r="D65" i="12"/>
  <c r="D64" i="12"/>
  <c r="D63" i="12"/>
  <c r="D62" i="12"/>
  <c r="D61" i="12"/>
  <c r="D60" i="12"/>
  <c r="D59" i="12"/>
  <c r="D58" i="12"/>
  <c r="D57" i="12"/>
  <c r="D56" i="12"/>
  <c r="D55" i="12"/>
  <c r="D54" i="12"/>
  <c r="D53" i="12"/>
  <c r="D52" i="12"/>
  <c r="D51" i="12"/>
  <c r="D50" i="12"/>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D8" i="12"/>
  <c r="C7" i="12"/>
  <c r="D7" i="12" s="1"/>
  <c r="C6" i="12"/>
  <c r="D6" i="12" s="1"/>
  <c r="D101" i="12"/>
  <c r="D100" i="12"/>
  <c r="D99" i="12"/>
  <c r="D98" i="12"/>
  <c r="D97" i="12"/>
  <c r="D96" i="12"/>
  <c r="D95" i="12"/>
  <c r="D94" i="12"/>
  <c r="D93" i="12"/>
  <c r="D92" i="12"/>
  <c r="D91" i="12"/>
  <c r="D90" i="12"/>
  <c r="D89" i="12"/>
  <c r="D88" i="12"/>
  <c r="D87" i="12"/>
  <c r="D86" i="12"/>
  <c r="D85" i="12"/>
  <c r="D84" i="12"/>
  <c r="D83" i="12"/>
  <c r="D82" i="12"/>
  <c r="D81" i="12"/>
  <c r="D80" i="12"/>
  <c r="D79" i="12"/>
  <c r="D78" i="12"/>
  <c r="D77" i="12"/>
  <c r="D76" i="12"/>
  <c r="D75" i="12"/>
  <c r="D74" i="12"/>
  <c r="D73" i="12"/>
  <c r="D72" i="12"/>
  <c r="D71" i="12"/>
  <c r="D70" i="12"/>
  <c r="D117" i="12"/>
  <c r="D116" i="12"/>
  <c r="D115" i="12"/>
  <c r="D114" i="12"/>
  <c r="D113" i="12"/>
  <c r="D112" i="12"/>
  <c r="D111" i="12"/>
  <c r="D110" i="12"/>
  <c r="D109" i="12"/>
  <c r="D108" i="12"/>
  <c r="D107" i="12"/>
  <c r="D106" i="12"/>
  <c r="D105" i="12"/>
  <c r="D104" i="12"/>
  <c r="D103" i="12"/>
  <c r="D102" i="12"/>
  <c r="D125" i="12"/>
  <c r="D124" i="12"/>
  <c r="D123" i="12"/>
  <c r="D122" i="12"/>
  <c r="D121" i="12"/>
  <c r="D120" i="12"/>
  <c r="D119" i="12"/>
  <c r="D118" i="12"/>
  <c r="D129" i="12"/>
  <c r="D128" i="12"/>
  <c r="D127" i="12"/>
  <c r="D126" i="12"/>
  <c r="D131" i="12"/>
  <c r="D130" i="12"/>
  <c r="D133" i="12"/>
  <c r="D132" i="12"/>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C139" i="11"/>
  <c r="G139" i="11" s="1"/>
  <c r="C138" i="11"/>
  <c r="G138" i="11" s="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C7" i="11"/>
  <c r="G7" i="11" s="1"/>
  <c r="C6" i="11"/>
  <c r="G6" i="11" s="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117" i="11"/>
  <c r="G116" i="11"/>
  <c r="G115" i="11"/>
  <c r="G114" i="11"/>
  <c r="G113" i="11"/>
  <c r="G112" i="11"/>
  <c r="G111" i="11"/>
  <c r="G110" i="11"/>
  <c r="G109" i="11"/>
  <c r="G108" i="11"/>
  <c r="G107" i="11"/>
  <c r="G106" i="11"/>
  <c r="G105" i="11"/>
  <c r="G104" i="11"/>
  <c r="G103" i="11"/>
  <c r="G102" i="11"/>
  <c r="G125" i="11"/>
  <c r="G124" i="11"/>
  <c r="G123" i="11"/>
  <c r="G122" i="11"/>
  <c r="G121" i="11"/>
  <c r="G120" i="11"/>
  <c r="G119" i="11"/>
  <c r="G118" i="11"/>
  <c r="G129" i="11"/>
  <c r="G128" i="11"/>
  <c r="G127" i="11"/>
  <c r="G126" i="11"/>
  <c r="G131" i="11"/>
  <c r="G130" i="11"/>
  <c r="E265" i="10"/>
  <c r="E264" i="10"/>
  <c r="E263" i="10"/>
  <c r="E262" i="10"/>
  <c r="E261" i="10"/>
  <c r="E260" i="10"/>
  <c r="E259" i="10"/>
  <c r="E258" i="10"/>
  <c r="E257" i="10"/>
  <c r="E256" i="10"/>
  <c r="E255" i="10"/>
  <c r="E254" i="10"/>
  <c r="E253" i="10"/>
  <c r="E252" i="10"/>
  <c r="E251" i="10"/>
  <c r="E250" i="10"/>
  <c r="E249" i="10"/>
  <c r="E248" i="10"/>
  <c r="E247" i="10"/>
  <c r="E246" i="10"/>
  <c r="E245" i="10"/>
  <c r="E244" i="10"/>
  <c r="E243" i="10"/>
  <c r="E242" i="10"/>
  <c r="E24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C139" i="10"/>
  <c r="E139" i="10" s="1"/>
  <c r="C138" i="10"/>
  <c r="E138" i="10" s="1"/>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C7" i="10"/>
  <c r="E7" i="10" s="1"/>
  <c r="C6" i="10"/>
  <c r="E6" i="10" s="1"/>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117" i="10"/>
  <c r="E116" i="10"/>
  <c r="E115" i="10"/>
  <c r="E114" i="10"/>
  <c r="E113" i="10"/>
  <c r="E112" i="10"/>
  <c r="E111" i="10"/>
  <c r="E110" i="10"/>
  <c r="E109" i="10"/>
  <c r="E108" i="10"/>
  <c r="E107" i="10"/>
  <c r="E106" i="10"/>
  <c r="E105" i="10"/>
  <c r="E104" i="10"/>
  <c r="E103" i="10"/>
  <c r="E102" i="10"/>
  <c r="E125" i="10"/>
  <c r="E124" i="10"/>
  <c r="E123" i="10"/>
  <c r="E122" i="10"/>
  <c r="E121" i="10"/>
  <c r="E120" i="10"/>
  <c r="E119" i="10"/>
  <c r="E118" i="10"/>
  <c r="E129" i="10"/>
  <c r="E128" i="10"/>
  <c r="E127" i="10"/>
  <c r="E126" i="10"/>
  <c r="E131" i="10"/>
  <c r="E130" i="10"/>
  <c r="G266" i="9"/>
  <c r="G265" i="9"/>
  <c r="G264" i="9"/>
  <c r="G263" i="9"/>
  <c r="G262" i="9"/>
  <c r="G261" i="9"/>
  <c r="G260" i="9"/>
  <c r="G259" i="9"/>
  <c r="G258" i="9"/>
  <c r="G257" i="9"/>
  <c r="G256" i="9"/>
  <c r="G255" i="9"/>
  <c r="G254" i="9"/>
  <c r="G253" i="9"/>
  <c r="G252" i="9"/>
  <c r="G251" i="9"/>
  <c r="G250" i="9"/>
  <c r="G249" i="9"/>
  <c r="G248" i="9"/>
  <c r="G247" i="9"/>
  <c r="G246" i="9"/>
  <c r="G245" i="9"/>
  <c r="G244" i="9"/>
  <c r="G243" i="9"/>
  <c r="G242" i="9"/>
  <c r="G241" i="9"/>
  <c r="G240" i="9"/>
  <c r="G239" i="9"/>
  <c r="G238" i="9"/>
  <c r="G237" i="9"/>
  <c r="G236" i="9"/>
  <c r="G235" i="9"/>
  <c r="G234" i="9"/>
  <c r="G233" i="9"/>
  <c r="G232" i="9"/>
  <c r="G231" i="9"/>
  <c r="G230" i="9"/>
  <c r="G229" i="9"/>
  <c r="G228" i="9"/>
  <c r="G227" i="9"/>
  <c r="G226" i="9"/>
  <c r="G225" i="9"/>
  <c r="G224" i="9"/>
  <c r="G223" i="9"/>
  <c r="G222" i="9"/>
  <c r="G221" i="9"/>
  <c r="G220" i="9"/>
  <c r="G219" i="9"/>
  <c r="G218" i="9"/>
  <c r="G217" i="9"/>
  <c r="G216" i="9"/>
  <c r="G215" i="9"/>
  <c r="G214" i="9"/>
  <c r="G213" i="9"/>
  <c r="G212" i="9"/>
  <c r="G211" i="9"/>
  <c r="G210" i="9"/>
  <c r="G209" i="9"/>
  <c r="G208" i="9"/>
  <c r="G207" i="9"/>
  <c r="G206" i="9"/>
  <c r="G205" i="9"/>
  <c r="G204" i="9"/>
  <c r="G203" i="9"/>
  <c r="G202" i="9"/>
  <c r="G201" i="9"/>
  <c r="G200" i="9"/>
  <c r="G199" i="9"/>
  <c r="G198" i="9"/>
  <c r="G197" i="9"/>
  <c r="G196" i="9"/>
  <c r="G195" i="9"/>
  <c r="G194" i="9"/>
  <c r="G193" i="9"/>
  <c r="G192" i="9"/>
  <c r="G191" i="9"/>
  <c r="G190" i="9"/>
  <c r="G189" i="9"/>
  <c r="G188" i="9"/>
  <c r="G187" i="9"/>
  <c r="G186" i="9"/>
  <c r="G185" i="9"/>
  <c r="G184" i="9"/>
  <c r="G183" i="9"/>
  <c r="G182" i="9"/>
  <c r="G181" i="9"/>
  <c r="G180" i="9"/>
  <c r="G179" i="9"/>
  <c r="G178" i="9"/>
  <c r="G177" i="9"/>
  <c r="G176" i="9"/>
  <c r="G175" i="9"/>
  <c r="G174" i="9"/>
  <c r="G173" i="9"/>
  <c r="G172" i="9"/>
  <c r="G171" i="9"/>
  <c r="G170" i="9"/>
  <c r="G169" i="9"/>
  <c r="G168" i="9"/>
  <c r="G167" i="9"/>
  <c r="G166" i="9"/>
  <c r="G165" i="9"/>
  <c r="G164" i="9"/>
  <c r="G163" i="9"/>
  <c r="G162" i="9"/>
  <c r="G161" i="9"/>
  <c r="G160" i="9"/>
  <c r="G159" i="9"/>
  <c r="G158" i="9"/>
  <c r="G157" i="9"/>
  <c r="G156" i="9"/>
  <c r="G155" i="9"/>
  <c r="G154" i="9"/>
  <c r="G153" i="9"/>
  <c r="G152" i="9"/>
  <c r="G151" i="9"/>
  <c r="G150" i="9"/>
  <c r="G149" i="9"/>
  <c r="G148" i="9"/>
  <c r="G147" i="9"/>
  <c r="G146" i="9"/>
  <c r="G145" i="9"/>
  <c r="G144" i="9"/>
  <c r="G143" i="9"/>
  <c r="G142" i="9"/>
  <c r="G141" i="9"/>
  <c r="C140" i="9"/>
  <c r="G140" i="9" s="1"/>
  <c r="C139" i="9"/>
  <c r="G139" i="9" s="1"/>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C8" i="9"/>
  <c r="G8" i="9" s="1"/>
  <c r="C7" i="9"/>
  <c r="G7" i="9" s="1"/>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118" i="9"/>
  <c r="G117" i="9"/>
  <c r="G116" i="9"/>
  <c r="G115" i="9"/>
  <c r="G114" i="9"/>
  <c r="G113" i="9"/>
  <c r="G112" i="9"/>
  <c r="G111" i="9"/>
  <c r="G110" i="9"/>
  <c r="G109" i="9"/>
  <c r="G108" i="9"/>
  <c r="G107" i="9"/>
  <c r="G106" i="9"/>
  <c r="G105" i="9"/>
  <c r="G104" i="9"/>
  <c r="G103" i="9"/>
  <c r="G126" i="9"/>
  <c r="G125" i="9"/>
  <c r="G124" i="9"/>
  <c r="G123" i="9"/>
  <c r="G122" i="9"/>
  <c r="G121" i="9"/>
  <c r="G120" i="9"/>
  <c r="G119" i="9"/>
  <c r="G134" i="9"/>
  <c r="G133" i="9"/>
  <c r="G132" i="9"/>
  <c r="G131" i="9"/>
  <c r="G128" i="9"/>
  <c r="G127" i="9"/>
  <c r="D266" i="22"/>
  <c r="D137" i="22"/>
  <c r="D134" i="22"/>
  <c r="D5" i="22"/>
  <c r="C266" i="21"/>
  <c r="C137" i="21"/>
  <c r="C134" i="21"/>
  <c r="C5" i="21"/>
  <c r="D266" i="20"/>
  <c r="D137" i="20"/>
  <c r="D5" i="20"/>
  <c r="D266" i="17"/>
  <c r="D137" i="17"/>
  <c r="D134" i="17"/>
  <c r="D5" i="17"/>
  <c r="C538" i="15"/>
  <c r="C409" i="15"/>
  <c r="C406" i="15"/>
  <c r="C277" i="15"/>
  <c r="D265" i="15"/>
  <c r="D136" i="15"/>
  <c r="D133" i="15"/>
  <c r="G133" i="15" s="1"/>
  <c r="D4" i="15"/>
  <c r="G4" i="15" s="1"/>
  <c r="C265" i="13"/>
  <c r="C136" i="13"/>
  <c r="C133" i="13"/>
  <c r="C4" i="13"/>
  <c r="C266" i="12"/>
  <c r="C137" i="12"/>
  <c r="C134" i="12"/>
  <c r="C5" i="12"/>
  <c r="C266" i="11"/>
  <c r="C137" i="11"/>
  <c r="C134" i="11"/>
  <c r="C5" i="11"/>
  <c r="C266" i="10"/>
  <c r="C137" i="10"/>
  <c r="C134" i="10"/>
  <c r="C5" i="10"/>
  <c r="C267" i="9"/>
  <c r="C138" i="9"/>
  <c r="C135" i="9"/>
  <c r="C6" i="9"/>
  <c r="F32" i="25" l="1"/>
  <c r="C269" i="14"/>
  <c r="C17" i="8" s="1"/>
  <c r="F268" i="43"/>
  <c r="F136" i="43"/>
  <c r="F136" i="42"/>
  <c r="F268" i="42"/>
  <c r="F268" i="41"/>
  <c r="F136" i="41"/>
  <c r="F268" i="40"/>
  <c r="F136" i="40"/>
  <c r="F268" i="39"/>
  <c r="F136" i="39"/>
  <c r="F136" i="38"/>
  <c r="F268" i="38"/>
  <c r="F136" i="37"/>
  <c r="F268" i="37"/>
  <c r="F136" i="36"/>
  <c r="F268" i="36"/>
  <c r="F268" i="35"/>
  <c r="F136" i="35"/>
  <c r="C134" i="18"/>
  <c r="C266" i="18"/>
  <c r="C267" i="16"/>
  <c r="C19" i="8" s="1"/>
  <c r="C135" i="16"/>
  <c r="E16" i="1" s="1"/>
  <c r="G134" i="15"/>
  <c r="C137" i="14"/>
  <c r="E14" i="1" s="1"/>
  <c r="D3" i="29"/>
  <c r="G409" i="15"/>
  <c r="D3" i="5"/>
  <c r="B11" i="25" l="1"/>
  <c r="C11" i="25"/>
  <c r="B9" i="25"/>
  <c r="C9" i="25"/>
  <c r="C28" i="25"/>
  <c r="C36" i="8"/>
  <c r="C27" i="25"/>
  <c r="C35" i="8"/>
  <c r="C26" i="25"/>
  <c r="C34" i="8"/>
  <c r="C25" i="25"/>
  <c r="C33" i="8"/>
  <c r="B28" i="25"/>
  <c r="E33" i="1"/>
  <c r="B27" i="25"/>
  <c r="E32" i="1"/>
  <c r="B26" i="25"/>
  <c r="E31" i="1"/>
  <c r="B25" i="25"/>
  <c r="E30" i="1"/>
  <c r="F270" i="43"/>
  <c r="F270" i="42"/>
  <c r="F270" i="41"/>
  <c r="F270" i="40"/>
  <c r="C24" i="25"/>
  <c r="C32" i="8"/>
  <c r="C23" i="25"/>
  <c r="C31" i="8"/>
  <c r="C22" i="25"/>
  <c r="C30" i="8"/>
  <c r="C21" i="25"/>
  <c r="C29" i="8"/>
  <c r="C20" i="25"/>
  <c r="C28" i="8"/>
  <c r="B24" i="25"/>
  <c r="E29" i="1"/>
  <c r="B23" i="25"/>
  <c r="E28" i="1"/>
  <c r="B22" i="25"/>
  <c r="E27" i="1"/>
  <c r="B21" i="25"/>
  <c r="E26" i="1"/>
  <c r="B20" i="25"/>
  <c r="E25" i="1"/>
  <c r="F270" i="39"/>
  <c r="F270" i="37"/>
  <c r="F270" i="38"/>
  <c r="F270" i="36"/>
  <c r="F270" i="35"/>
  <c r="D12" i="25" l="1"/>
  <c r="D25" i="25"/>
  <c r="D27" i="25"/>
  <c r="D28" i="25"/>
  <c r="D21" i="25"/>
  <c r="D26" i="25"/>
  <c r="D20" i="25"/>
  <c r="D24" i="25"/>
  <c r="D22" i="25"/>
  <c r="D23" i="25"/>
  <c r="C2" i="8"/>
  <c r="B2" i="8"/>
  <c r="O1" i="33" l="1"/>
  <c r="F1" i="33"/>
  <c r="D10" i="24" l="1"/>
  <c r="F137" i="22"/>
  <c r="G137" i="21" l="1"/>
  <c r="F137" i="20"/>
  <c r="F137" i="19"/>
  <c r="D136" i="13"/>
  <c r="G136" i="15" l="1"/>
  <c r="D137" i="12"/>
  <c r="G137" i="11"/>
  <c r="G138" i="9"/>
  <c r="E137" i="10"/>
  <c r="F137" i="17"/>
  <c r="G5" i="11"/>
  <c r="G132" i="11"/>
  <c r="G133" i="11"/>
  <c r="G266" i="11" l="1"/>
  <c r="G267" i="11" s="1"/>
  <c r="G134" i="11"/>
  <c r="G135" i="11" s="1"/>
  <c r="C15" i="25" l="1"/>
  <c r="C23" i="8"/>
  <c r="B15" i="25"/>
  <c r="E20" i="1"/>
  <c r="C271" i="14"/>
  <c r="D9" i="25"/>
  <c r="C268" i="18"/>
  <c r="C269" i="16"/>
  <c r="F1" i="22"/>
  <c r="F1" i="20"/>
  <c r="F1" i="19"/>
  <c r="C1" i="18"/>
  <c r="C1" i="16"/>
  <c r="G1" i="15"/>
  <c r="C1" i="14"/>
  <c r="D1" i="12"/>
  <c r="G1" i="11"/>
  <c r="D1" i="25"/>
  <c r="G3" i="29"/>
  <c r="D2" i="29"/>
  <c r="A3" i="29"/>
  <c r="B4" i="29"/>
  <c r="A2" i="29"/>
  <c r="D1" i="24"/>
  <c r="G1" i="21"/>
  <c r="F1" i="17"/>
  <c r="D1" i="13"/>
  <c r="E1" i="10"/>
  <c r="G1" i="9"/>
  <c r="G3" i="5"/>
  <c r="G2" i="5"/>
  <c r="D2" i="5"/>
  <c r="A3" i="5"/>
  <c r="A2" i="5"/>
  <c r="D13" i="25" l="1"/>
  <c r="D11" i="25"/>
  <c r="D15" i="25"/>
  <c r="A2" i="8"/>
  <c r="C3" i="8"/>
  <c r="C1" i="8"/>
  <c r="G1" i="5" s="1"/>
  <c r="A1" i="8"/>
  <c r="B1" i="8"/>
  <c r="G265" i="15" l="1"/>
  <c r="G266" i="15" s="1"/>
  <c r="E5" i="10" l="1"/>
  <c r="E133" i="10"/>
  <c r="D132" i="13"/>
  <c r="D131" i="13"/>
  <c r="D130" i="13"/>
  <c r="D129" i="13"/>
  <c r="D4" i="13"/>
  <c r="G406" i="15"/>
  <c r="G277" i="15"/>
  <c r="D5" i="12"/>
  <c r="G407" i="15" l="1"/>
  <c r="F69" i="20"/>
  <c r="F5" i="17"/>
  <c r="F133" i="17"/>
  <c r="D4" i="24"/>
  <c r="F133" i="22"/>
  <c r="F132" i="22"/>
  <c r="F5" i="22"/>
  <c r="G5" i="21"/>
  <c r="F5" i="20"/>
  <c r="F5" i="19"/>
  <c r="F133" i="19"/>
  <c r="D13" i="24" l="1"/>
  <c r="D14" i="24" s="1"/>
  <c r="D7" i="24"/>
  <c r="D8" i="24" s="1"/>
  <c r="F266" i="22"/>
  <c r="F267" i="22" s="1"/>
  <c r="F134" i="22"/>
  <c r="F135" i="22" s="1"/>
  <c r="G266" i="21"/>
  <c r="G267" i="21" s="1"/>
  <c r="G134" i="21"/>
  <c r="G135" i="21" s="1"/>
  <c r="F134" i="20"/>
  <c r="F135" i="20" s="1"/>
  <c r="F266" i="20"/>
  <c r="F267" i="20" s="1"/>
  <c r="F134" i="19"/>
  <c r="F135" i="19" s="1"/>
  <c r="F266" i="19"/>
  <c r="F267" i="19" s="1"/>
  <c r="F266" i="17"/>
  <c r="F134" i="17"/>
  <c r="G538" i="15"/>
  <c r="D265" i="13"/>
  <c r="D266" i="13" s="1"/>
  <c r="D133" i="13"/>
  <c r="D134" i="13" s="1"/>
  <c r="D266" i="12"/>
  <c r="D267" i="12" s="1"/>
  <c r="D134" i="12"/>
  <c r="D135" i="12" s="1"/>
  <c r="E266" i="10"/>
  <c r="E267" i="10" s="1"/>
  <c r="E134" i="10"/>
  <c r="E132" i="10"/>
  <c r="G6" i="9"/>
  <c r="G135" i="9"/>
  <c r="G267" i="9"/>
  <c r="G268" i="9" s="1"/>
  <c r="G130" i="9"/>
  <c r="G129" i="9"/>
  <c r="F135" i="17" l="1"/>
  <c r="B14" i="25" s="1"/>
  <c r="F267" i="17"/>
  <c r="C14" i="25" s="1"/>
  <c r="E135" i="10"/>
  <c r="E10" i="1" s="1"/>
  <c r="G539" i="15"/>
  <c r="C18" i="8" s="1"/>
  <c r="G136" i="9"/>
  <c r="E9" i="1" s="1"/>
  <c r="E35" i="1"/>
  <c r="B29" i="25"/>
  <c r="C18" i="25"/>
  <c r="C26" i="8"/>
  <c r="C17" i="25"/>
  <c r="C25" i="8"/>
  <c r="C16" i="25"/>
  <c r="C24" i="8"/>
  <c r="C8" i="25"/>
  <c r="C16" i="8"/>
  <c r="C7" i="25"/>
  <c r="C15" i="8"/>
  <c r="C5" i="25"/>
  <c r="C13" i="8"/>
  <c r="C4" i="25"/>
  <c r="C12" i="8"/>
  <c r="B18" i="25"/>
  <c r="E23" i="1"/>
  <c r="B17" i="25"/>
  <c r="E22" i="1"/>
  <c r="B16" i="25"/>
  <c r="E21" i="1"/>
  <c r="B6" i="25"/>
  <c r="E11" i="1"/>
  <c r="F269" i="20"/>
  <c r="G269" i="21"/>
  <c r="F269" i="19"/>
  <c r="E12" i="1"/>
  <c r="E13" i="1"/>
  <c r="E15" i="1"/>
  <c r="C29" i="25"/>
  <c r="C14" i="8"/>
  <c r="E24" i="1"/>
  <c r="E19" i="1" l="1"/>
  <c r="C22" i="8"/>
  <c r="D14" i="25"/>
  <c r="D16" i="25"/>
  <c r="D18" i="25"/>
  <c r="D17" i="25"/>
  <c r="D29" i="25"/>
  <c r="E34" i="1"/>
  <c r="G541" i="15"/>
  <c r="C10" i="25"/>
  <c r="C38" i="8"/>
  <c r="C19" i="25"/>
  <c r="C27" i="8"/>
  <c r="B19" i="25"/>
  <c r="F269" i="17"/>
  <c r="G268" i="15"/>
  <c r="B10" i="25"/>
  <c r="D268" i="13"/>
  <c r="B8" i="25"/>
  <c r="D8" i="25" s="1"/>
  <c r="D269" i="12"/>
  <c r="B7" i="25"/>
  <c r="D7" i="25" s="1"/>
  <c r="G269" i="11"/>
  <c r="C6" i="25"/>
  <c r="D6" i="25" s="1"/>
  <c r="E269" i="10"/>
  <c r="B5" i="25"/>
  <c r="D5" i="25" s="1"/>
  <c r="G270" i="9"/>
  <c r="B4" i="25"/>
  <c r="D4" i="25" s="1"/>
  <c r="D16" i="24"/>
  <c r="F269" i="22"/>
  <c r="C9" i="8"/>
  <c r="A8" i="24" l="1"/>
  <c r="D19" i="25"/>
  <c r="D10" i="25"/>
  <c r="C37" i="8"/>
  <c r="C32" i="25"/>
  <c r="B31" i="25"/>
  <c r="A10" i="29" s="1"/>
  <c r="D33" i="25" l="1"/>
  <c r="A36" i="25" s="1"/>
  <c r="E38" i="1"/>
  <c r="A34" i="25" s="1"/>
  <c r="C40" i="8"/>
  <c r="A35" i="25" s="1"/>
  <c r="E6" i="1" l="1"/>
  <c r="J10"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tc={E48D1DC8-8341-465A-B6E8-CF3DF91A962F}</author>
    <author>tc={C6869808-8483-44B3-A67A-DDBA6A74BB81}</author>
    <author>tc={81F56BA7-DBF8-493F-B7DD-8644CD3BAB74}</author>
    <author>tc={CF0DA366-0F08-4AB3-8423-385C0C9A7107}</author>
    <author>tc={391D77AE-5C92-4355-B627-B09F6F1AAB76}</author>
  </authors>
  <commentList>
    <comment ref="F31" authorId="0" shapeId="0" xr:uid="{E48D1DC8-8341-465A-B6E8-CF3DF91A962F}">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A.</t>
      </text>
    </comment>
    <comment ref="F32" authorId="1" shapeId="0" xr:uid="{C6869808-8483-44B3-A67A-DDBA6A74BB81}">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B.</t>
      </text>
    </comment>
    <comment ref="A34" authorId="2" shapeId="0" xr:uid="{81F56BA7-DBF8-493F-B7DD-8644CD3BAB74}">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A.  Budget may only be approved if this cell is blank or zero</t>
      </text>
    </comment>
    <comment ref="A35" authorId="3" shapeId="0" xr:uid="{CF0DA366-0F08-4AB3-8423-385C0C9A7107}">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B.  Budget may only be approved if this cell is blank or zero</t>
      </text>
    </comment>
    <comment ref="A36" authorId="4" shapeId="0" xr:uid="{391D77AE-5C92-4355-B627-B09F6F1AAB76}">
      <text>
        <t>[Threaded comment]
Your version of Excel allows you to read this threaded comment; however, any edits to it will get removed if the file is opened in a newer version of Excel. Learn more: https://go.microsoft.com/fwlink/?linkid=870924
Comment:
    Budget may only be approved while this cell is zero.  Do not change the formula in this cell.</t>
      </text>
    </comment>
  </commentList>
</comments>
</file>

<file path=xl/sharedStrings.xml><?xml version="1.0" encoding="utf-8"?>
<sst xmlns="http://schemas.openxmlformats.org/spreadsheetml/2006/main" count="9127" uniqueCount="437">
  <si>
    <t>4. Equipment</t>
  </si>
  <si>
    <t>5. Supplies</t>
  </si>
  <si>
    <t>Cost</t>
  </si>
  <si>
    <t>Item</t>
  </si>
  <si>
    <t>Budget Category</t>
  </si>
  <si>
    <t xml:space="preserve">     TOTAL PROJECT COSTS</t>
  </si>
  <si>
    <t>Institution/Organization</t>
  </si>
  <si>
    <t xml:space="preserve">Signature </t>
  </si>
  <si>
    <t xml:space="preserve">Name of Official </t>
  </si>
  <si>
    <t xml:space="preserve">Title </t>
  </si>
  <si>
    <t>Date of Execution</t>
  </si>
  <si>
    <t>UNIFORM GRANT BUDGET TEMPLATE</t>
  </si>
  <si>
    <t xml:space="preserve">7. Consultant (Professional Services) </t>
  </si>
  <si>
    <t xml:space="preserve">1. Personnel (Salaries &amp; Wages)                        </t>
  </si>
  <si>
    <t xml:space="preserve">2. Fringe Benefits                                               </t>
  </si>
  <si>
    <t xml:space="preserve">3. Travel                                                            </t>
  </si>
  <si>
    <t>9. Occupancy (Rent &amp; Utilities)</t>
  </si>
  <si>
    <t xml:space="preserve">10. Research &amp; Development (R&amp;D) </t>
  </si>
  <si>
    <t>12. Training &amp; Education</t>
  </si>
  <si>
    <t xml:space="preserve">Purpose </t>
  </si>
  <si>
    <t>Organization Name:</t>
  </si>
  <si>
    <r>
      <rPr>
        <b/>
        <sz val="14"/>
        <color theme="1"/>
        <rFont val="Times New Roman"/>
        <family val="1"/>
      </rPr>
      <t xml:space="preserve">CERTIFICATION </t>
    </r>
    <r>
      <rPr>
        <b/>
        <sz val="10"/>
        <color theme="1"/>
        <rFont val="Times New Roman"/>
        <family val="1"/>
      </rPr>
      <t xml:space="preserve"> </t>
    </r>
  </si>
  <si>
    <t xml:space="preserve">(d). Other Funding &amp; Contributions </t>
  </si>
  <si>
    <t>Rate: __________  %  Base:______________________</t>
  </si>
  <si>
    <t xml:space="preserve">(b). -Cash </t>
  </si>
  <si>
    <t>(c). -Non-cash</t>
  </si>
  <si>
    <t xml:space="preserve"> Revenues </t>
  </si>
  <si>
    <t xml:space="preserve">Name </t>
  </si>
  <si>
    <t xml:space="preserve">Position </t>
  </si>
  <si>
    <t xml:space="preserve">Salary or Wage </t>
  </si>
  <si>
    <t xml:space="preserve">% of Time </t>
  </si>
  <si>
    <t xml:space="preserve">Length of time </t>
  </si>
  <si>
    <t xml:space="preserve">Cost </t>
  </si>
  <si>
    <r>
      <t xml:space="preserve">Basis </t>
    </r>
    <r>
      <rPr>
        <sz val="8"/>
        <color theme="1"/>
        <rFont val="Times New Roman"/>
        <family val="1"/>
      </rPr>
      <t>(Yr./Mo./Hr.)</t>
    </r>
  </si>
  <si>
    <t xml:space="preserve">NON-State Total </t>
  </si>
  <si>
    <t xml:space="preserve">Total Personnel </t>
  </si>
  <si>
    <t xml:space="preserve">Personnel Narrative (State): </t>
  </si>
  <si>
    <r>
      <t xml:space="preserve">Personnel Narrative (Non-State) </t>
    </r>
    <r>
      <rPr>
        <i/>
        <sz val="10"/>
        <color theme="1"/>
        <rFont val="Times New Roman"/>
        <family val="1"/>
      </rPr>
      <t xml:space="preserve">i.e. "Match" or "Other Funding" </t>
    </r>
  </si>
  <si>
    <t>Base</t>
  </si>
  <si>
    <t>Rate</t>
  </si>
  <si>
    <t xml:space="preserve">State Total </t>
  </si>
  <si>
    <t xml:space="preserve">Location </t>
  </si>
  <si>
    <t xml:space="preserve">Cost Rate </t>
  </si>
  <si>
    <t xml:space="preserve">Basis </t>
  </si>
  <si>
    <t xml:space="preserve">Quantity </t>
  </si>
  <si>
    <t># of Trips</t>
  </si>
  <si>
    <t xml:space="preserve">Travel Narrative (State): </t>
  </si>
  <si>
    <r>
      <t xml:space="preserve">Travel Narrative (Non-State) </t>
    </r>
    <r>
      <rPr>
        <i/>
        <sz val="10"/>
        <color theme="1"/>
        <rFont val="Times New Roman"/>
        <family val="1"/>
      </rPr>
      <t xml:space="preserve">i.e. "Match" or "Other Funding" </t>
    </r>
  </si>
  <si>
    <t>Quantity</t>
  </si>
  <si>
    <t xml:space="preserve">Equipment Narrative (State): </t>
  </si>
  <si>
    <r>
      <t xml:space="preserve">Equipment Narrative (Non-State) </t>
    </r>
    <r>
      <rPr>
        <i/>
        <sz val="10"/>
        <color theme="1"/>
        <rFont val="Times New Roman"/>
        <family val="1"/>
      </rPr>
      <t xml:space="preserve">i.e. "Match" or "Other Funding" </t>
    </r>
  </si>
  <si>
    <t>Total Equipment</t>
  </si>
  <si>
    <t>Quantity/ Duration</t>
  </si>
  <si>
    <r>
      <t xml:space="preserve">Supplies Narrative (Non-State) </t>
    </r>
    <r>
      <rPr>
        <i/>
        <sz val="10"/>
        <color theme="1"/>
        <rFont val="Times New Roman"/>
        <family val="1"/>
      </rPr>
      <t xml:space="preserve">i.e. "Match" or "Other Funding" </t>
    </r>
  </si>
  <si>
    <t>Total Supplies</t>
  </si>
  <si>
    <t>Fee</t>
  </si>
  <si>
    <t>Basis</t>
  </si>
  <si>
    <t xml:space="preserve">Consultant Services (Fees) </t>
  </si>
  <si>
    <t xml:space="preserve">Description of Work </t>
  </si>
  <si>
    <t xml:space="preserve">Construction Narrative (State): </t>
  </si>
  <si>
    <r>
      <t xml:space="preserve">Construction Narrative (Non-State) </t>
    </r>
    <r>
      <rPr>
        <i/>
        <sz val="10"/>
        <color theme="1"/>
        <rFont val="Times New Roman"/>
        <family val="1"/>
      </rPr>
      <t xml:space="preserve">i.e. "Match" or "Other Funding" </t>
    </r>
  </si>
  <si>
    <t>Total Construction</t>
  </si>
  <si>
    <t xml:space="preserve">Description </t>
  </si>
  <si>
    <t xml:space="preserve">Occupancy Narrative (State): </t>
  </si>
  <si>
    <r>
      <t xml:space="preserve">Occupancy Narrative (Non-State) </t>
    </r>
    <r>
      <rPr>
        <i/>
        <sz val="10"/>
        <color theme="1"/>
        <rFont val="Times New Roman"/>
        <family val="1"/>
      </rPr>
      <t xml:space="preserve">i.e. "Match" or "Other Funding" </t>
    </r>
  </si>
  <si>
    <t xml:space="preserve">Total Occupancy </t>
  </si>
  <si>
    <t xml:space="preserve">R &amp; D Narrative (State): </t>
  </si>
  <si>
    <r>
      <t xml:space="preserve">R &amp; D Narrative (Non-State) </t>
    </r>
    <r>
      <rPr>
        <i/>
        <sz val="10"/>
        <color theme="1"/>
        <rFont val="Times New Roman"/>
        <family val="1"/>
      </rPr>
      <t xml:space="preserve">i.e. "Match" or "Other Funding" </t>
    </r>
  </si>
  <si>
    <t xml:space="preserve">Total R &amp; D </t>
  </si>
  <si>
    <t xml:space="preserve">Telecommunications Narrative (State): </t>
  </si>
  <si>
    <r>
      <t xml:space="preserve">Telecommunications Narrative (Non-State) </t>
    </r>
    <r>
      <rPr>
        <i/>
        <sz val="10"/>
        <color theme="1"/>
        <rFont val="Times New Roman"/>
        <family val="1"/>
      </rPr>
      <t xml:space="preserve">i.e. "Match" or "Other Funding" </t>
    </r>
  </si>
  <si>
    <t xml:space="preserve">Training &amp; Education Narrative (State): </t>
  </si>
  <si>
    <r>
      <t xml:space="preserve">Training &amp; Education Narrative (Non-State) </t>
    </r>
    <r>
      <rPr>
        <i/>
        <sz val="10"/>
        <color theme="1"/>
        <rFont val="Times New Roman"/>
        <family val="1"/>
      </rPr>
      <t xml:space="preserve">i.e. "Match" or "Other Funding" </t>
    </r>
  </si>
  <si>
    <t xml:space="preserve">Total Training &amp; Education </t>
  </si>
  <si>
    <t>Total Direct Administrative Costs</t>
  </si>
  <si>
    <t>Consult with Program Office before budgeting Construction costs.</t>
  </si>
  <si>
    <t xml:space="preserve">Base </t>
  </si>
  <si>
    <t xml:space="preserve">Rate </t>
  </si>
  <si>
    <t xml:space="preserve">Indirect Cost Narrative (State): </t>
  </si>
  <si>
    <t xml:space="preserve">State </t>
  </si>
  <si>
    <t xml:space="preserve">NON-State </t>
  </si>
  <si>
    <t xml:space="preserve">Total </t>
  </si>
  <si>
    <t>1. Personnel</t>
  </si>
  <si>
    <t>2. Fringe Benefits</t>
  </si>
  <si>
    <t>3. Travel</t>
  </si>
  <si>
    <t>10. Research &amp; Development (R&amp;D)</t>
  </si>
  <si>
    <t xml:space="preserve">11. Telecommunications </t>
  </si>
  <si>
    <t xml:space="preserve">12. Training &amp; Education </t>
  </si>
  <si>
    <t xml:space="preserve">13. Direct Administrative Costs </t>
  </si>
  <si>
    <t xml:space="preserve">14. Other or Misc. Costs </t>
  </si>
  <si>
    <t xml:space="preserve">     State Request</t>
  </si>
  <si>
    <t xml:space="preserve">13. Direct Administrative costs </t>
  </si>
  <si>
    <t>17.  Indirect Costs* (see below)</t>
  </si>
  <si>
    <r>
      <t xml:space="preserve">5). Supplies </t>
    </r>
    <r>
      <rPr>
        <i/>
        <sz val="10"/>
        <rFont val="Times New Roman"/>
        <family val="1"/>
      </rPr>
      <t>(2 CFR 200.94)</t>
    </r>
    <r>
      <rPr>
        <sz val="10"/>
        <color theme="1"/>
        <rFont val="Times New Roman"/>
        <family val="1"/>
      </rPr>
      <t>--List items by type (office supplies, postage, training materials, copying paper, and other expendable items such as books, hand held tape recorders) and show the basis for computation.  Generally, supplies include any materials that are expendable or consumed during the course of the project.</t>
    </r>
  </si>
  <si>
    <t xml:space="preserve">Contractual Services Narrative (State): </t>
  </si>
  <si>
    <r>
      <t xml:space="preserve">Contractual Services Narrative (Non-State) </t>
    </r>
    <r>
      <rPr>
        <i/>
        <sz val="10"/>
        <color theme="1"/>
        <rFont val="Times New Roman"/>
        <family val="1"/>
      </rPr>
      <t xml:space="preserve">i.e. "Match" or "Other Funding" </t>
    </r>
  </si>
  <si>
    <t xml:space="preserve">Total Telecommunications </t>
  </si>
  <si>
    <r>
      <t xml:space="preserve">Indirect Cost Narrative (Non-State) </t>
    </r>
    <r>
      <rPr>
        <i/>
        <sz val="10"/>
        <color theme="1"/>
        <rFont val="Times New Roman"/>
        <family val="1"/>
      </rPr>
      <t xml:space="preserve">i.e. "Match" or "Other Funding" </t>
    </r>
  </si>
  <si>
    <t xml:space="preserve">Total Indirect Costs </t>
  </si>
  <si>
    <t xml:space="preserve">Other Costs Narrative (State): </t>
  </si>
  <si>
    <r>
      <t xml:space="preserve">Other Cost Narrative (Non-State) </t>
    </r>
    <r>
      <rPr>
        <i/>
        <sz val="10"/>
        <color theme="1"/>
        <rFont val="Times New Roman"/>
        <family val="1"/>
      </rPr>
      <t xml:space="preserve">i.e. "Match" or "Other Funding" </t>
    </r>
  </si>
  <si>
    <t xml:space="preserve">Total Other Costs </t>
  </si>
  <si>
    <t>1)</t>
  </si>
  <si>
    <t>2a)</t>
  </si>
  <si>
    <t>2b)</t>
  </si>
  <si>
    <t>3)</t>
  </si>
  <si>
    <t>Is included as a “Special Indirect Cost Rate” in our NICRA (2 CFR 200Appendix IV (5)    Or;</t>
  </si>
  <si>
    <t>_____</t>
  </si>
  <si>
    <t>4)</t>
  </si>
  <si>
    <t>The Restricted Indirect Cost Rate is _________%</t>
  </si>
  <si>
    <t>NOTE: (If this option is selected, please provide basic Indirect Cost Rate information in area designated below)</t>
  </si>
  <si>
    <t>NOTE: (If this option is selected, please provide basic Negotiated Indirect Cost Rate Agreement information in area designated below)</t>
  </si>
  <si>
    <t xml:space="preserve">Basic Negotiated Indirect Cost Rate Agreement information if Option (1) or (2a) is selected </t>
  </si>
  <si>
    <t>For Restricted Rate Programs (check one) -- Our Organization is using a restricted indirect cost rate that:</t>
  </si>
  <si>
    <t xml:space="preserve"> BUDGET SUMMARY STATE OF ILLINOIS FUNDS </t>
  </si>
  <si>
    <t>NOTE: (Check with your State of Illinois Agency for information regarding reimbursement of indirect costs while your proposal is being negotiated)</t>
  </si>
  <si>
    <t>A.</t>
  </si>
  <si>
    <t>B.</t>
  </si>
  <si>
    <t>C.</t>
  </si>
  <si>
    <t xml:space="preserve">Elect to use the de minimis rate of 10% modified total direct cost (MTDC) which may be used indefinitely on State of Illinois Awards.  </t>
  </si>
  <si>
    <t>NOTE: (Your Organization must be eligible, see 2 CFR 200.414 (f), and submit documentation on the calculation of MTDC within your Budget Narrative under Indirect Costs)</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</si>
  <si>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</si>
  <si>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 xml:space="preserve">State of Illinois -- Uniform Budget Template -- General Instructions </t>
  </si>
  <si>
    <t>STATE OF ILLINOIS FUNDS</t>
  </si>
  <si>
    <t xml:space="preserve">STATE OF ILLINOIS GRANT FUNDS </t>
  </si>
  <si>
    <t xml:space="preserve">Provide a total requested State of Illinois Grant amount for each year in the Revenue portion of Section A. The amount entered in Line (a) will equal the total amount budgeted on Line 18 of Section A. </t>
  </si>
  <si>
    <t>BUDGET SUMMARY – STATE OF ILLINOIS FUNDS</t>
  </si>
  <si>
    <t>All applicants must complete Section A and provide a break-down by the applicable budget categories shown in lines 1-17.</t>
  </si>
  <si>
    <t xml:space="preserve">  </t>
  </si>
  <si>
    <t>NON-STATE OF ILLINOIS FUNDS</t>
  </si>
  <si>
    <t>If the applicant is required to provide or volunteers to provide cost-sharing or matching funds or other non-State of Illinois resources to the project, these costs should be shown for each applicable budget category on lines 1‑17 of Section B.</t>
  </si>
  <si>
    <t xml:space="preserve">a. The specific costs or contributions by budget category;  </t>
  </si>
  <si>
    <t>b. The source of the costs or contributions; and</t>
  </si>
  <si>
    <t>[Please review cost sharing and matching regulations found in 2 CFR 200.306.]</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</si>
  <si>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</si>
  <si>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Keep in mind the following—</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</si>
  <si>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</si>
  <si>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</si>
  <si>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</si>
  <si>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</si>
  <si>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</si>
  <si>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</si>
  <si>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</si>
  <si>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</si>
  <si>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</si>
  <si>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</si>
  <si>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</si>
  <si>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</si>
  <si>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 [Attach separate sheet(s)]</t>
  </si>
  <si>
    <t>c. In the case of third-party in-kind contributions, a description of how the value was determined for the donated or contributed goods or services.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</si>
  <si>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</si>
  <si>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r>
      <t>Section A (continued)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on line 17, the applicant’s Business Office must select one of the options listed on the Indirect Cost Information page under Section-A Indirect Cost Information (1-4). </t>
    </r>
  </si>
  <si>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</si>
  <si>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</si>
  <si>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</si>
  <si>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(3)</t>
    </r>
    <r>
      <rPr>
        <sz val="9"/>
        <color theme="1"/>
        <rFont val="Times New Roman"/>
        <family val="1"/>
      </rPr>
      <t xml:space="preserve">: The applicant elects to charge the de minimis rate of 10%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10 percent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</si>
  <si>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</si>
  <si>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NON-STATE</t>
    </r>
    <r>
      <rPr>
        <sz val="9"/>
        <color theme="1"/>
        <rFont val="Times New Roman"/>
        <family val="1"/>
      </rPr>
      <t xml:space="preserve"> OF ILLINOIS FUNDS: If the applicant is required to provide or volunteers to provide cost-sharing or matching funds or other non-State of Illinois resources to the project, the applicant must provide a revenue breakdown of all Non-State of Illinois funds in lines (b)-(d). the total of “Non-State Funds” should equal the amount budgeted on Line 18 of Section B. If a match percentage is required, the amount should be entered in this section.</t>
    </r>
  </si>
  <si>
    <r>
      <t>BUDGET SUMMARY –</t>
    </r>
    <r>
      <rPr>
        <u/>
        <sz val="9"/>
        <color theme="1"/>
        <rFont val="Times New Roman"/>
        <family val="1"/>
      </rPr>
      <t xml:space="preserve"> NON STATE</t>
    </r>
    <r>
      <rPr>
        <sz val="9"/>
        <color theme="1"/>
        <rFont val="Times New Roman"/>
        <family val="1"/>
      </rPr>
      <t xml:space="preserve"> OF ILLINOIS FUNDS </t>
    </r>
  </si>
  <si>
    <r>
      <t>1.</t>
    </r>
    <r>
      <rPr>
        <sz val="7"/>
        <color rgb="FF000000"/>
        <rFont val="Times New Roman"/>
        <family val="1"/>
      </rPr>
      <t xml:space="preserve">        </t>
    </r>
    <r>
      <rPr>
        <sz val="9"/>
        <color theme="1"/>
        <rFont val="Times New Roman"/>
        <family val="1"/>
      </rPr>
      <t xml:space="preserve">Provide an itemized budget breakdown, and justification by project year, for each budget category listed in Sections A and B.  </t>
    </r>
  </si>
  <si>
    <r>
      <t>2.</t>
    </r>
    <r>
      <rPr>
        <sz val="7"/>
        <color rgb="FF000000"/>
        <rFont val="Times New Roman"/>
        <family val="1"/>
      </rPr>
      <t xml:space="preserve">        </t>
    </r>
    <r>
      <rPr>
        <sz val="9"/>
        <color rgb="FF000000"/>
        <rFont val="Times New Roman"/>
        <family val="1"/>
      </rPr>
      <t xml:space="preserve">For non-State of Illinois funds or resources listed in Section B that are used to meet a cost-sharing or matching requirement or provided as a voluntary cost-sharing or matching commitment, you must include:  </t>
    </r>
  </si>
  <si>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</si>
  <si>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</si>
  <si>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</si>
  <si>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OR</t>
  </si>
  <si>
    <t>Pay attention to applicable program specific instructions, if attached.</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</si>
  <si>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</si>
  <si>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</si>
  <si>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r>
      <t>B)</t>
    </r>
    <r>
      <rPr>
        <b/>
        <sz val="7"/>
        <color theme="1"/>
        <rFont val="Times New Roman"/>
        <family val="1"/>
      </rPr>
      <t xml:space="preserve">      </t>
    </r>
    <r>
      <rPr>
        <b/>
        <sz val="9"/>
        <color theme="1"/>
        <rFont val="Times New Roman"/>
        <family val="1"/>
      </rPr>
      <t xml:space="preserve">Elect to use the de minimis rate of 10% modified total direct cost (MTDC) which may be used indefinitely on State of Illinois Awards.  </t>
    </r>
  </si>
  <si>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</si>
  <si>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Agency Approval</t>
  </si>
  <si>
    <t>Date</t>
  </si>
  <si>
    <t xml:space="preserve">Program Approval Signature </t>
  </si>
  <si>
    <t xml:space="preserve">Fiscal &amp; Administrative Approval Signature </t>
  </si>
  <si>
    <t xml:space="preserve">Budget Revision Approved </t>
  </si>
  <si>
    <t>Final Budget Amount Approved</t>
  </si>
  <si>
    <t>(2 CFR 200.415)</t>
  </si>
  <si>
    <t>14. Miscellaneous Costs</t>
  </si>
  <si>
    <t xml:space="preserve">      Non-State Amount</t>
  </si>
  <si>
    <r>
      <t>Section A</t>
    </r>
    <r>
      <rPr>
        <u/>
        <sz val="20"/>
        <color theme="1"/>
        <rFont val="Times New Roman"/>
        <family val="1"/>
      </rPr>
      <t xml:space="preserve"> – Budget Summary</t>
    </r>
  </si>
  <si>
    <r>
      <t>Section B</t>
    </r>
    <r>
      <rPr>
        <u/>
        <sz val="20"/>
        <color theme="1"/>
        <rFont val="Times New Roman"/>
        <family val="1"/>
      </rPr>
      <t xml:space="preserve"> - Budget Summary</t>
    </r>
  </si>
  <si>
    <r>
      <t>Section C</t>
    </r>
    <r>
      <rPr>
        <u/>
        <sz val="20"/>
        <color theme="1"/>
        <rFont val="Times New Roman"/>
        <family val="1"/>
      </rPr>
      <t xml:space="preserve"> - Budget Worksheet &amp; Narrative</t>
    </r>
  </si>
  <si>
    <t>Chief Financial Officer (or equivalent)</t>
  </si>
  <si>
    <t>Executive Director (or equivalent)</t>
  </si>
  <si>
    <t>Note: The State awarding agency may change required signers based on the grantee’s organizational structure.  The required signers must have the authority to enter into contractual agreements on behalf of the organization.</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</si>
  <si>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</si>
  <si>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r>
      <t>Section C</t>
    </r>
    <r>
      <rPr>
        <u/>
        <sz val="16"/>
        <color theme="1"/>
        <rFont val="Times New Roman"/>
        <family val="1"/>
      </rPr>
      <t xml:space="preserve"> - Budget Worksheet &amp; Narrative</t>
    </r>
  </si>
  <si>
    <t>Please see detail worksheet and narrative section for further descriptions and explanations of budgetary line items</t>
  </si>
  <si>
    <r>
      <rPr>
        <b/>
        <sz val="10"/>
        <color theme="1"/>
        <rFont val="Times New Roman"/>
        <family val="1"/>
      </rPr>
      <t>1).</t>
    </r>
    <r>
      <rPr>
        <b/>
        <u/>
        <sz val="10"/>
        <color theme="1"/>
        <rFont val="Times New Roman"/>
        <family val="1"/>
      </rPr>
      <t xml:space="preserve"> Personnel (Salaries &amp; Wages)</t>
    </r>
    <r>
      <rPr>
        <b/>
        <sz val="10"/>
        <color theme="1"/>
        <rFont val="Times New Roman"/>
        <family val="1"/>
      </rPr>
      <t xml:space="preserve"> </t>
    </r>
    <r>
      <rPr>
        <i/>
        <sz val="10"/>
        <color theme="1"/>
        <rFont val="Times New Roman"/>
        <family val="1"/>
      </rPr>
      <t>(2 CFR 200.430)</t>
    </r>
    <r>
      <rPr>
        <sz val="10"/>
        <color theme="1"/>
        <rFont val="Times New Roman"/>
        <family val="1"/>
      </rPr>
      <t xml:space="preserve">--List each position by title and name of employee, if available.  Show the annual salary rate and the percentage of time to be devoted to the project and length of time working on the project .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</si>
  <si>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</si>
  <si>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r>
      <t xml:space="preserve">2). </t>
    </r>
    <r>
      <rPr>
        <b/>
        <u/>
        <sz val="10"/>
        <rFont val="Times New Roman"/>
        <family val="1"/>
      </rPr>
      <t>Fringe Benefits</t>
    </r>
    <r>
      <rPr>
        <b/>
        <sz val="10"/>
        <rFont val="Times New Roman"/>
        <family val="1"/>
      </rPr>
      <t xml:space="preserve"> </t>
    </r>
    <r>
      <rPr>
        <i/>
        <sz val="10"/>
        <rFont val="Times New Roman"/>
        <family val="1"/>
      </rPr>
      <t>(2 CFR 200.431</t>
    </r>
    <r>
      <rPr>
        <sz val="10"/>
        <rFont val="Times New Roman"/>
        <family val="1"/>
      </rPr>
      <t>)</t>
    </r>
    <r>
      <rPr>
        <sz val="10"/>
        <color theme="1"/>
        <rFont val="Times New Roman"/>
        <family val="1"/>
      </rPr>
      <t>--Fringe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t>
    </r>
  </si>
  <si>
    <r>
      <t xml:space="preserve">4). </t>
    </r>
    <r>
      <rPr>
        <b/>
        <u/>
        <sz val="10"/>
        <rFont val="Times New Roman"/>
        <family val="1"/>
      </rPr>
      <t>Equipment</t>
    </r>
    <r>
      <rPr>
        <b/>
        <sz val="10"/>
        <rFont val="Times New Roman"/>
        <family val="1"/>
      </rPr>
      <t xml:space="preserve"> </t>
    </r>
    <r>
      <rPr>
        <i/>
        <sz val="10"/>
        <rFont val="Times New Roman"/>
        <family val="1"/>
      </rPr>
      <t>(2 CFR 200.439)</t>
    </r>
    <r>
      <rPr>
        <sz val="10"/>
        <color theme="1"/>
        <rFont val="Times New Roman"/>
        <family val="1"/>
      </rPr>
      <t>-- 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$5,000. An applicant organization may classify equipment at a lower dollar value but cannot classify it higher than $5,000. (</t>
    </r>
    <r>
      <rPr>
        <u/>
        <sz val="10"/>
        <color theme="1"/>
        <rFont val="Times New Roman"/>
        <family val="1"/>
      </rPr>
      <t>Note:</t>
    </r>
    <r>
      <rPr>
        <sz val="10"/>
        <color theme="1"/>
        <rFont val="Times New Roman"/>
        <family val="1"/>
      </rPr>
      <t xml:space="preserve"> </t>
    </r>
    <r>
      <rPr>
        <u/>
        <sz val="10"/>
        <color theme="1"/>
        <rFont val="Times New Roman"/>
        <family val="1"/>
      </rPr>
      <t>Organization's own capitalization policy for classification of equipment can be used)</t>
    </r>
    <r>
      <rPr>
        <sz val="10"/>
        <color theme="1"/>
        <rFont val="Times New Roman"/>
        <family val="1"/>
      </rPr>
      <t>.   Applicants should analyze the cost benefits of purchasing versus leasing equipment, especially  high cost items and those subject to rapid technical advances.  Rented or leased equipment costs should be listed in the "Contractual" category.  Explain how the equipment is necessary for the success of the project.  Attach a narrative describing the procurement method to be used.</t>
    </r>
  </si>
  <si>
    <t xml:space="preserve">Please also note the differences between subaward, contract, and contractor (vendor):  </t>
  </si>
  <si>
    <t>1) Subaward (200.92) means an award provided by a pass-through entity to a subrecipient for the subrecipient to carry out part of a Federal/State award, including a portion of the scope of work or objectives. It does not include payments to a contractor or payments to an individual that is a beneficiary of a Federal/State program.
2) Contract (200.22)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supplies, expendable materials, or data processing services in support of the project activities.</t>
  </si>
  <si>
    <r>
      <t xml:space="preserve">3).  </t>
    </r>
    <r>
      <rPr>
        <b/>
        <u/>
        <sz val="10"/>
        <rFont val="Times New Roman"/>
        <family val="1"/>
      </rPr>
      <t>Travel</t>
    </r>
    <r>
      <rPr>
        <b/>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xml:space="preserve">--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In training projects, travel and meals for trainees should be listed separately.  Show the number of trainees and unit cost involved.  Identify the location of travel, if known; or if unknown, indicate "location to be determined."  Indicate source of Travel Policies applied, Applicant or State of Illinois Travel Regulations.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“Miscellaneous” category. </t>
    </r>
  </si>
  <si>
    <r>
      <rPr>
        <b/>
        <sz val="10"/>
        <rFont val="Times New Roman"/>
        <family val="1"/>
      </rPr>
      <t xml:space="preserve">6). </t>
    </r>
    <r>
      <rPr>
        <b/>
        <u/>
        <sz val="10"/>
        <rFont val="Times New Roman"/>
        <family val="1"/>
      </rPr>
      <t>Contractual Services</t>
    </r>
    <r>
      <rPr>
        <b/>
        <sz val="10"/>
        <rFont val="Times New Roman"/>
        <family val="1"/>
      </rPr>
      <t xml:space="preserve"> </t>
    </r>
    <r>
      <rPr>
        <i/>
        <sz val="10"/>
        <rFont val="Times New Roman"/>
        <family val="1"/>
      </rPr>
      <t xml:space="preserve">(2 CFR 200.318) </t>
    </r>
    <r>
      <rPr>
        <b/>
        <sz val="10"/>
        <rFont val="Times New Roman"/>
        <family val="1"/>
      </rPr>
      <t>&amp;</t>
    </r>
    <r>
      <rPr>
        <b/>
        <u/>
        <sz val="10"/>
        <rFont val="Times New Roman"/>
        <family val="1"/>
      </rPr>
      <t xml:space="preserve"> Subawards</t>
    </r>
    <r>
      <rPr>
        <i/>
        <sz val="10"/>
        <rFont val="Times New Roman"/>
        <family val="1"/>
      </rPr>
      <t xml:space="preserve"> (200.92)</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A separate justification must be provided for sole contracts in excess of $150,000 </t>
    </r>
    <r>
      <rPr>
        <i/>
        <sz val="10"/>
        <rFont val="Times New Roman"/>
        <family val="1"/>
      </rPr>
      <t>(See 2 CFR 200.88)</t>
    </r>
    <r>
      <rPr>
        <sz val="10"/>
        <rFont val="Times New Roman"/>
        <family val="1"/>
      </rPr>
      <t xml:space="preserve">.  NOTE : this budget category may include </t>
    </r>
    <r>
      <rPr>
        <b/>
        <u/>
        <sz val="10"/>
        <rFont val="Times New Roman"/>
        <family val="1"/>
      </rPr>
      <t>subawards</t>
    </r>
    <r>
      <rPr>
        <sz val="10"/>
        <rFont val="Times New Roman"/>
        <family val="1"/>
      </rPr>
      <t xml:space="preserve">. Provide separate budgets for each subaward or contract, regardless of the dollar value and indicate the basis for the cost estimates in the narrative. Describe products or services to be obtained and indicate the applicability or necessity of each to the project. </t>
    </r>
  </si>
  <si>
    <r>
      <rPr>
        <b/>
        <sz val="10"/>
        <color theme="1"/>
        <rFont val="Times New Roman"/>
        <family val="1"/>
      </rPr>
      <t xml:space="preserve">12). </t>
    </r>
    <r>
      <rPr>
        <b/>
        <u/>
        <sz val="10"/>
        <color theme="1"/>
        <rFont val="Times New Roman"/>
        <family val="1"/>
      </rPr>
      <t>Training and Education</t>
    </r>
    <r>
      <rPr>
        <sz val="10"/>
        <color theme="1"/>
        <rFont val="Times New Roman"/>
        <family val="1"/>
      </rPr>
      <t xml:space="preserve"> </t>
    </r>
    <r>
      <rPr>
        <i/>
        <sz val="10"/>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</si>
  <si>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</si>
  <si>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</si>
  <si>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</si>
  <si>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t xml:space="preserve">Direct Administrative Narrative (State): </t>
  </si>
  <si>
    <r>
      <t xml:space="preserve">Direct Administrative Narrative (Non-State) </t>
    </r>
    <r>
      <rPr>
        <i/>
        <sz val="10"/>
        <color theme="1"/>
        <rFont val="Times New Roman"/>
        <family val="1"/>
      </rPr>
      <t xml:space="preserve">i.e. "Match" or "Other Funding" </t>
    </r>
  </si>
  <si>
    <t>(a). State of Illinois Grant Amount Requested</t>
  </si>
  <si>
    <t>16. Total Direct Costs (lines 1-15)</t>
  </si>
  <si>
    <t xml:space="preserve">SECTION - A (continued) Indirect Cost Rate Information </t>
  </si>
  <si>
    <t xml:space="preserve">Negotiate an Indirect Cost Rate with the State of Illinois’ Indirect Cost Unit with guidance from your State Cognizant Agency on an annual basis. </t>
  </si>
  <si>
    <t>Our Organization has never received a Negotiated Indirect Cost Rate Agreement from either the Federal government or the State of Illinois and elects to charge the de minimis rate of 10% modified total direct cost (MTDC) which may be used indefinitely on State of Illinois awards (2 CFR 200.414 (c)(4)(f) &amp; (200.68).</t>
  </si>
  <si>
    <t xml:space="preserve">If your organization is requesting reimbursement for indirect costs on line 17 of the Budget Summary, please select one of the following options. </t>
  </si>
  <si>
    <t>5)</t>
  </si>
  <si>
    <t>CSFA Description:</t>
  </si>
  <si>
    <t>NOFO #</t>
  </si>
  <si>
    <t xml:space="preserve">CSFA Number: </t>
  </si>
  <si>
    <t>Total Travel</t>
  </si>
  <si>
    <t xml:space="preserve">    STATE OF ILLINOIS                                            UNIFORM GRANT BUDGET TEMPLATE</t>
  </si>
  <si>
    <t xml:space="preserve">    STATE OF ILLINOIS                                          UNIFORM GRANT BUDGET TEMPLATE</t>
  </si>
  <si>
    <t xml:space="preserve">Fringe Benefits Narrative (State): </t>
  </si>
  <si>
    <r>
      <t xml:space="preserve">Fringe Benefits Narrative (Non-State) </t>
    </r>
    <r>
      <rPr>
        <i/>
        <sz val="10"/>
        <color theme="1"/>
        <rFont val="Times New Roman"/>
        <family val="1"/>
      </rPr>
      <t xml:space="preserve">i.e. "Match" or "Other Funding" </t>
    </r>
  </si>
  <si>
    <t>Total Fringe Benefits</t>
  </si>
  <si>
    <t xml:space="preserve">Budget Expenditure Categories               </t>
  </si>
  <si>
    <t>Fiscal Year:</t>
  </si>
  <si>
    <t>OMB Uniform Guidance                                                          Federal Awards Reference  2 CFR 200</t>
  </si>
  <si>
    <t xml:space="preserve">TOTAL REVENUE </t>
  </si>
  <si>
    <t>TOTAL EXPENDITURES</t>
  </si>
  <si>
    <t xml:space="preserve">200.413 ( c) </t>
  </si>
  <si>
    <t>200.318 &amp; 200.92</t>
  </si>
  <si>
    <t xml:space="preserve">18. Total Costs State Grant Funds  (16 &amp;17) </t>
  </si>
  <si>
    <t>S E C T I O N   B   -- NON STATE OF ILLINOIS  FUNDS</t>
  </si>
  <si>
    <t>NON-STATE Funds Total</t>
  </si>
  <si>
    <r>
      <t xml:space="preserve">Grantee Match Requirement ________ % </t>
    </r>
    <r>
      <rPr>
        <i/>
        <sz val="11"/>
        <color rgb="FFFF0000"/>
        <rFont val="Times New Roman"/>
        <family val="1"/>
      </rPr>
      <t>(Agency to populate)</t>
    </r>
  </si>
  <si>
    <t xml:space="preserve">18. Total Costs NON -State Grant Funds  (16 &amp;17) </t>
  </si>
  <si>
    <t xml:space="preserve"> BUDGET SUMMARY NON-STATE OF ILLINOIS FUNDS </t>
  </si>
  <si>
    <r>
      <t xml:space="preserve">All applicants must complete Section A and provide a break-down by the applicable budget categories shown in lines 1-17. </t>
    </r>
    <r>
      <rPr>
        <b/>
        <sz val="9"/>
        <color theme="1"/>
        <rFont val="Times New Roman"/>
        <family val="1"/>
      </rPr>
      <t>Please read all instructions before completing form.</t>
    </r>
  </si>
  <si>
    <t>Please use detail worksheet and narrative section for further descriptions and explanations of budgetary line items</t>
  </si>
  <si>
    <r>
      <t xml:space="preserve">This form is used to apply to individual State of Illinois discretionary grant programs.  Applicants should submit budgets based upon the total estimated costs for the project including all funding sources. Pay attention to applicable program specific instructions, if </t>
    </r>
    <r>
      <rPr>
        <sz val="9"/>
        <color rgb="FF000000"/>
        <rFont val="Times New Roman"/>
        <family val="1"/>
      </rPr>
      <t xml:space="preserve">attached. The applicant organization should refer to 2 CFR 200, “Uniform Administrative Requirements, Cost Principles, and Audit Requirements for Federal Awards” cited within these instructions. </t>
    </r>
  </si>
  <si>
    <t>You must consult with your Business Office prior to submitting this form for any award restrictions, limitations or requirements when filling out the narrative and Uniform Budget Template.</t>
  </si>
  <si>
    <t>Line 18: Show the total budget request for each fiscal year for which funding is requested.</t>
  </si>
  <si>
    <t>Lines 1-17: For each project year, for which matching funds or other contributions are provided, show the total contribution for each applicable budget category.</t>
  </si>
  <si>
    <t>Line 18: Show the total matching or other contribution for each fiscal year.</t>
  </si>
  <si>
    <t>Grant Number</t>
  </si>
  <si>
    <t xml:space="preserve">STATE OF ILLINOIS </t>
  </si>
  <si>
    <t>Commerce &amp; Economic Opportunity</t>
  </si>
  <si>
    <t>S E C T I O N   A   -- STATE OF ILLINOIS FUNDS</t>
  </si>
  <si>
    <t>AGENCY: Commerce &amp; Economic Opportunity</t>
  </si>
  <si>
    <t>State Total</t>
  </si>
  <si>
    <t>Length of time=# of units of Basis</t>
  </si>
  <si>
    <t>Give a brief description of items that you are claiming</t>
  </si>
  <si>
    <t>This rows adds State &amp; Non-State Totals</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</si>
  <si>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 funds that will support the project.</t>
    </r>
  </si>
  <si>
    <r>
      <rPr>
        <b/>
        <sz val="10"/>
        <color theme="1"/>
        <rFont val="Times New Roman"/>
        <family val="1"/>
      </rPr>
      <t>14)</t>
    </r>
    <r>
      <rPr>
        <sz val="10"/>
        <color theme="1"/>
        <rFont val="Times New Roman"/>
        <family val="1"/>
      </rPr>
      <t xml:space="preserve">. </t>
    </r>
    <r>
      <rPr>
        <b/>
        <u/>
        <sz val="10"/>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(e.g.. Printing, Memberships &amp; subscriptions, recruiting costs, etc.)  </t>
    </r>
  </si>
  <si>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telecommunications, all other indirect or administrative telecommunication costs should be listed in the indirect expense section of the Budget worksheet and narrative. </t>
    </r>
  </si>
  <si>
    <r>
      <rPr>
        <b/>
        <sz val="10"/>
        <rFont val="Times New Roman"/>
        <family val="1"/>
      </rPr>
      <t xml:space="preserve">10). </t>
    </r>
    <r>
      <rPr>
        <b/>
        <u/>
        <sz val="10"/>
        <rFont val="Times New Roman"/>
        <family val="1"/>
      </rPr>
      <t>Research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research and development project and an estimate of the costs. NOTE: Consult with the program office before budgeting funds in this category.</t>
    </r>
  </si>
  <si>
    <r>
      <rPr>
        <b/>
        <sz val="10"/>
        <color theme="1"/>
        <rFont val="Times New Roman"/>
        <family val="1"/>
      </rPr>
      <t xml:space="preserve">9). </t>
    </r>
    <r>
      <rPr>
        <b/>
        <u/>
        <sz val="10"/>
        <color theme="1"/>
        <rFont val="Times New Roman"/>
        <family val="1"/>
      </rPr>
      <t>Occupancy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allocated to program. </t>
    </r>
  </si>
  <si>
    <r>
      <rPr>
        <b/>
        <sz val="10"/>
        <rFont val="Times New Roman"/>
        <family val="1"/>
      </rPr>
      <t xml:space="preserve">7). </t>
    </r>
    <r>
      <rPr>
        <b/>
        <u/>
        <sz val="10"/>
        <rFont val="Times New Roman"/>
        <family val="1"/>
      </rPr>
      <t>Consultant Services and Expenses</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</si>
  <si>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t>you should not need to type anything in below this row</t>
  </si>
  <si>
    <t>You should not need to write anything on this page</t>
  </si>
  <si>
    <t>17. Indirect Costs</t>
  </si>
  <si>
    <r>
      <rPr>
        <b/>
        <sz val="10"/>
        <rFont val="Times New Roman"/>
        <family val="1"/>
      </rPr>
      <t xml:space="preserve">17). </t>
    </r>
    <r>
      <rPr>
        <b/>
        <u/>
        <sz val="10"/>
        <rFont val="Times New Roman"/>
        <family val="1"/>
      </rPr>
      <t>Indirect Cost</t>
    </r>
    <r>
      <rPr>
        <b/>
        <sz val="10"/>
        <rFont val="Times New Roman"/>
        <family val="1"/>
      </rPr>
      <t xml:space="preserve"> </t>
    </r>
    <r>
      <rPr>
        <i/>
        <sz val="10"/>
        <rFont val="Times New Roman"/>
        <family val="1"/>
      </rPr>
      <t>(2 CFR 200.414)</t>
    </r>
    <r>
      <rPr>
        <b/>
        <sz val="10"/>
        <rFont val="Times New Roman"/>
        <family val="1"/>
      </rPr>
      <t xml:space="preserve"> </t>
    </r>
    <r>
      <rPr>
        <sz val="10"/>
        <rFont val="Times New Roman"/>
        <family val="1"/>
      </rPr>
      <t xml:space="preserve">--Provide the most recent indirect cost rate agreement information with the itemized budget. The applicable indirect cost rate(s) negotiated by the organization with the cognizant negotiating agency must be used in computing indirect costs (F&amp;A) for a program budget. The amount for indirect costs should be calculated by applying the current negotiated indirect cost rate(s) to the approved base(s). After the amount of indirect costs is determined for the program, a breakdown of the indirect costs should be provided in the budget worksheet and narrative below.   </t>
    </r>
  </si>
  <si>
    <t>To:</t>
  </si>
  <si>
    <t xml:space="preserve"> The Indirect Cost Rate is:</t>
  </si>
  <si>
    <t>1. Personnel (Salaries &amp; Wages)</t>
  </si>
  <si>
    <t>content in rows 1 to 3 &amp; cell C4 come from Section A</t>
  </si>
  <si>
    <t>Grant #</t>
  </si>
  <si>
    <t>Your Organization may not have a Federally Negotiated Indirect Cost Rate Agreement. Therefore, in order for your Organization to be reimbursed for Indirect Costs from the State of Illinois, your Organization must either:</t>
  </si>
  <si>
    <t>Use a Restricted Rate designated by programmatic or statutory policy. (See Notice of Funding Opportunity for Restricted Rate Programs)</t>
  </si>
  <si>
    <t xml:space="preserve">Our Organization currently does not have a Negotiated Indirect Cost Rate Agreement with the State of Illinois. Our Organization will submit our initial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</si>
  <si>
    <t>Complies with other statutory policies (please specify):</t>
  </si>
  <si>
    <t>No reimbursement of Indirect Cost is being requested. (Please consult your program office regarding possible match requirements)</t>
  </si>
  <si>
    <t xml:space="preserve"> Period Covered by the NICRA:  From:</t>
  </si>
  <si>
    <t>(mm/dd/yyyy)</t>
  </si>
  <si>
    <t xml:space="preserve"> Approving Federal/State agency (please specify):</t>
  </si>
  <si>
    <t>%</t>
  </si>
  <si>
    <t xml:space="preserve">The Distribution Base is: </t>
  </si>
  <si>
    <t>NON-State Total</t>
  </si>
  <si>
    <t>To select an option - highlight the box and drop down the shape fill box on the drawing tools ribbon.  you can either select a fill color or you can fill with texture, choose more textures and pick a checkmark from clipart.</t>
  </si>
  <si>
    <t xml:space="preserve">Complete the Negotiated Indirect Cost Rate Agreement information below if Option (1) or (2a) is selected </t>
  </si>
  <si>
    <t>Please type in the light blue highlighted cells</t>
  </si>
  <si>
    <t>Personnel Cost</t>
  </si>
  <si>
    <t>Fringe Benefit Cost</t>
  </si>
  <si>
    <t>Travel Cost</t>
  </si>
  <si>
    <t>Equipment Cost</t>
  </si>
  <si>
    <t>Supplies Cost</t>
  </si>
  <si>
    <t>Contractual Services Cost</t>
  </si>
  <si>
    <t>Consultant Expenses - Item</t>
  </si>
  <si>
    <t>Services Provided</t>
  </si>
  <si>
    <t>Consultant Services (Fee) Cost</t>
  </si>
  <si>
    <t>Construction Cost</t>
  </si>
  <si>
    <t>Occupancy Cost</t>
  </si>
  <si>
    <t>Research &amp; Development Cost</t>
  </si>
  <si>
    <t>Telecommunications Cost</t>
  </si>
  <si>
    <t>Training &amp; Education Cost</t>
  </si>
  <si>
    <t>Direct Administrative Cost</t>
  </si>
  <si>
    <t>Other or Miscellaneous Cost</t>
  </si>
  <si>
    <t>Indirect Cost</t>
  </si>
  <si>
    <t>If you need to insert rows, insert them between existing rows that total up to the formula in column D</t>
  </si>
  <si>
    <t>Total Contractual Services</t>
  </si>
  <si>
    <t>Total Consultant Services (Fees)</t>
  </si>
  <si>
    <t>Total Consultant Expenses</t>
  </si>
  <si>
    <t xml:space="preserve">Consultant Services Narrative (State): </t>
  </si>
  <si>
    <r>
      <t xml:space="preserve">Consultant Services Narrative (Non-State) </t>
    </r>
    <r>
      <rPr>
        <i/>
        <sz val="10"/>
        <color theme="1"/>
        <rFont val="Times New Roman"/>
        <family val="1"/>
      </rPr>
      <t xml:space="preserve">i.e. "Match" or "Other Funding" </t>
    </r>
  </si>
  <si>
    <t xml:space="preserve">Consultant Expenses Narrative (State): </t>
  </si>
  <si>
    <r>
      <t xml:space="preserve">Consultant Expenses Narrative (Non-State) </t>
    </r>
    <r>
      <rPr>
        <i/>
        <sz val="10"/>
        <color theme="1"/>
        <rFont val="Times New Roman"/>
        <family val="1"/>
      </rPr>
      <t xml:space="preserve">i.e. "Match" or "Other Funding" </t>
    </r>
  </si>
  <si>
    <t>Position(s)</t>
  </si>
  <si>
    <t>Purpose of Travel/Items</t>
  </si>
  <si>
    <t>Base:</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</si>
  <si>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t>
    </r>
  </si>
  <si>
    <t>Rate:</t>
  </si>
  <si>
    <t>Total Cost</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</si>
  <si>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 xml:space="preserve">.
To change the row height, right click on the row number off to the left of the spreadsheet, then click on </t>
    </r>
    <r>
      <rPr>
        <i/>
        <u/>
        <sz val="10"/>
        <rFont val="Times New Roman"/>
        <family val="1"/>
      </rPr>
      <t>R</t>
    </r>
    <r>
      <rPr>
        <i/>
        <sz val="10"/>
        <rFont val="Times New Roman"/>
        <family val="1"/>
      </rPr>
      <t>ow Height</t>
    </r>
  </si>
  <si>
    <t>UEI#</t>
  </si>
  <si>
    <t>ois</t>
  </si>
  <si>
    <t>year</t>
  </si>
  <si>
    <t xml:space="preserve">Purpose of Travel </t>
  </si>
  <si>
    <t>words</t>
  </si>
  <si>
    <t>hadsjklfhkjlsadhf</t>
  </si>
  <si>
    <t>gqauiwerhfiahoif</t>
  </si>
  <si>
    <t>adskjf;laksjdf;lkajwe</t>
  </si>
  <si>
    <t>weroiutpowerutiower</t>
  </si>
  <si>
    <t xml:space="preserve">Supply Items </t>
  </si>
  <si>
    <t xml:space="preserve">Supplies Narrative (State): </t>
  </si>
  <si>
    <t>aeioudrfigjb;sjg</t>
  </si>
  <si>
    <t>hjopirujgisdf;jgl</t>
  </si>
  <si>
    <t>Service Provided</t>
  </si>
  <si>
    <t>month</t>
  </si>
  <si>
    <t xml:space="preserve">Consultant Expenses </t>
  </si>
  <si>
    <t>agheirufhlkasdj</t>
  </si>
  <si>
    <t>erwtgpiuoergiuerw</t>
  </si>
  <si>
    <t>rweopispugopds</t>
  </si>
  <si>
    <t>werpogqi</t>
  </si>
  <si>
    <t>purpose</t>
  </si>
  <si>
    <t>description</t>
  </si>
  <si>
    <t>owrieuptopiwedgfisj</t>
  </si>
  <si>
    <t>weropuwioperdjij</t>
  </si>
  <si>
    <t>description of work</t>
  </si>
  <si>
    <t>foaipseufoisdjif</t>
  </si>
  <si>
    <t>egarpoigpoida</t>
  </si>
  <si>
    <t>afoiseudpoifjasdk</t>
  </si>
  <si>
    <t>hrtjsgoidjfspoigjdf</t>
  </si>
  <si>
    <t>afoipaeuspoifausjf</t>
  </si>
  <si>
    <t>yreuopigur89sguydio</t>
  </si>
  <si>
    <t>Month</t>
  </si>
  <si>
    <t>name</t>
  </si>
  <si>
    <t>postion</t>
  </si>
  <si>
    <t>Year</t>
  </si>
  <si>
    <t>position</t>
  </si>
  <si>
    <t>Hour</t>
  </si>
  <si>
    <t>apfosedipfoawei[opfd</t>
  </si>
  <si>
    <t>4903qt78908erug98wge</t>
  </si>
  <si>
    <t>keep</t>
  </si>
  <si>
    <t>state</t>
  </si>
  <si>
    <t>non-state</t>
  </si>
  <si>
    <t>Filter</t>
  </si>
  <si>
    <t>If you need to additional rows, there are rows you can unhide</t>
  </si>
  <si>
    <t>If you need additional rows, there are rows you can unhide</t>
  </si>
  <si>
    <t>If you need additional rows, there are rows you may unhide</t>
  </si>
  <si>
    <t xml:space="preserve">Costs directly related to the service or activity of the program that is an integral line item for budgetary purposes. To use this budgetary line item, an applicant must have Program approval.  (Please cite reference per statute for unique costs directly related to the service or activity of the program). </t>
  </si>
  <si>
    <t>GRANT EXCLUSIVE LINE ITEM</t>
  </si>
  <si>
    <t>Description1</t>
  </si>
  <si>
    <t>Description2</t>
  </si>
  <si>
    <t>Name1</t>
  </si>
  <si>
    <t>Name2</t>
  </si>
  <si>
    <t>Consultant Services (Fees)1</t>
  </si>
  <si>
    <t>Consultant Services (Fees)2</t>
  </si>
  <si>
    <t>Consultant Expenses1</t>
  </si>
  <si>
    <t>Consultant Expenses2</t>
  </si>
  <si>
    <t>Supply Items1</t>
  </si>
  <si>
    <t>Supply Items2</t>
  </si>
  <si>
    <t>Position</t>
  </si>
  <si>
    <t>StatePurpose1</t>
  </si>
  <si>
    <t>StatePurpose2</t>
  </si>
  <si>
    <t>Non-StatePurpose1</t>
  </si>
  <si>
    <t>Non-StatePurpose2</t>
  </si>
  <si>
    <t>StateName1</t>
  </si>
  <si>
    <t>StateName2</t>
  </si>
  <si>
    <t>Non-StateName1</t>
  </si>
  <si>
    <t>Non-StateName2</t>
  </si>
  <si>
    <t>Fringe Benefits Narrative</t>
  </si>
  <si>
    <t xml:space="preserve">Personnel Narrative (Non-State) i.e. "Match" or "Other Funding" </t>
  </si>
  <si>
    <t>StatePurpose of Travel1</t>
  </si>
  <si>
    <t>StatePurpose of Travel2</t>
  </si>
  <si>
    <t>Non-StatePurpose of Travel1</t>
  </si>
  <si>
    <t>Non-StatePurpose of Travel2</t>
  </si>
  <si>
    <t>StateItem1</t>
  </si>
  <si>
    <t>StateItem2</t>
  </si>
  <si>
    <t>Non-StateItem1</t>
  </si>
  <si>
    <t>Non-StateItem2</t>
  </si>
  <si>
    <t>15F.</t>
  </si>
  <si>
    <t>15G.</t>
  </si>
  <si>
    <t>15E.</t>
  </si>
  <si>
    <t>15D.</t>
  </si>
  <si>
    <t>15C.</t>
  </si>
  <si>
    <t>Consultant Expenses Total Cost</t>
  </si>
  <si>
    <t>15K.</t>
  </si>
  <si>
    <t>15J.</t>
  </si>
  <si>
    <t>15I.</t>
  </si>
  <si>
    <t>15H.</t>
  </si>
  <si>
    <t>Modified Total Direct Cost (MTDC)</t>
  </si>
  <si>
    <t>Name of Entity</t>
  </si>
  <si>
    <r>
      <rPr>
        <b/>
        <sz val="16"/>
        <color theme="3"/>
        <rFont val="Aharoni"/>
        <charset val="177"/>
      </rPr>
      <t>10%</t>
    </r>
    <r>
      <rPr>
        <b/>
        <sz val="13"/>
        <color theme="3"/>
        <rFont val="Aharoni"/>
        <charset val="177"/>
      </rPr>
      <t xml:space="preserve"> de minimis Calculator</t>
    </r>
  </si>
  <si>
    <t>Salaries &amp; Wages</t>
  </si>
  <si>
    <t>Fringe Benefits</t>
  </si>
  <si>
    <t>Professional Services</t>
  </si>
  <si>
    <t>Travel</t>
  </si>
  <si>
    <t>Materials &amp; Supplies</t>
  </si>
  <si>
    <t>Total Direct Costs</t>
  </si>
  <si>
    <t>Less (Subcontract over $25,000)*</t>
  </si>
  <si>
    <t>10% de minimis rate of MTDC</t>
  </si>
  <si>
    <t>* See "Subaward Listing" tab for details.</t>
  </si>
  <si>
    <t xml:space="preserve">Subaward Listing </t>
  </si>
  <si>
    <t xml:space="preserve">How much $ has been allowed in past award years? (Max: $25K) </t>
  </si>
  <si>
    <t>Multi-Year Awards:</t>
  </si>
  <si>
    <t>Subawardee Name</t>
  </si>
  <si>
    <t>Total Amount of Subaward</t>
  </si>
  <si>
    <t>of ___ years.</t>
  </si>
  <si>
    <t>Allowable as Direct Costs under MTDC</t>
  </si>
  <si>
    <t>Amount to Exclude</t>
  </si>
  <si>
    <t>*only the first $25,000 of each subaward is allowable, regardless of the period covered by each subaward.</t>
  </si>
  <si>
    <t>§ 200.68 Modified Total Direct Cost (MTDC)</t>
  </si>
  <si>
    <t xml:space="preserve">    MTDC means all direct salaries and wages, applicable fringe benefits, materials and supplies, services, travel, and subawards and subcontracts up to the first $25,000 of each subaward or subcontract (regardless of the period of performance of the subawards and subcontracts under the award). MTDC excludes equipment, capital expenditures, charges for patient care, rental costs, tuition remission, scholarships and fellowships, participant support costs and the portion of each subaward and subcontract in excess of $25,000. Other items may only be excluded when necessary to avoid a serious inequity in the distribution of indirect costs, and with the approval of the cognizant agency for indirect costs.</t>
  </si>
  <si>
    <t>https://www.gpo.gov/fdsys/pkg/CFR-2014-title2-vol1/pdf/CFR-2014-title2-vol1-sec200-68.pdf</t>
  </si>
  <si>
    <t>Grantees should not need to type anything on this sheet</t>
  </si>
  <si>
    <t xml:space="preserve">Direct Administrative Narrative (Non-State) i.e. "Match" or "Other Funding" </t>
  </si>
  <si>
    <t xml:space="preserve">Other Cost Narrative (Non-State) i.e. "Match" or "Other Funding" </t>
  </si>
  <si>
    <t>03JS: Sewer Improvements: Construction, installation or replacement of sanitary sewers or sewer-related facilities; street repairs made necessary by the activity.</t>
  </si>
  <si>
    <t>03JW: Water Improvements: Construction, installation or replacement of water lines, or water facilities; street repairs made necessary by the activity.</t>
  </si>
  <si>
    <t>X</t>
  </si>
  <si>
    <t>420-75-1632</t>
  </si>
  <si>
    <t>CDBG Public Infrastructure</t>
  </si>
  <si>
    <t>03JD - Activity Delivery related to water or sewer projects</t>
  </si>
  <si>
    <t>03ID - Activity Delivery related to flood drainage improvements</t>
  </si>
  <si>
    <t>03I: Flood Drainage Improvements – Acquisition, construction or rehabilitation of flood drainage facilities</t>
  </si>
  <si>
    <t>Costs related to Activity Delivery of the project</t>
  </si>
  <si>
    <t>8A. Water Improvements</t>
  </si>
  <si>
    <t>8B. Sewer Improvements</t>
  </si>
  <si>
    <t>8C. Flood Drainage Improvements</t>
  </si>
  <si>
    <t>6. Activity Delivery</t>
  </si>
  <si>
    <t>1632-2887</t>
  </si>
  <si>
    <t>NOFO #1632-4274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</si>
</sst>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s>
  <fonts count="81"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8"/>
      <color theme="1"/>
      <name val="Times New Roman"/>
      <family val="1"/>
    </font>
    <font>
      <sz val="9"/>
      <color theme="1"/>
      <name val="Times New Roman"/>
      <family val="1"/>
    </font>
    <font>
      <sz val="10"/>
      <color rgb="FF000000"/>
      <name val="Times New Roman"/>
      <family val="1"/>
    </font>
    <font>
      <u/>
      <sz val="8"/>
      <color theme="1"/>
      <name val="Times New Roman"/>
      <family val="1"/>
    </font>
    <font>
      <sz val="8"/>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sz val="10"/>
      <color theme="1"/>
      <name val="Calibri"/>
      <family val="2"/>
      <scheme val="minor"/>
    </font>
    <font>
      <sz val="8"/>
      <name val="Times New Roman"/>
      <family val="1"/>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u/>
      <sz val="10"/>
      <color theme="1"/>
      <name val="Times New Roman"/>
      <family val="1"/>
    </font>
    <font>
      <b/>
      <sz val="11"/>
      <color theme="1"/>
      <name val="Calibri"/>
      <family val="2"/>
      <scheme val="minor"/>
    </font>
    <font>
      <b/>
      <u/>
      <sz val="10"/>
      <name val="Times New Roman"/>
      <family val="1"/>
    </font>
    <font>
      <b/>
      <i/>
      <u/>
      <sz val="10"/>
      <name val="Times New Roman"/>
      <family val="1"/>
    </font>
    <font>
      <i/>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b/>
      <u/>
      <sz val="16"/>
      <color theme="1"/>
      <name val="Times New Roman"/>
      <family val="1"/>
    </font>
    <font>
      <u/>
      <sz val="16"/>
      <color theme="1"/>
      <name val="Times New Roman"/>
      <family val="1"/>
    </font>
    <font>
      <b/>
      <i/>
      <sz val="11"/>
      <color theme="1"/>
      <name val="Calibri"/>
      <family val="2"/>
      <scheme val="minor"/>
    </font>
    <font>
      <sz val="11"/>
      <color theme="0"/>
      <name val="Times New Roman"/>
      <family val="1"/>
    </font>
    <font>
      <i/>
      <sz val="11"/>
      <color rgb="FFFF0000"/>
      <name val="Times New Roman"/>
      <family val="1"/>
    </font>
    <font>
      <sz val="11"/>
      <color rgb="FF9C6500"/>
      <name val="Calibri"/>
      <family val="2"/>
      <scheme val="minor"/>
    </font>
    <font>
      <sz val="9"/>
      <name val="Times New Roman"/>
      <family val="1"/>
    </font>
    <font>
      <sz val="11"/>
      <color rgb="FF006100"/>
      <name val="Calibri"/>
      <family val="2"/>
      <scheme val="minor"/>
    </font>
    <font>
      <sz val="11"/>
      <name val="Calibri"/>
      <family val="2"/>
      <scheme val="minor"/>
    </font>
    <font>
      <b/>
      <sz val="11"/>
      <color rgb="FFFF0000"/>
      <name val="Times New Roman"/>
      <family val="1"/>
    </font>
    <font>
      <i/>
      <u/>
      <sz val="10"/>
      <name val="Times New Roman"/>
      <family val="1"/>
    </font>
    <font>
      <sz val="10"/>
      <color rgb="FF720000"/>
      <name val="Times New Roman"/>
      <family val="1"/>
    </font>
    <font>
      <sz val="8"/>
      <name val="Calibri"/>
      <family val="2"/>
      <scheme val="minor"/>
    </font>
    <font>
      <b/>
      <sz val="13"/>
      <color theme="3"/>
      <name val="Calibri"/>
      <family val="2"/>
      <scheme val="minor"/>
    </font>
    <font>
      <b/>
      <sz val="18"/>
      <color theme="3"/>
      <name val="Cambria"/>
      <family val="2"/>
      <scheme val="major"/>
    </font>
    <font>
      <b/>
      <sz val="18"/>
      <color theme="3"/>
      <name val="Aharoni"/>
      <charset val="177"/>
    </font>
    <font>
      <sz val="11"/>
      <color theme="1"/>
      <name val="Aharoni"/>
      <charset val="177"/>
    </font>
    <font>
      <sz val="11"/>
      <color theme="1"/>
      <name val="Cambria"/>
      <family val="1"/>
      <scheme val="major"/>
    </font>
    <font>
      <b/>
      <sz val="14"/>
      <color theme="3"/>
      <name val="Aharoni"/>
      <charset val="177"/>
    </font>
    <font>
      <b/>
      <sz val="13"/>
      <color theme="3"/>
      <name val="Aharoni"/>
      <charset val="177"/>
    </font>
    <font>
      <b/>
      <sz val="16"/>
      <color theme="3"/>
      <name val="Aharoni"/>
      <charset val="177"/>
    </font>
    <font>
      <b/>
      <sz val="11"/>
      <color theme="1"/>
      <name val="Aharoni"/>
      <charset val="177"/>
    </font>
    <font>
      <b/>
      <sz val="13"/>
      <color theme="1"/>
      <name val="Calibri"/>
      <family val="2"/>
      <scheme val="minor"/>
    </font>
    <font>
      <b/>
      <sz val="11"/>
      <color theme="1"/>
      <name val="Cambria"/>
      <family val="1"/>
      <scheme val="major"/>
    </font>
    <font>
      <b/>
      <sz val="12"/>
      <color theme="1"/>
      <name val="Cambria"/>
      <family val="1"/>
      <scheme val="major"/>
    </font>
    <font>
      <b/>
      <sz val="12"/>
      <color theme="1"/>
      <name val="Calibri"/>
      <family val="2"/>
      <scheme val="minor"/>
    </font>
    <font>
      <i/>
      <sz val="10"/>
      <color theme="1" tint="4.9989318521683403E-2"/>
      <name val="Cambria"/>
      <family val="1"/>
      <scheme val="major"/>
    </font>
    <font>
      <sz val="11"/>
      <color theme="0" tint="-0.34998626667073579"/>
      <name val="Calibri"/>
      <family val="2"/>
      <scheme val="minor"/>
    </font>
    <font>
      <i/>
      <sz val="11"/>
      <color theme="4" tint="-0.249977111117893"/>
      <name val="Calibri"/>
      <family val="2"/>
      <scheme val="minor"/>
    </font>
    <font>
      <i/>
      <sz val="11"/>
      <color theme="1" tint="0.14999847407452621"/>
      <name val="Calibri"/>
      <family val="2"/>
      <scheme val="minor"/>
    </font>
    <font>
      <sz val="11"/>
      <color theme="0" tint="-0.499984740745262"/>
      <name val="Calibri"/>
      <family val="2"/>
      <scheme val="minor"/>
    </font>
    <font>
      <b/>
      <sz val="11"/>
      <color rgb="FFFF0000"/>
      <name val="Calibri"/>
      <family val="2"/>
      <scheme val="minor"/>
    </font>
    <font>
      <u/>
      <sz val="11"/>
      <color theme="10"/>
      <name val="Calibri"/>
      <family val="2"/>
      <scheme val="minor"/>
    </font>
    <font>
      <u/>
      <sz val="11"/>
      <color theme="10"/>
      <name val="Cambria"/>
      <family val="1"/>
      <scheme val="major"/>
    </font>
  </fonts>
  <fills count="15">
    <fill>
      <patternFill patternType="none"/>
    </fill>
    <fill>
      <patternFill patternType="gray125"/>
    </fill>
    <fill>
      <patternFill patternType="solid">
        <fgColor indexed="65"/>
        <bgColor indexed="64"/>
      </patternFill>
    </fill>
    <fill>
      <patternFill patternType="solid">
        <fgColor theme="5" tint="0.79998168889431442"/>
        <bgColor indexed="65"/>
      </patternFill>
    </fill>
    <fill>
      <patternFill patternType="solid">
        <fgColor theme="4"/>
      </patternFill>
    </fill>
    <fill>
      <patternFill patternType="solid">
        <fgColor theme="4" tint="0.39994506668294322"/>
        <bgColor indexed="64"/>
      </patternFill>
    </fill>
    <fill>
      <patternFill patternType="solid">
        <fgColor rgb="FFFFEB9C"/>
      </patternFill>
    </fill>
    <fill>
      <patternFill patternType="solid">
        <fgColor rgb="FFDFEAFD"/>
        <bgColor indexed="64"/>
      </patternFill>
    </fill>
    <fill>
      <patternFill patternType="solid">
        <fgColor rgb="FFC6EFCE"/>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50"/>
        <bgColor indexed="64"/>
      </patternFill>
    </fill>
  </fills>
  <borders count="56">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thick">
        <color theme="4"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ck">
        <color theme="4" tint="0.499984740745262"/>
      </bottom>
      <diagonal/>
    </border>
    <border>
      <left/>
      <right style="medium">
        <color indexed="64"/>
      </right>
      <top/>
      <bottom style="thick">
        <color theme="4"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ck">
        <color theme="4" tint="0.499984740745262"/>
      </bottom>
      <diagonal/>
    </border>
    <border>
      <left/>
      <right/>
      <top style="thin">
        <color indexed="64"/>
      </top>
      <bottom style="thick">
        <color theme="4" tint="0.499984740745262"/>
      </bottom>
      <diagonal/>
    </border>
    <border>
      <left/>
      <right style="thin">
        <color indexed="64"/>
      </right>
      <top style="thin">
        <color indexed="64"/>
      </top>
      <bottom style="thick">
        <color theme="4" tint="0.499984740745262"/>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0">
    <xf numFmtId="0" fontId="0" fillId="0" borderId="0"/>
    <xf numFmtId="44" fontId="1" fillId="0" borderId="0" applyFont="0" applyFill="0" applyBorder="0" applyAlignment="0" applyProtection="0"/>
    <xf numFmtId="0" fontId="1" fillId="3" borderId="0" applyNumberFormat="0" applyBorder="0" applyAlignment="0" applyProtection="0"/>
    <xf numFmtId="0" fontId="21" fillId="4" borderId="0" applyNumberFormat="0" applyBorder="0" applyAlignment="0" applyProtection="0"/>
    <xf numFmtId="9" fontId="1" fillId="0" borderId="0" applyFont="0" applyFill="0" applyBorder="0" applyAlignment="0" applyProtection="0"/>
    <xf numFmtId="0" fontId="52" fillId="6" borderId="0" applyNumberFormat="0" applyBorder="0" applyAlignment="0" applyProtection="0"/>
    <xf numFmtId="0" fontId="54" fillId="8" borderId="0" applyNumberFormat="0" applyBorder="0" applyAlignment="0" applyProtection="0"/>
    <xf numFmtId="0" fontId="60" fillId="0" borderId="36" applyNumberFormat="0" applyFill="0" applyAlignment="0" applyProtection="0"/>
    <xf numFmtId="0" fontId="61" fillId="0" borderId="0" applyNumberFormat="0" applyFill="0" applyBorder="0" applyAlignment="0" applyProtection="0"/>
    <xf numFmtId="0" fontId="79" fillId="0" borderId="0" applyNumberFormat="0" applyFill="0" applyBorder="0" applyAlignment="0" applyProtection="0"/>
  </cellStyleXfs>
  <cellXfs count="618">
    <xf numFmtId="0" fontId="0" fillId="0" borderId="0" xfId="0"/>
    <xf numFmtId="0" fontId="5" fillId="0" borderId="0" xfId="0" applyFont="1" applyAlignment="1">
      <alignment vertical="center"/>
    </xf>
    <xf numFmtId="0" fontId="9"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left" vertical="center" indent="2"/>
    </xf>
    <xf numFmtId="0" fontId="5" fillId="0" borderId="0" xfId="0" applyFont="1" applyAlignment="1">
      <alignment horizontal="left" vertical="center" indent="2"/>
    </xf>
    <xf numFmtId="0" fontId="0" fillId="0" borderId="4" xfId="0" applyBorder="1"/>
    <xf numFmtId="0" fontId="12" fillId="0" borderId="0" xfId="0" applyFont="1"/>
    <xf numFmtId="0" fontId="0" fillId="0" borderId="0" xfId="0" applyBorder="1"/>
    <xf numFmtId="0" fontId="7" fillId="0" borderId="0" xfId="0" applyFont="1" applyAlignment="1">
      <alignment vertical="center"/>
    </xf>
    <xf numFmtId="0" fontId="19" fillId="0" borderId="0" xfId="0" applyFont="1"/>
    <xf numFmtId="0" fontId="2" fillId="0" borderId="0" xfId="0" applyFont="1"/>
    <xf numFmtId="0" fontId="2" fillId="0" borderId="14" xfId="0" applyFont="1" applyBorder="1"/>
    <xf numFmtId="0" fontId="2" fillId="0" borderId="0" xfId="0" applyFont="1" applyBorder="1"/>
    <xf numFmtId="0" fontId="2" fillId="0" borderId="17" xfId="0" applyFont="1" applyBorder="1" applyAlignment="1">
      <alignment horizontal="center" vertical="center" wrapText="1"/>
    </xf>
    <xf numFmtId="0" fontId="2" fillId="0" borderId="0" xfId="0" applyFont="1" applyBorder="1" applyAlignment="1">
      <alignment vertical="top" wrapText="1"/>
    </xf>
    <xf numFmtId="0" fontId="31" fillId="0" borderId="0" xfId="0" applyFont="1" applyBorder="1" applyAlignment="1">
      <alignment horizontal="right"/>
    </xf>
    <xf numFmtId="0" fontId="24" fillId="0" borderId="0" xfId="0" applyFont="1" applyBorder="1" applyAlignment="1">
      <alignment vertical="top" wrapText="1"/>
    </xf>
    <xf numFmtId="0" fontId="2" fillId="0" borderId="17" xfId="0" applyFont="1" applyBorder="1" applyAlignment="1">
      <alignment horizontal="center"/>
    </xf>
    <xf numFmtId="42" fontId="23" fillId="0" borderId="0" xfId="0" applyNumberFormat="1" applyFont="1" applyBorder="1"/>
    <xf numFmtId="0" fontId="19" fillId="0" borderId="0" xfId="0" applyFont="1" applyBorder="1"/>
    <xf numFmtId="0" fontId="25" fillId="0" borderId="0" xfId="0" applyFont="1" applyBorder="1"/>
    <xf numFmtId="0" fontId="30" fillId="0" borderId="0" xfId="0" applyFont="1" applyBorder="1"/>
    <xf numFmtId="0" fontId="24" fillId="0" borderId="17" xfId="0" applyFont="1" applyBorder="1" applyAlignment="1">
      <alignment horizontal="center" vertical="center" wrapText="1"/>
    </xf>
    <xf numFmtId="0" fontId="24" fillId="0" borderId="17" xfId="0" applyFont="1" applyBorder="1" applyAlignment="1">
      <alignment horizontal="center" vertical="top" wrapText="1"/>
    </xf>
    <xf numFmtId="0" fontId="0" fillId="0" borderId="0" xfId="0" applyBorder="1" applyAlignment="1">
      <alignment horizontal="left"/>
    </xf>
    <xf numFmtId="0" fontId="0" fillId="0" borderId="0" xfId="0" applyBorder="1" applyAlignment="1">
      <alignment horizontal="right"/>
    </xf>
    <xf numFmtId="0" fontId="26" fillId="0" borderId="19" xfId="0" applyFont="1" applyBorder="1"/>
    <xf numFmtId="0" fontId="37" fillId="0" borderId="20" xfId="0" applyFont="1" applyBorder="1" applyAlignment="1">
      <alignment horizontal="center"/>
    </xf>
    <xf numFmtId="0" fontId="17" fillId="0" borderId="20" xfId="0" applyFont="1" applyBorder="1" applyAlignment="1">
      <alignment horizontal="center"/>
    </xf>
    <xf numFmtId="0" fontId="37" fillId="0" borderId="16" xfId="0" applyFont="1" applyBorder="1" applyAlignment="1">
      <alignment horizontal="center"/>
    </xf>
    <xf numFmtId="0" fontId="16" fillId="0" borderId="0" xfId="0" applyFont="1" applyBorder="1" applyAlignment="1">
      <alignment vertical="center" wrapText="1"/>
    </xf>
    <xf numFmtId="0" fontId="6" fillId="0" borderId="0" xfId="0" applyFont="1" applyAlignment="1">
      <alignment vertical="center" wrapText="1"/>
    </xf>
    <xf numFmtId="0" fontId="0" fillId="0" borderId="0" xfId="0" applyAlignment="1">
      <alignment horizontal="left"/>
    </xf>
    <xf numFmtId="0" fontId="6" fillId="0" borderId="0" xfId="0" applyFont="1" applyAlignment="1">
      <alignment horizontal="left" vertical="center"/>
    </xf>
    <xf numFmtId="0" fontId="40" fillId="0" borderId="0" xfId="0" applyFont="1" applyAlignment="1">
      <alignment horizontal="left" vertical="center"/>
    </xf>
    <xf numFmtId="0" fontId="6" fillId="0" borderId="0" xfId="0" applyFont="1" applyBorder="1" applyAlignment="1">
      <alignment horizontal="left" vertical="center" indent="3"/>
    </xf>
    <xf numFmtId="0" fontId="33" fillId="0" borderId="0" xfId="0" applyFont="1" applyBorder="1" applyAlignment="1">
      <alignment horizontal="left"/>
    </xf>
    <xf numFmtId="0" fontId="0" fillId="0" borderId="0" xfId="0" applyFont="1"/>
    <xf numFmtId="0" fontId="43" fillId="0" borderId="0" xfId="0" applyFont="1" applyAlignment="1">
      <alignment horizontal="center" vertical="center"/>
    </xf>
    <xf numFmtId="0" fontId="43" fillId="0" borderId="0" xfId="0" applyFont="1"/>
    <xf numFmtId="0" fontId="16" fillId="0" borderId="0" xfId="0" applyFont="1" applyBorder="1" applyAlignment="1">
      <alignment horizontal="left" vertical="center"/>
    </xf>
    <xf numFmtId="0" fontId="16" fillId="0" borderId="0" xfId="0" applyFont="1" applyBorder="1" applyAlignment="1">
      <alignment horizontal="left" vertical="center" indent="3"/>
    </xf>
    <xf numFmtId="0" fontId="0" fillId="0" borderId="0" xfId="0" applyBorder="1" applyAlignment="1">
      <alignment horizontal="left" vertical="center"/>
    </xf>
    <xf numFmtId="0" fontId="15" fillId="0" borderId="0" xfId="0" applyFont="1" applyBorder="1" applyAlignment="1">
      <alignment horizontal="left" vertical="center"/>
    </xf>
    <xf numFmtId="0" fontId="6" fillId="0" borderId="0" xfId="0" applyFont="1" applyBorder="1" applyAlignment="1">
      <alignment horizontal="left" vertical="center"/>
    </xf>
    <xf numFmtId="0" fontId="18" fillId="0" borderId="0" xfId="0" applyFont="1" applyBorder="1" applyAlignment="1">
      <alignment horizontal="left" vertical="center"/>
    </xf>
    <xf numFmtId="0" fontId="40" fillId="0" borderId="0" xfId="0" applyFont="1" applyBorder="1" applyAlignment="1">
      <alignment horizontal="left" vertical="center"/>
    </xf>
    <xf numFmtId="0" fontId="15" fillId="0" borderId="0" xfId="0" applyFont="1" applyBorder="1" applyAlignment="1">
      <alignment horizontal="left" vertical="center" indent="3"/>
    </xf>
    <xf numFmtId="0" fontId="42" fillId="0" borderId="0" xfId="0" applyFont="1" applyBorder="1" applyAlignment="1">
      <alignment horizontal="left" vertical="center"/>
    </xf>
    <xf numFmtId="0" fontId="3" fillId="2" borderId="0" xfId="0" applyFont="1" applyFill="1" applyBorder="1" applyAlignment="1">
      <alignment vertical="center" wrapText="1"/>
    </xf>
    <xf numFmtId="0" fontId="36" fillId="0" borderId="0" xfId="0" applyFont="1"/>
    <xf numFmtId="0" fontId="31" fillId="0" borderId="0" xfId="0" applyFont="1"/>
    <xf numFmtId="0" fontId="16" fillId="0" borderId="0" xfId="0" applyFont="1"/>
    <xf numFmtId="0" fontId="6" fillId="0" borderId="0" xfId="0" applyFont="1" applyBorder="1" applyAlignment="1">
      <alignment horizontal="left" vertical="center"/>
    </xf>
    <xf numFmtId="0" fontId="45" fillId="0" borderId="0" xfId="0" applyFont="1" applyBorder="1" applyAlignment="1">
      <alignment vertical="center" wrapText="1"/>
    </xf>
    <xf numFmtId="0" fontId="17" fillId="0" borderId="0" xfId="0" applyFont="1" applyBorder="1" applyAlignment="1">
      <alignment horizontal="left" vertical="center"/>
    </xf>
    <xf numFmtId="0" fontId="49" fillId="0" borderId="0" xfId="0" applyFont="1" applyBorder="1" applyAlignment="1">
      <alignment horizontal="left"/>
    </xf>
    <xf numFmtId="0" fontId="12" fillId="0" borderId="0" xfId="0" applyFont="1" applyBorder="1"/>
    <xf numFmtId="0" fontId="2" fillId="0" borderId="17" xfId="0" applyFont="1" applyBorder="1" applyAlignment="1">
      <alignment horizontal="center" vertical="center"/>
    </xf>
    <xf numFmtId="0" fontId="31" fillId="0" borderId="0" xfId="0" applyFont="1" applyBorder="1" applyAlignment="1">
      <alignment horizontal="right"/>
    </xf>
    <xf numFmtId="0" fontId="2" fillId="0" borderId="0" xfId="0" applyFont="1" applyBorder="1" applyAlignment="1">
      <alignment horizontal="left"/>
    </xf>
    <xf numFmtId="0" fontId="26" fillId="0" borderId="0" xfId="0" applyFont="1" applyBorder="1" applyAlignment="1"/>
    <xf numFmtId="0" fontId="24" fillId="0" borderId="17" xfId="0" applyFont="1" applyBorder="1" applyAlignment="1">
      <alignment horizontal="center" vertical="center" wrapText="1"/>
    </xf>
    <xf numFmtId="6" fontId="2" fillId="0" borderId="0" xfId="0" applyNumberFormat="1" applyFont="1" applyBorder="1" applyAlignment="1">
      <alignment horizontal="left"/>
    </xf>
    <xf numFmtId="164" fontId="2" fillId="0" borderId="0" xfId="0" applyNumberFormat="1" applyFont="1" applyBorder="1" applyAlignment="1">
      <alignment horizontal="left"/>
    </xf>
    <xf numFmtId="3" fontId="2" fillId="0" borderId="0" xfId="0" applyNumberFormat="1" applyFont="1" applyBorder="1" applyAlignment="1">
      <alignment horizontal="left"/>
    </xf>
    <xf numFmtId="0" fontId="0" fillId="0" borderId="0" xfId="0" applyBorder="1" applyAlignment="1">
      <alignment horizontal="left"/>
    </xf>
    <xf numFmtId="0" fontId="12" fillId="0" borderId="17" xfId="0" applyFont="1" applyBorder="1"/>
    <xf numFmtId="165" fontId="36" fillId="0" borderId="17" xfId="0" applyNumberFormat="1" applyFont="1" applyBorder="1" applyAlignment="1">
      <alignment horizontal="center"/>
    </xf>
    <xf numFmtId="0" fontId="36" fillId="0" borderId="17" xfId="0" applyFont="1" applyBorder="1" applyAlignment="1">
      <alignment horizontal="center"/>
    </xf>
    <xf numFmtId="0" fontId="36" fillId="0" borderId="17" xfId="0" applyFont="1" applyBorder="1" applyAlignment="1">
      <alignment horizontal="center" vertical="center"/>
    </xf>
    <xf numFmtId="0" fontId="13" fillId="2" borderId="17" xfId="0" applyFont="1" applyFill="1" applyBorder="1" applyAlignment="1">
      <alignment horizontal="left" vertical="center" wrapText="1"/>
    </xf>
    <xf numFmtId="44" fontId="36" fillId="0" borderId="17" xfId="0" applyNumberFormat="1" applyFont="1" applyBorder="1"/>
    <xf numFmtId="0" fontId="36" fillId="0" borderId="17" xfId="0" applyNumberFormat="1" applyFont="1" applyBorder="1"/>
    <xf numFmtId="42" fontId="50" fillId="0" borderId="17" xfId="3" applyNumberFormat="1" applyFont="1" applyFill="1" applyBorder="1" applyAlignment="1">
      <alignment horizontal="left" vertical="center" wrapText="1"/>
    </xf>
    <xf numFmtId="0" fontId="3" fillId="2" borderId="17" xfId="0" applyFont="1" applyFill="1" applyBorder="1" applyAlignment="1">
      <alignment horizontal="left" vertical="center" wrapText="1"/>
    </xf>
    <xf numFmtId="0" fontId="13" fillId="2" borderId="17" xfId="0" applyFont="1" applyFill="1" applyBorder="1" applyAlignment="1">
      <alignment horizontal="center" vertical="center" wrapText="1"/>
    </xf>
    <xf numFmtId="0" fontId="13" fillId="0" borderId="17" xfId="0" applyFont="1" applyBorder="1" applyAlignment="1">
      <alignment horizontal="left" vertical="center"/>
    </xf>
    <xf numFmtId="0" fontId="13" fillId="2" borderId="17" xfId="0" applyFont="1" applyFill="1" applyBorder="1" applyAlignment="1">
      <alignment vertical="center" wrapText="1"/>
    </xf>
    <xf numFmtId="44" fontId="36" fillId="5" borderId="17" xfId="0" applyNumberFormat="1" applyFont="1" applyFill="1" applyBorder="1"/>
    <xf numFmtId="0" fontId="13" fillId="2" borderId="18" xfId="0" applyFont="1" applyFill="1" applyBorder="1" applyAlignment="1">
      <alignment horizontal="center" vertical="center" wrapText="1"/>
    </xf>
    <xf numFmtId="0" fontId="28" fillId="2" borderId="18" xfId="0" applyFont="1" applyFill="1" applyBorder="1" applyAlignment="1">
      <alignment horizontal="center" vertical="center"/>
    </xf>
    <xf numFmtId="0" fontId="13" fillId="0" borderId="18" xfId="0" applyFont="1" applyBorder="1" applyAlignment="1">
      <alignment horizontal="center" vertical="center"/>
    </xf>
    <xf numFmtId="0" fontId="13" fillId="0" borderId="17" xfId="0" applyFont="1" applyFill="1" applyBorder="1" applyAlignment="1">
      <alignment vertical="center"/>
    </xf>
    <xf numFmtId="0" fontId="30" fillId="0" borderId="0" xfId="0" applyFont="1"/>
    <xf numFmtId="44" fontId="23" fillId="0" borderId="0" xfId="1" applyFont="1" applyBorder="1"/>
    <xf numFmtId="44" fontId="23" fillId="0" borderId="0" xfId="1" applyFont="1" applyBorder="1" applyProtection="1"/>
    <xf numFmtId="44" fontId="37" fillId="0" borderId="0" xfId="1" applyFont="1" applyBorder="1" applyAlignment="1">
      <alignment horizontal="left"/>
    </xf>
    <xf numFmtId="44" fontId="17" fillId="0" borderId="0" xfId="1" applyFont="1" applyBorder="1"/>
    <xf numFmtId="44" fontId="17" fillId="0" borderId="20" xfId="1" applyFont="1" applyBorder="1"/>
    <xf numFmtId="44" fontId="17" fillId="0" borderId="16" xfId="1" applyFont="1" applyBorder="1"/>
    <xf numFmtId="44" fontId="19" fillId="0" borderId="0" xfId="1" applyFont="1" applyBorder="1"/>
    <xf numFmtId="0" fontId="12" fillId="3" borderId="17" xfId="2" applyFont="1" applyBorder="1" applyAlignment="1" applyProtection="1">
      <alignment vertical="center" wrapText="1"/>
      <protection locked="0"/>
    </xf>
    <xf numFmtId="0" fontId="36" fillId="0" borderId="17" xfId="0" applyFont="1" applyBorder="1" applyAlignment="1" applyProtection="1">
      <alignment horizontal="center" vertical="center"/>
      <protection locked="0"/>
    </xf>
    <xf numFmtId="0" fontId="13" fillId="0" borderId="17" xfId="0" applyNumberFormat="1" applyFont="1" applyBorder="1" applyAlignment="1" applyProtection="1">
      <alignment horizontal="center" vertical="center"/>
      <protection locked="0"/>
    </xf>
    <xf numFmtId="44" fontId="36" fillId="5" borderId="21" xfId="0" applyNumberFormat="1" applyFont="1" applyFill="1" applyBorder="1" applyProtection="1">
      <protection locked="0"/>
    </xf>
    <xf numFmtId="0" fontId="26" fillId="0" borderId="0" xfId="0" applyFont="1" applyBorder="1" applyAlignment="1" applyProtection="1">
      <protection locked="0"/>
    </xf>
    <xf numFmtId="0" fontId="2" fillId="0" borderId="0" xfId="0" applyFont="1" applyBorder="1" applyProtection="1">
      <protection locked="0"/>
    </xf>
    <xf numFmtId="0" fontId="25" fillId="0" borderId="0" xfId="0" applyFont="1" applyBorder="1" applyAlignment="1" applyProtection="1">
      <alignment horizontal="center"/>
      <protection locked="0"/>
    </xf>
    <xf numFmtId="9" fontId="25" fillId="0" borderId="0" xfId="4" applyFont="1" applyBorder="1" applyAlignment="1" applyProtection="1">
      <alignment horizontal="center"/>
      <protection locked="0"/>
    </xf>
    <xf numFmtId="42" fontId="2" fillId="0" borderId="0" xfId="0" applyNumberFormat="1" applyFont="1" applyBorder="1" applyAlignment="1" applyProtection="1">
      <protection locked="0"/>
    </xf>
    <xf numFmtId="9" fontId="25" fillId="0" borderId="0" xfId="0" applyNumberFormat="1" applyFont="1" applyBorder="1" applyAlignment="1" applyProtection="1">
      <alignment horizontal="center"/>
      <protection locked="0"/>
    </xf>
    <xf numFmtId="42" fontId="2" fillId="0" borderId="0" xfId="0" applyNumberFormat="1" applyFont="1" applyBorder="1" applyProtection="1">
      <protection locked="0"/>
    </xf>
    <xf numFmtId="0" fontId="2" fillId="0" borderId="0" xfId="0" applyFont="1" applyBorder="1" applyAlignment="1" applyProtection="1">
      <alignment horizontal="center"/>
      <protection locked="0"/>
    </xf>
    <xf numFmtId="9" fontId="2" fillId="0" borderId="0" xfId="0" applyNumberFormat="1" applyFont="1" applyBorder="1" applyAlignment="1" applyProtection="1">
      <alignment horizontal="center"/>
      <protection locked="0"/>
    </xf>
    <xf numFmtId="0" fontId="22" fillId="0" borderId="0" xfId="0" applyFont="1" applyBorder="1" applyProtection="1">
      <protection locked="0"/>
    </xf>
    <xf numFmtId="42" fontId="22" fillId="0" borderId="0" xfId="0" applyNumberFormat="1" applyFont="1" applyBorder="1" applyProtection="1">
      <protection locked="0"/>
    </xf>
    <xf numFmtId="0" fontId="22" fillId="0" borderId="0" xfId="0" applyFont="1" applyBorder="1" applyAlignment="1" applyProtection="1">
      <alignment horizontal="center"/>
      <protection locked="0"/>
    </xf>
    <xf numFmtId="44" fontId="23" fillId="0" borderId="0" xfId="1" applyFont="1" applyBorder="1" applyProtection="1">
      <protection locked="0"/>
    </xf>
    <xf numFmtId="0" fontId="0" fillId="0" borderId="0" xfId="0" applyBorder="1" applyProtection="1">
      <protection locked="0"/>
    </xf>
    <xf numFmtId="42" fontId="0" fillId="0" borderId="0" xfId="0" applyNumberFormat="1" applyBorder="1" applyProtection="1">
      <protection locked="0"/>
    </xf>
    <xf numFmtId="0" fontId="0" fillId="0" borderId="0" xfId="0" applyBorder="1" applyAlignment="1" applyProtection="1">
      <alignment horizontal="center"/>
      <protection locked="0"/>
    </xf>
    <xf numFmtId="9" fontId="0" fillId="0" borderId="0" xfId="0" applyNumberFormat="1" applyBorder="1" applyAlignment="1" applyProtection="1">
      <alignment horizontal="center"/>
      <protection locked="0"/>
    </xf>
    <xf numFmtId="44" fontId="0" fillId="0" borderId="0" xfId="1" applyFont="1" applyBorder="1" applyProtection="1">
      <protection locked="0"/>
    </xf>
    <xf numFmtId="0" fontId="31" fillId="0" borderId="9" xfId="0" applyFont="1" applyBorder="1" applyAlignment="1" applyProtection="1">
      <alignment vertical="top"/>
      <protection locked="0"/>
    </xf>
    <xf numFmtId="0" fontId="31" fillId="0" borderId="10" xfId="0" applyFont="1" applyBorder="1" applyAlignment="1" applyProtection="1">
      <alignment vertical="top"/>
      <protection locked="0"/>
    </xf>
    <xf numFmtId="0" fontId="31" fillId="0" borderId="0" xfId="0" applyFont="1" applyBorder="1" applyAlignment="1" applyProtection="1">
      <alignment vertical="top"/>
      <protection locked="0"/>
    </xf>
    <xf numFmtId="0" fontId="3" fillId="0" borderId="9" xfId="0" applyFont="1" applyBorder="1" applyAlignment="1" applyProtection="1">
      <alignment vertical="top"/>
      <protection locked="0"/>
    </xf>
    <xf numFmtId="0" fontId="22" fillId="0" borderId="9" xfId="0" applyFont="1" applyBorder="1" applyAlignment="1" applyProtection="1">
      <alignment vertical="top"/>
      <protection locked="0"/>
    </xf>
    <xf numFmtId="0" fontId="22" fillId="0" borderId="10" xfId="0" applyFont="1" applyBorder="1" applyAlignment="1" applyProtection="1">
      <alignment vertical="top"/>
      <protection locked="0"/>
    </xf>
    <xf numFmtId="0" fontId="2" fillId="0" borderId="0" xfId="0" applyFont="1" applyProtection="1">
      <protection locked="0"/>
    </xf>
    <xf numFmtId="0" fontId="0" fillId="0" borderId="0" xfId="0" applyProtection="1">
      <protection locked="0"/>
    </xf>
    <xf numFmtId="0" fontId="12" fillId="0" borderId="0" xfId="0" applyFont="1" applyBorder="1" applyProtection="1">
      <protection locked="0"/>
    </xf>
    <xf numFmtId="0" fontId="26" fillId="0" borderId="0" xfId="0" applyFont="1" applyAlignment="1" applyProtection="1">
      <protection locked="0"/>
    </xf>
    <xf numFmtId="6" fontId="25" fillId="0" borderId="0" xfId="0" applyNumberFormat="1" applyFont="1" applyAlignment="1" applyProtection="1">
      <alignment horizontal="left"/>
      <protection locked="0"/>
    </xf>
    <xf numFmtId="0" fontId="26" fillId="0" borderId="0" xfId="0" applyFont="1" applyBorder="1" applyProtection="1">
      <protection locked="0"/>
    </xf>
    <xf numFmtId="6" fontId="26" fillId="0" borderId="0" xfId="0" applyNumberFormat="1" applyFont="1" applyAlignment="1" applyProtection="1">
      <alignment horizontal="left"/>
      <protection locked="0"/>
    </xf>
    <xf numFmtId="0" fontId="25" fillId="0" borderId="0" xfId="0" applyFont="1" applyBorder="1" applyProtection="1">
      <protection locked="0"/>
    </xf>
    <xf numFmtId="9" fontId="23" fillId="0" borderId="0" xfId="0" applyNumberFormat="1" applyFont="1" applyBorder="1" applyAlignment="1" applyProtection="1">
      <alignment horizontal="right"/>
      <protection locked="0"/>
    </xf>
    <xf numFmtId="8" fontId="26" fillId="0" borderId="0" xfId="0" applyNumberFormat="1" applyFont="1" applyBorder="1" applyAlignment="1" applyProtection="1">
      <alignment horizontal="left"/>
      <protection locked="0"/>
    </xf>
    <xf numFmtId="9" fontId="0" fillId="0" borderId="0" xfId="0" applyNumberFormat="1" applyBorder="1" applyProtection="1">
      <protection locked="0"/>
    </xf>
    <xf numFmtId="0" fontId="2" fillId="0" borderId="0" xfId="0" applyFont="1" applyBorder="1" applyAlignment="1" applyProtection="1">
      <alignment horizontal="left"/>
      <protection locked="0"/>
    </xf>
    <xf numFmtId="0" fontId="24" fillId="0" borderId="0" xfId="0" applyFont="1" applyBorder="1" applyAlignment="1" applyProtection="1">
      <alignment vertical="top" wrapText="1"/>
      <protection locked="0"/>
    </xf>
    <xf numFmtId="0" fontId="25" fillId="0" borderId="0" xfId="0" applyFont="1" applyBorder="1" applyAlignment="1" applyProtection="1">
      <alignment horizontal="left"/>
      <protection locked="0"/>
    </xf>
    <xf numFmtId="6" fontId="25" fillId="0" borderId="0" xfId="0" applyNumberFormat="1" applyFont="1" applyBorder="1" applyAlignment="1" applyProtection="1">
      <alignment horizontal="left"/>
      <protection locked="0"/>
    </xf>
    <xf numFmtId="42" fontId="0" fillId="0" borderId="10" xfId="0" applyNumberFormat="1" applyBorder="1" applyProtection="1">
      <protection locked="0"/>
    </xf>
    <xf numFmtId="0" fontId="0" fillId="0" borderId="10" xfId="0" applyBorder="1" applyProtection="1">
      <protection locked="0"/>
    </xf>
    <xf numFmtId="44" fontId="2" fillId="0" borderId="0" xfId="1" applyFont="1" applyBorder="1" applyProtection="1">
      <protection locked="0"/>
    </xf>
    <xf numFmtId="164" fontId="25" fillId="0" borderId="0" xfId="1" applyNumberFormat="1" applyFont="1" applyBorder="1" applyAlignment="1" applyProtection="1">
      <alignment horizontal="left"/>
      <protection locked="0"/>
    </xf>
    <xf numFmtId="164" fontId="25" fillId="0" borderId="0" xfId="0" applyNumberFormat="1" applyFont="1" applyBorder="1" applyAlignment="1" applyProtection="1">
      <alignment horizontal="left"/>
      <protection locked="0"/>
    </xf>
    <xf numFmtId="44" fontId="0" fillId="0" borderId="0" xfId="0" applyNumberFormat="1" applyBorder="1" applyProtection="1">
      <protection locked="0"/>
    </xf>
    <xf numFmtId="44" fontId="22" fillId="0" borderId="0" xfId="1" applyFont="1" applyBorder="1" applyProtection="1">
      <protection locked="0"/>
    </xf>
    <xf numFmtId="44" fontId="23" fillId="0" borderId="14" xfId="1" applyFont="1" applyBorder="1" applyProtection="1">
      <protection locked="0"/>
    </xf>
    <xf numFmtId="44" fontId="2" fillId="0" borderId="0" xfId="0" applyNumberFormat="1" applyFont="1" applyBorder="1" applyProtection="1">
      <protection locked="0"/>
    </xf>
    <xf numFmtId="44" fontId="31" fillId="0" borderId="0" xfId="1" applyFont="1" applyBorder="1" applyAlignment="1" applyProtection="1">
      <alignment vertical="top"/>
      <protection locked="0"/>
    </xf>
    <xf numFmtId="0" fontId="36" fillId="0" borderId="9" xfId="0" applyFont="1" applyBorder="1" applyAlignment="1" applyProtection="1">
      <alignment vertical="top"/>
      <protection locked="0"/>
    </xf>
    <xf numFmtId="10" fontId="2" fillId="0" borderId="0" xfId="0" applyNumberFormat="1" applyFont="1" applyBorder="1" applyProtection="1">
      <protection locked="0"/>
    </xf>
    <xf numFmtId="0" fontId="12" fillId="0" borderId="6" xfId="0" applyFont="1" applyBorder="1"/>
    <xf numFmtId="0" fontId="22" fillId="0" borderId="0" xfId="0" applyFont="1"/>
    <xf numFmtId="6" fontId="25" fillId="0" borderId="0" xfId="0" applyNumberFormat="1" applyFont="1" applyAlignment="1">
      <alignment horizontal="left"/>
    </xf>
    <xf numFmtId="0" fontId="2" fillId="0" borderId="0" xfId="0" applyFont="1" applyBorder="1" applyAlignment="1" applyProtection="1">
      <protection locked="0"/>
    </xf>
    <xf numFmtId="0" fontId="0" fillId="0" borderId="0" xfId="0" applyFill="1" applyBorder="1"/>
    <xf numFmtId="0" fontId="31" fillId="0" borderId="0" xfId="0" applyFont="1" applyBorder="1" applyAlignment="1">
      <alignment horizontal="right"/>
    </xf>
    <xf numFmtId="44" fontId="25" fillId="0" borderId="0" xfId="1" applyFont="1" applyBorder="1" applyProtection="1">
      <protection locked="0"/>
    </xf>
    <xf numFmtId="44" fontId="2" fillId="0" borderId="0" xfId="1" applyFont="1" applyBorder="1" applyAlignment="1" applyProtection="1">
      <protection locked="0"/>
    </xf>
    <xf numFmtId="0" fontId="6" fillId="0" borderId="0" xfId="0" applyFont="1" applyProtection="1"/>
    <xf numFmtId="0" fontId="6" fillId="0" borderId="15" xfId="0" applyFont="1" applyBorder="1" applyProtection="1"/>
    <xf numFmtId="0" fontId="6" fillId="0" borderId="0" xfId="0" applyFont="1" applyBorder="1" applyProtection="1"/>
    <xf numFmtId="0" fontId="2" fillId="0" borderId="0" xfId="0" applyFont="1" applyProtection="1"/>
    <xf numFmtId="0" fontId="6" fillId="0" borderId="8" xfId="0" applyFont="1" applyBorder="1" applyAlignment="1" applyProtection="1">
      <alignment horizontal="center" vertical="center" wrapText="1"/>
    </xf>
    <xf numFmtId="0" fontId="6" fillId="0" borderId="9" xfId="0" applyFont="1" applyBorder="1" applyProtection="1"/>
    <xf numFmtId="0" fontId="2" fillId="0" borderId="0" xfId="0" applyFont="1" applyBorder="1" applyProtection="1"/>
    <xf numFmtId="0" fontId="6" fillId="0" borderId="13" xfId="0" applyFont="1" applyBorder="1" applyAlignment="1" applyProtection="1">
      <alignment horizontal="center" vertical="center" wrapText="1"/>
    </xf>
    <xf numFmtId="0" fontId="6" fillId="0" borderId="14" xfId="0" applyFont="1" applyBorder="1" applyProtection="1"/>
    <xf numFmtId="0" fontId="30" fillId="0" borderId="0" xfId="0" applyFont="1" applyBorder="1" applyAlignment="1">
      <alignment wrapText="1"/>
    </xf>
    <xf numFmtId="0" fontId="6" fillId="0" borderId="0" xfId="0" applyFont="1" applyBorder="1" applyAlignment="1" applyProtection="1">
      <alignment wrapText="1"/>
    </xf>
    <xf numFmtId="0" fontId="2" fillId="0" borderId="0" xfId="0" applyFont="1" applyBorder="1" applyAlignment="1" applyProtection="1">
      <alignment vertical="center" wrapText="1"/>
    </xf>
    <xf numFmtId="0" fontId="16" fillId="0" borderId="0" xfId="0" applyFont="1" applyAlignment="1" applyProtection="1">
      <alignment horizontal="center" vertical="center"/>
    </xf>
    <xf numFmtId="0" fontId="2" fillId="0" borderId="0" xfId="0" applyFont="1" applyBorder="1" applyAlignment="1" applyProtection="1">
      <alignment horizontal="left"/>
    </xf>
    <xf numFmtId="0" fontId="2" fillId="0" borderId="0" xfId="0" applyFont="1" applyBorder="1" applyAlignment="1" applyProtection="1">
      <alignment vertical="center"/>
    </xf>
    <xf numFmtId="0" fontId="6" fillId="0" borderId="0" xfId="0" applyFont="1" applyBorder="1" applyAlignment="1" applyProtection="1">
      <alignment horizontal="left" vertical="center" wrapText="1"/>
    </xf>
    <xf numFmtId="0" fontId="2" fillId="0" borderId="0" xfId="0" applyFont="1" applyBorder="1" applyAlignment="1" applyProtection="1">
      <alignment wrapText="1"/>
    </xf>
    <xf numFmtId="0" fontId="18" fillId="0" borderId="0" xfId="0" applyFont="1" applyBorder="1" applyAlignment="1" applyProtection="1">
      <alignment horizontal="left" vertical="center" wrapText="1" indent="2"/>
    </xf>
    <xf numFmtId="0" fontId="6" fillId="0" borderId="0" xfId="0" applyFont="1" applyBorder="1" applyAlignment="1" applyProtection="1">
      <alignment vertical="center"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xf>
    <xf numFmtId="0" fontId="6" fillId="0" borderId="0" xfId="0" applyFont="1" applyBorder="1" applyAlignment="1" applyProtection="1">
      <alignment vertical="center"/>
    </xf>
    <xf numFmtId="0" fontId="6" fillId="0" borderId="11" xfId="0" applyFont="1" applyBorder="1" applyAlignment="1" applyProtection="1">
      <alignment horizontal="center" vertical="center"/>
    </xf>
    <xf numFmtId="0" fontId="6" fillId="0" borderId="13" xfId="0" applyFont="1" applyBorder="1" applyProtection="1"/>
    <xf numFmtId="0" fontId="6" fillId="0" borderId="9" xfId="0" applyFont="1" applyBorder="1" applyAlignment="1" applyProtection="1">
      <alignment vertical="center"/>
    </xf>
    <xf numFmtId="0" fontId="6" fillId="0" borderId="10" xfId="0" applyFont="1" applyBorder="1" applyProtection="1"/>
    <xf numFmtId="0" fontId="6" fillId="0" borderId="0" xfId="0" applyFont="1" applyBorder="1" applyAlignment="1" applyProtection="1">
      <alignment horizontal="center" vertical="center"/>
    </xf>
    <xf numFmtId="0" fontId="6" fillId="0" borderId="14" xfId="0" applyFont="1" applyBorder="1" applyAlignment="1" applyProtection="1">
      <alignment horizontal="left" vertical="center"/>
    </xf>
    <xf numFmtId="0" fontId="6" fillId="0" borderId="14" xfId="0" applyFont="1" applyBorder="1" applyAlignment="1" applyProtection="1">
      <alignment vertical="center"/>
    </xf>
    <xf numFmtId="0" fontId="6" fillId="0" borderId="0" xfId="0" applyFont="1" applyBorder="1" applyAlignment="1" applyProtection="1">
      <alignment horizontal="center"/>
    </xf>
    <xf numFmtId="0" fontId="6" fillId="0" borderId="0" xfId="0" applyFont="1" applyBorder="1" applyAlignment="1" applyProtection="1">
      <alignment horizontal="left" vertical="center"/>
    </xf>
    <xf numFmtId="0" fontId="6" fillId="0" borderId="19" xfId="0" applyFont="1" applyBorder="1" applyAlignment="1" applyProtection="1">
      <alignment horizontal="center" vertical="center"/>
    </xf>
    <xf numFmtId="0" fontId="6" fillId="0" borderId="20" xfId="0" applyFont="1" applyBorder="1" applyProtection="1"/>
    <xf numFmtId="0" fontId="6" fillId="0" borderId="32" xfId="0" applyFont="1" applyBorder="1" applyProtection="1"/>
    <xf numFmtId="0" fontId="6" fillId="0" borderId="33" xfId="0" applyFont="1" applyBorder="1" applyProtection="1"/>
    <xf numFmtId="0" fontId="6" fillId="0" borderId="34" xfId="0" applyFont="1" applyBorder="1" applyProtection="1"/>
    <xf numFmtId="0" fontId="2" fillId="0" borderId="35" xfId="0" applyFont="1" applyBorder="1" applyProtection="1"/>
    <xf numFmtId="0" fontId="6" fillId="0" borderId="35" xfId="0" applyFont="1" applyBorder="1" applyAlignment="1" applyProtection="1">
      <alignment vertical="center" wrapText="1"/>
    </xf>
    <xf numFmtId="0" fontId="6" fillId="0" borderId="4" xfId="0" applyFont="1" applyBorder="1" applyAlignment="1" applyProtection="1">
      <alignment horizontal="left" vertical="center" wrapText="1"/>
    </xf>
    <xf numFmtId="0" fontId="6" fillId="7" borderId="14" xfId="0" applyFont="1" applyFill="1" applyBorder="1" applyAlignment="1" applyProtection="1">
      <alignment vertical="center" wrapText="1"/>
      <protection locked="0"/>
    </xf>
    <xf numFmtId="0" fontId="6" fillId="0" borderId="1" xfId="0" applyFont="1" applyBorder="1" applyProtection="1"/>
    <xf numFmtId="0" fontId="6" fillId="0" borderId="2" xfId="0" applyFont="1" applyBorder="1" applyProtection="1"/>
    <xf numFmtId="0" fontId="6" fillId="0" borderId="3" xfId="0" applyFont="1" applyBorder="1" applyProtection="1"/>
    <xf numFmtId="0" fontId="26" fillId="0" borderId="0" xfId="0" applyFont="1" applyBorder="1" applyAlignment="1" applyProtection="1">
      <protection locked="0"/>
    </xf>
    <xf numFmtId="0" fontId="22" fillId="0" borderId="0" xfId="0" applyFont="1" applyBorder="1" applyAlignment="1" applyProtection="1">
      <protection locked="0"/>
    </xf>
    <xf numFmtId="0" fontId="0" fillId="0" borderId="0" xfId="0" applyBorder="1" applyAlignment="1" applyProtection="1">
      <protection locked="0"/>
    </xf>
    <xf numFmtId="0" fontId="22" fillId="0" borderId="0" xfId="0" applyFont="1" applyBorder="1" applyAlignment="1" applyProtection="1">
      <alignment horizontal="left" wrapText="1"/>
      <protection locked="0"/>
    </xf>
    <xf numFmtId="0" fontId="26" fillId="0" borderId="0" xfId="0" applyFont="1" applyBorder="1" applyAlignment="1" applyProtection="1">
      <alignment horizontal="left" vertical="top" wrapText="1"/>
      <protection locked="0"/>
    </xf>
    <xf numFmtId="0" fontId="17" fillId="0" borderId="0" xfId="0" applyFont="1" applyBorder="1" applyAlignment="1" applyProtection="1">
      <protection locked="0"/>
    </xf>
    <xf numFmtId="9" fontId="23" fillId="0" borderId="0" xfId="0" applyNumberFormat="1" applyFont="1" applyBorder="1" applyAlignment="1" applyProtection="1">
      <protection locked="0"/>
    </xf>
    <xf numFmtId="0" fontId="22" fillId="0" borderId="0" xfId="0" applyFont="1" applyBorder="1" applyAlignment="1" applyProtection="1">
      <alignment vertical="top"/>
      <protection locked="0"/>
    </xf>
    <xf numFmtId="0" fontId="17" fillId="0" borderId="0" xfId="0" applyFont="1" applyBorder="1" applyAlignment="1" applyProtection="1">
      <alignment horizontal="right"/>
      <protection locked="0"/>
    </xf>
    <xf numFmtId="9" fontId="23" fillId="0" borderId="0" xfId="0" applyNumberFormat="1" applyFont="1" applyBorder="1" applyAlignment="1" applyProtection="1">
      <alignment horizontal="right"/>
      <protection locked="0"/>
    </xf>
    <xf numFmtId="0" fontId="0" fillId="0" borderId="0" xfId="0" applyBorder="1" applyAlignment="1" applyProtection="1">
      <alignment vertical="top"/>
      <protection locked="0"/>
    </xf>
    <xf numFmtId="0" fontId="17" fillId="0" borderId="0" xfId="0" applyFont="1" applyBorder="1" applyAlignment="1" applyProtection="1">
      <alignment horizontal="right"/>
      <protection locked="0"/>
    </xf>
    <xf numFmtId="9" fontId="23" fillId="0" borderId="0" xfId="0" applyNumberFormat="1" applyFont="1" applyBorder="1" applyAlignment="1" applyProtection="1">
      <alignment horizontal="right"/>
      <protection locked="0"/>
    </xf>
    <xf numFmtId="0" fontId="2" fillId="0" borderId="0" xfId="0" applyFont="1" applyBorder="1" applyAlignment="1" applyProtection="1">
      <alignment vertical="top"/>
      <protection locked="0"/>
    </xf>
    <xf numFmtId="0" fontId="25" fillId="0" borderId="0" xfId="0" applyFont="1" applyBorder="1" applyAlignment="1" applyProtection="1">
      <alignment vertical="top"/>
      <protection locked="0"/>
    </xf>
    <xf numFmtId="0" fontId="25" fillId="0" borderId="0" xfId="0" applyFont="1" applyBorder="1" applyAlignment="1" applyProtection="1">
      <alignment horizontal="left" vertical="top"/>
      <protection locked="0"/>
    </xf>
    <xf numFmtId="0" fontId="17" fillId="0" borderId="0" xfId="0" applyFont="1" applyBorder="1" applyAlignment="1" applyProtection="1">
      <alignment horizontal="right"/>
    </xf>
    <xf numFmtId="0" fontId="23" fillId="0" borderId="0" xfId="0" applyFont="1" applyBorder="1" applyAlignment="1" applyProtection="1">
      <alignment horizontal="center"/>
    </xf>
    <xf numFmtId="44" fontId="26" fillId="0" borderId="0" xfId="1" applyFont="1" applyBorder="1" applyProtection="1"/>
    <xf numFmtId="9" fontId="23" fillId="0" borderId="0" xfId="0" applyNumberFormat="1" applyFont="1" applyBorder="1" applyAlignment="1" applyProtection="1">
      <alignment horizontal="right"/>
    </xf>
    <xf numFmtId="0" fontId="13" fillId="2" borderId="17" xfId="0" applyFont="1" applyFill="1" applyBorder="1" applyAlignment="1" applyProtection="1">
      <alignment horizontal="left" vertical="center" wrapText="1"/>
    </xf>
    <xf numFmtId="0" fontId="13" fillId="0" borderId="17" xfId="0" applyFont="1" applyBorder="1" applyAlignment="1" applyProtection="1">
      <alignment horizontal="left" vertical="center"/>
    </xf>
    <xf numFmtId="0" fontId="13" fillId="2" borderId="17" xfId="0" applyFont="1" applyFill="1" applyBorder="1" applyAlignment="1" applyProtection="1">
      <alignment vertical="center" wrapText="1"/>
    </xf>
    <xf numFmtId="0" fontId="13" fillId="0" borderId="17" xfId="0" applyFont="1" applyFill="1" applyBorder="1" applyAlignment="1" applyProtection="1">
      <alignment vertical="center"/>
    </xf>
    <xf numFmtId="0" fontId="6" fillId="0" borderId="20" xfId="0" applyFont="1" applyBorder="1" applyAlignment="1" applyProtection="1">
      <alignment horizontal="center" vertical="center"/>
      <protection locked="0"/>
    </xf>
    <xf numFmtId="0" fontId="13" fillId="7" borderId="8" xfId="0" applyFont="1" applyFill="1" applyBorder="1" applyAlignment="1" applyProtection="1">
      <alignment horizontal="left" vertical="center" wrapText="1"/>
      <protection locked="0"/>
    </xf>
    <xf numFmtId="0" fontId="52" fillId="0" borderId="0" xfId="5" applyFill="1" applyBorder="1"/>
    <xf numFmtId="44" fontId="36" fillId="7" borderId="17" xfId="0" applyNumberFormat="1" applyFont="1" applyFill="1" applyBorder="1" applyAlignment="1" applyProtection="1">
      <alignment horizontal="center" vertical="center"/>
      <protection locked="0"/>
    </xf>
    <xf numFmtId="0" fontId="25" fillId="0" borderId="0" xfId="0" applyFont="1" applyBorder="1" applyAlignment="1" applyProtection="1">
      <protection locked="0"/>
    </xf>
    <xf numFmtId="0" fontId="25"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44" fontId="37" fillId="0" borderId="14" xfId="1" applyFont="1" applyBorder="1" applyAlignment="1">
      <alignment horizontal="left"/>
    </xf>
    <xf numFmtId="44" fontId="17" fillId="0" borderId="14" xfId="1" applyFont="1" applyBorder="1"/>
    <xf numFmtId="0" fontId="31" fillId="0" borderId="0" xfId="0" applyFont="1" applyBorder="1" applyAlignment="1">
      <alignment horizontal="right"/>
    </xf>
    <xf numFmtId="0" fontId="25" fillId="0" borderId="0" xfId="0" applyFont="1" applyBorder="1" applyAlignment="1" applyProtection="1">
      <alignment horizontal="left" vertical="top" wrapText="1"/>
      <protection locked="0"/>
    </xf>
    <xf numFmtId="0" fontId="24" fillId="0" borderId="17" xfId="0" applyFont="1" applyBorder="1" applyAlignment="1">
      <alignment horizontal="center" vertical="center" wrapText="1"/>
    </xf>
    <xf numFmtId="0" fontId="31" fillId="0" borderId="0" xfId="0" applyFont="1" applyBorder="1" applyAlignment="1">
      <alignment horizontal="right"/>
    </xf>
    <xf numFmtId="0" fontId="2" fillId="0" borderId="17" xfId="0" applyFont="1" applyBorder="1" applyAlignment="1">
      <alignment horizontal="center" vertical="center"/>
    </xf>
    <xf numFmtId="0" fontId="25" fillId="0" borderId="0" xfId="0" applyFont="1" applyBorder="1" applyAlignment="1" applyProtection="1">
      <alignment horizontal="left" vertical="top" wrapText="1"/>
      <protection locked="0"/>
    </xf>
    <xf numFmtId="0" fontId="24" fillId="0" borderId="17" xfId="0" applyFont="1" applyBorder="1" applyAlignment="1">
      <alignment horizontal="center" vertical="center" wrapText="1"/>
    </xf>
    <xf numFmtId="0" fontId="22" fillId="0" borderId="0" xfId="0" applyFont="1" applyBorder="1" applyAlignment="1" applyProtection="1">
      <alignment horizontal="left" vertical="top" wrapText="1"/>
      <protection locked="0"/>
    </xf>
    <xf numFmtId="0" fontId="2" fillId="0" borderId="0" xfId="0" applyFont="1" applyBorder="1" applyAlignment="1" applyProtection="1">
      <alignment horizontal="center"/>
      <protection locked="0"/>
    </xf>
    <xf numFmtId="0" fontId="22" fillId="0" borderId="9" xfId="0" applyFont="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6"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0" fontId="27" fillId="0" borderId="17" xfId="0" applyFont="1" applyBorder="1" applyAlignment="1">
      <alignment horizontal="center" vertical="center" wrapText="1"/>
    </xf>
    <xf numFmtId="0" fontId="27" fillId="0" borderId="17" xfId="0" applyFont="1" applyBorder="1" applyAlignment="1">
      <alignment horizontal="center" vertical="top" wrapText="1"/>
    </xf>
    <xf numFmtId="0" fontId="31" fillId="0" borderId="0" xfId="0" applyFont="1" applyBorder="1" applyAlignment="1" applyProtection="1">
      <alignment horizontal="right"/>
    </xf>
    <xf numFmtId="0" fontId="24" fillId="0" borderId="19" xfId="0" applyFont="1" applyBorder="1" applyAlignment="1">
      <alignment horizontal="center" vertical="center" wrapText="1"/>
    </xf>
    <xf numFmtId="0" fontId="3" fillId="0" borderId="8" xfId="0" applyFont="1" applyBorder="1" applyAlignment="1" applyProtection="1">
      <alignment vertical="top"/>
    </xf>
    <xf numFmtId="14" fontId="43" fillId="0" borderId="0" xfId="0" applyNumberFormat="1" applyFont="1"/>
    <xf numFmtId="0" fontId="12" fillId="3" borderId="8" xfId="2" applyFont="1" applyBorder="1" applyAlignment="1">
      <alignment horizontal="right" vertical="center" wrapText="1"/>
    </xf>
    <xf numFmtId="10" fontId="12" fillId="7" borderId="16" xfId="4" applyNumberFormat="1" applyFont="1" applyFill="1" applyBorder="1" applyAlignment="1" applyProtection="1">
      <alignment horizontal="center" vertical="center" wrapText="1"/>
      <protection locked="0"/>
    </xf>
    <xf numFmtId="0" fontId="12" fillId="3" borderId="13" xfId="2" applyFont="1" applyBorder="1" applyAlignment="1">
      <alignment horizontal="right" vertical="center" wrapText="1"/>
    </xf>
    <xf numFmtId="164" fontId="12" fillId="7" borderId="16" xfId="1" applyNumberFormat="1" applyFont="1" applyFill="1" applyBorder="1" applyAlignment="1" applyProtection="1">
      <alignment horizontal="center" vertical="center" wrapText="1"/>
      <protection locked="0"/>
    </xf>
    <xf numFmtId="0" fontId="13" fillId="7" borderId="17" xfId="0" applyFont="1" applyFill="1" applyBorder="1" applyAlignment="1" applyProtection="1">
      <alignment horizontal="left" vertical="center" wrapText="1"/>
      <protection locked="0"/>
    </xf>
    <xf numFmtId="0" fontId="13" fillId="7" borderId="21" xfId="0" applyFont="1" applyFill="1" applyBorder="1" applyAlignment="1" applyProtection="1">
      <alignment horizontal="left" vertical="center" wrapText="1"/>
      <protection locked="0"/>
    </xf>
    <xf numFmtId="49" fontId="13" fillId="7" borderId="19" xfId="0" applyNumberFormat="1" applyFont="1" applyFill="1" applyBorder="1" applyAlignment="1" applyProtection="1">
      <alignment horizontal="left" vertical="center" wrapText="1"/>
      <protection locked="0"/>
    </xf>
    <xf numFmtId="0" fontId="13" fillId="7" borderId="16" xfId="0" applyFont="1" applyFill="1" applyBorder="1" applyAlignment="1" applyProtection="1">
      <alignment horizontal="left" vertical="center" wrapText="1"/>
      <protection locked="0"/>
    </xf>
    <xf numFmtId="0" fontId="0" fillId="0" borderId="0" xfId="0" applyAlignment="1">
      <alignment wrapText="1"/>
    </xf>
    <xf numFmtId="0" fontId="54" fillId="8" borderId="0" xfId="6" applyBorder="1" applyAlignment="1">
      <alignment vertical="center"/>
    </xf>
    <xf numFmtId="0" fontId="22" fillId="0" borderId="0" xfId="0" applyFont="1" applyBorder="1" applyAlignment="1" applyProtection="1">
      <alignment horizontal="left" vertical="top" wrapText="1"/>
      <protection locked="0"/>
    </xf>
    <xf numFmtId="0" fontId="13" fillId="2" borderId="17" xfId="0" applyFont="1" applyFill="1" applyBorder="1" applyAlignment="1">
      <alignment horizontal="left" vertical="center" wrapText="1"/>
    </xf>
    <xf numFmtId="0" fontId="25" fillId="0" borderId="9" xfId="0" applyFont="1" applyBorder="1" applyAlignment="1" applyProtection="1">
      <alignment horizontal="left" wrapText="1"/>
      <protection locked="0"/>
    </xf>
    <xf numFmtId="0" fontId="25" fillId="0" borderId="0" xfId="0" applyFont="1" applyBorder="1" applyAlignment="1" applyProtection="1">
      <alignment horizontal="left" wrapText="1"/>
      <protection locked="0"/>
    </xf>
    <xf numFmtId="0" fontId="27" fillId="0" borderId="17" xfId="0" applyFont="1" applyBorder="1" applyAlignment="1">
      <alignment horizontal="center" vertical="center"/>
    </xf>
    <xf numFmtId="0" fontId="27" fillId="0" borderId="17" xfId="0" applyFont="1" applyBorder="1" applyAlignment="1">
      <alignment horizontal="center" vertical="center" wrapText="1"/>
    </xf>
    <xf numFmtId="0" fontId="26" fillId="0" borderId="0" xfId="0" applyFont="1" applyBorder="1" applyAlignment="1" applyProtection="1">
      <alignment horizontal="left" wrapText="1"/>
      <protection locked="0"/>
    </xf>
    <xf numFmtId="0" fontId="25" fillId="0" borderId="0" xfId="0" applyFont="1" applyProtection="1">
      <protection locked="0"/>
    </xf>
    <xf numFmtId="44" fontId="25" fillId="0" borderId="0" xfId="0" applyNumberFormat="1" applyFont="1" applyProtection="1">
      <protection locked="0"/>
    </xf>
    <xf numFmtId="0" fontId="25" fillId="0" borderId="0" xfId="0" applyFont="1" applyAlignment="1" applyProtection="1">
      <alignment horizontal="center"/>
      <protection locked="0"/>
    </xf>
    <xf numFmtId="0" fontId="22" fillId="0" borderId="0" xfId="0" applyFont="1" applyProtection="1">
      <protection locked="0"/>
    </xf>
    <xf numFmtId="0" fontId="22" fillId="0" borderId="0" xfId="0" applyFont="1" applyAlignment="1" applyProtection="1">
      <alignment horizontal="left"/>
      <protection locked="0"/>
    </xf>
    <xf numFmtId="10" fontId="22" fillId="0" borderId="0" xfId="0" applyNumberFormat="1" applyFont="1" applyProtection="1">
      <protection locked="0"/>
    </xf>
    <xf numFmtId="0" fontId="25" fillId="0" borderId="0" xfId="0" applyFont="1" applyAlignment="1" applyProtection="1">
      <alignment horizontal="left" vertical="top" wrapText="1"/>
      <protection locked="0"/>
    </xf>
    <xf numFmtId="0" fontId="22" fillId="0" borderId="0" xfId="0" applyFont="1" applyAlignment="1" applyProtection="1">
      <alignment horizontal="center"/>
      <protection locked="0"/>
    </xf>
    <xf numFmtId="0" fontId="22" fillId="0" borderId="0" xfId="0" applyFont="1" applyAlignment="1" applyProtection="1">
      <alignment horizontal="left" wrapText="1"/>
      <protection locked="0"/>
    </xf>
    <xf numFmtId="0" fontId="25" fillId="0" borderId="0" xfId="0" applyFont="1" applyAlignment="1" applyProtection="1">
      <alignment horizontal="center" vertical="top" wrapText="1"/>
      <protection locked="0"/>
    </xf>
    <xf numFmtId="0" fontId="22" fillId="0" borderId="0" xfId="0" applyFont="1" applyAlignment="1" applyProtection="1">
      <alignment horizontal="left" vertical="top" wrapText="1"/>
      <protection locked="0"/>
    </xf>
    <xf numFmtId="44" fontId="22" fillId="0" borderId="0" xfId="0" applyNumberFormat="1" applyFont="1" applyProtection="1">
      <protection locked="0"/>
    </xf>
    <xf numFmtId="0" fontId="25" fillId="0" borderId="0" xfId="0" applyFont="1" applyAlignment="1" applyProtection="1">
      <alignment vertical="top"/>
      <protection locked="0"/>
    </xf>
    <xf numFmtId="9" fontId="25" fillId="0" borderId="0" xfId="0" applyNumberFormat="1" applyFont="1" applyAlignment="1" applyProtection="1">
      <alignment horizontal="center"/>
      <protection locked="0"/>
    </xf>
    <xf numFmtId="0" fontId="22" fillId="0" borderId="0" xfId="0" applyFont="1" applyAlignment="1" applyProtection="1">
      <alignment vertical="top"/>
      <protection locked="0"/>
    </xf>
    <xf numFmtId="44" fontId="2" fillId="0" borderId="0" xfId="0" applyNumberFormat="1" applyFont="1" applyProtection="1">
      <protection locked="0"/>
    </xf>
    <xf numFmtId="10" fontId="2" fillId="0" borderId="0" xfId="0" applyNumberFormat="1" applyFont="1" applyProtection="1">
      <protection locked="0"/>
    </xf>
    <xf numFmtId="43" fontId="58" fillId="0" borderId="0" xfId="0" applyNumberFormat="1" applyFont="1" applyBorder="1"/>
    <xf numFmtId="0" fontId="36" fillId="0" borderId="17" xfId="0" applyFont="1" applyBorder="1" applyAlignment="1">
      <alignment horizontal="center"/>
    </xf>
    <xf numFmtId="0" fontId="24" fillId="0" borderId="17" xfId="0" applyFont="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pplyBorder="1" applyProtection="1">
      <protection locked="0"/>
    </xf>
    <xf numFmtId="43" fontId="30" fillId="0" borderId="0" xfId="0" applyNumberFormat="1" applyFont="1" applyBorder="1"/>
    <xf numFmtId="43" fontId="24" fillId="0" borderId="0" xfId="0" applyNumberFormat="1" applyFont="1" applyBorder="1" applyAlignment="1">
      <alignment vertical="top" wrapText="1"/>
    </xf>
    <xf numFmtId="43" fontId="2" fillId="0" borderId="0" xfId="0" applyNumberFormat="1" applyFont="1" applyBorder="1"/>
    <xf numFmtId="43" fontId="0" fillId="0" borderId="0" xfId="0" applyNumberFormat="1" applyBorder="1"/>
    <xf numFmtId="43" fontId="27" fillId="0" borderId="0" xfId="0" applyNumberFormat="1" applyFont="1" applyBorder="1"/>
    <xf numFmtId="0" fontId="26" fillId="0" borderId="0" xfId="0" applyFont="1" applyBorder="1" applyAlignment="1" applyProtection="1">
      <protection locked="0"/>
    </xf>
    <xf numFmtId="0" fontId="22" fillId="0" borderId="0"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7" fillId="0" borderId="17" xfId="0" applyFont="1" applyBorder="1" applyAlignment="1">
      <alignment horizontal="center" vertical="center" wrapText="1"/>
    </xf>
    <xf numFmtId="0" fontId="22" fillId="0" borderId="0"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 fillId="0" borderId="0" xfId="0" applyFont="1" applyFill="1" applyBorder="1" applyAlignment="1" applyProtection="1">
      <alignment horizontal="center" vertical="center"/>
      <protection locked="0"/>
    </xf>
    <xf numFmtId="0" fontId="36" fillId="0" borderId="17" xfId="0" applyFont="1" applyBorder="1" applyAlignment="1">
      <alignment horizontal="center"/>
    </xf>
    <xf numFmtId="0" fontId="22" fillId="0" borderId="0"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0" fillId="0" borderId="0" xfId="0" applyBorder="1" applyProtection="1"/>
    <xf numFmtId="0" fontId="47" fillId="0" borderId="0" xfId="0" applyFont="1" applyBorder="1" applyAlignment="1" applyProtection="1">
      <alignment horizontal="right" vertical="center" wrapText="1"/>
    </xf>
    <xf numFmtId="44" fontId="23" fillId="0" borderId="14" xfId="1" applyFont="1" applyBorder="1" applyProtection="1"/>
    <xf numFmtId="44" fontId="3" fillId="0" borderId="0" xfId="1" applyFont="1" applyBorder="1" applyProtection="1"/>
    <xf numFmtId="44" fontId="19" fillId="0" borderId="0" xfId="1" applyFont="1" applyBorder="1" applyProtection="1"/>
    <xf numFmtId="44" fontId="26" fillId="0" borderId="14" xfId="1" applyFont="1" applyBorder="1" applyProtection="1"/>
    <xf numFmtId="44" fontId="13" fillId="0" borderId="0" xfId="1" applyFont="1" applyBorder="1" applyProtection="1"/>
    <xf numFmtId="44" fontId="2" fillId="0" borderId="0" xfId="1" applyFont="1" applyBorder="1" applyProtection="1"/>
    <xf numFmtId="0" fontId="2" fillId="0" borderId="17" xfId="0" applyFont="1" applyBorder="1" applyAlignment="1" applyProtection="1">
      <alignment horizontal="center" vertical="center" wrapText="1"/>
    </xf>
    <xf numFmtId="0" fontId="19" fillId="0" borderId="0" xfId="0" applyFont="1" applyBorder="1" applyProtection="1"/>
    <xf numFmtId="0" fontId="2" fillId="0" borderId="17" xfId="0" applyFont="1" applyBorder="1" applyAlignment="1" applyProtection="1">
      <alignment horizontal="center" vertical="center"/>
    </xf>
    <xf numFmtId="44" fontId="0" fillId="0" borderId="0" xfId="1" applyFont="1" applyBorder="1" applyProtection="1"/>
    <xf numFmtId="0" fontId="27" fillId="0" borderId="17"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44" fontId="12" fillId="0" borderId="0" xfId="1" applyFont="1" applyBorder="1" applyProtection="1"/>
    <xf numFmtId="44" fontId="26" fillId="0" borderId="9" xfId="1" applyFont="1" applyBorder="1" applyProtection="1"/>
    <xf numFmtId="44" fontId="23" fillId="0" borderId="9" xfId="1" applyFont="1" applyBorder="1" applyProtection="1"/>
    <xf numFmtId="0" fontId="22" fillId="0" borderId="0"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44" fontId="2" fillId="0" borderId="14" xfId="1" applyFont="1" applyBorder="1" applyProtection="1">
      <protection locked="0"/>
    </xf>
    <xf numFmtId="0" fontId="0" fillId="0" borderId="0" xfId="0" applyBorder="1" applyAlignment="1" applyProtection="1"/>
    <xf numFmtId="0" fontId="0" fillId="0" borderId="0" xfId="0" applyProtection="1"/>
    <xf numFmtId="6" fontId="25" fillId="0" borderId="0" xfId="0" applyNumberFormat="1" applyFont="1" applyAlignment="1" applyProtection="1">
      <alignment horizontal="left"/>
    </xf>
    <xf numFmtId="44" fontId="33" fillId="0" borderId="0" xfId="1" applyFont="1" applyBorder="1" applyProtection="1"/>
    <xf numFmtId="0" fontId="0" fillId="0" borderId="0" xfId="0" applyAlignment="1"/>
    <xf numFmtId="44" fontId="22" fillId="0" borderId="14" xfId="1" applyFont="1" applyBorder="1" applyProtection="1">
      <protection locked="0"/>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53" fillId="0" borderId="9" xfId="0" applyFont="1" applyBorder="1" applyAlignment="1" applyProtection="1">
      <alignment horizontal="center" vertical="center"/>
      <protection locked="0"/>
    </xf>
    <xf numFmtId="0" fontId="0" fillId="9" borderId="0" xfId="0" applyFill="1"/>
    <xf numFmtId="0" fontId="62" fillId="10" borderId="37" xfId="8" applyFont="1" applyFill="1" applyBorder="1" applyProtection="1"/>
    <xf numFmtId="0" fontId="63" fillId="10" borderId="38" xfId="0" applyFont="1" applyFill="1" applyBorder="1"/>
    <xf numFmtId="0" fontId="63" fillId="10" borderId="38" xfId="0" applyFont="1" applyFill="1" applyBorder="1" applyAlignment="1">
      <alignment horizontal="right"/>
    </xf>
    <xf numFmtId="0" fontId="63" fillId="10" borderId="39" xfId="0" applyFont="1" applyFill="1" applyBorder="1"/>
    <xf numFmtId="0" fontId="63" fillId="9" borderId="0" xfId="0" applyFont="1" applyFill="1"/>
    <xf numFmtId="0" fontId="0" fillId="10" borderId="40" xfId="0" applyFill="1" applyBorder="1"/>
    <xf numFmtId="0" fontId="0" fillId="10" borderId="0" xfId="0" applyFill="1"/>
    <xf numFmtId="0" fontId="0" fillId="10" borderId="41" xfId="0" applyFill="1" applyBorder="1"/>
    <xf numFmtId="0" fontId="65" fillId="10" borderId="42" xfId="7" applyFont="1" applyFill="1" applyBorder="1" applyProtection="1"/>
    <xf numFmtId="0" fontId="66" fillId="10" borderId="36" xfId="7" applyFont="1" applyFill="1" applyProtection="1"/>
    <xf numFmtId="0" fontId="60" fillId="10" borderId="36" xfId="7" applyFill="1" applyProtection="1"/>
    <xf numFmtId="0" fontId="68" fillId="10" borderId="36" xfId="7" applyFont="1" applyFill="1" applyAlignment="1" applyProtection="1">
      <alignment horizontal="right"/>
    </xf>
    <xf numFmtId="0" fontId="69" fillId="11" borderId="36" xfId="7" applyFont="1" applyFill="1" applyAlignment="1" applyProtection="1">
      <alignment horizontal="center"/>
      <protection locked="0"/>
    </xf>
    <xf numFmtId="0" fontId="60" fillId="10" borderId="43" xfId="7" applyFill="1" applyBorder="1" applyProtection="1"/>
    <xf numFmtId="0" fontId="64" fillId="10" borderId="40" xfId="0" applyFont="1" applyFill="1" applyBorder="1"/>
    <xf numFmtId="0" fontId="64" fillId="10" borderId="0" xfId="0" applyFont="1" applyFill="1"/>
    <xf numFmtId="0" fontId="64" fillId="10" borderId="0" xfId="0" applyFont="1" applyFill="1" applyAlignment="1">
      <alignment horizontal="right"/>
    </xf>
    <xf numFmtId="44" fontId="0" fillId="11" borderId="0" xfId="1" applyFont="1" applyFill="1" applyBorder="1" applyProtection="1">
      <protection locked="0"/>
    </xf>
    <xf numFmtId="44" fontId="0" fillId="10" borderId="0" xfId="1" applyFont="1" applyFill="1" applyBorder="1" applyProtection="1"/>
    <xf numFmtId="0" fontId="70" fillId="10" borderId="40" xfId="0" applyFont="1" applyFill="1" applyBorder="1"/>
    <xf numFmtId="0" fontId="70" fillId="10" borderId="0" xfId="0" applyFont="1" applyFill="1"/>
    <xf numFmtId="0" fontId="70" fillId="10" borderId="0" xfId="0" applyFont="1" applyFill="1" applyAlignment="1">
      <alignment horizontal="right"/>
    </xf>
    <xf numFmtId="0" fontId="33" fillId="10" borderId="0" xfId="0" applyFont="1" applyFill="1" applyAlignment="1">
      <alignment horizontal="right"/>
    </xf>
    <xf numFmtId="0" fontId="33" fillId="10" borderId="0" xfId="0" applyFont="1" applyFill="1"/>
    <xf numFmtId="44" fontId="33" fillId="10" borderId="0" xfId="0" applyNumberFormat="1" applyFont="1" applyFill="1"/>
    <xf numFmtId="0" fontId="33" fillId="10" borderId="41" xfId="0" applyFont="1" applyFill="1" applyBorder="1"/>
    <xf numFmtId="0" fontId="33" fillId="9" borderId="0" xfId="0" applyFont="1" applyFill="1"/>
    <xf numFmtId="44" fontId="0" fillId="10" borderId="14" xfId="1" applyFont="1" applyFill="1" applyBorder="1" applyProtection="1"/>
    <xf numFmtId="0" fontId="0" fillId="10" borderId="14" xfId="0" applyFill="1" applyBorder="1"/>
    <xf numFmtId="0" fontId="70" fillId="10" borderId="0" xfId="0" applyFont="1" applyFill="1" applyAlignment="1">
      <alignment horizontal="right" indent="1"/>
    </xf>
    <xf numFmtId="0" fontId="71" fillId="10" borderId="0" xfId="0" applyFont="1" applyFill="1" applyAlignment="1">
      <alignment horizontal="right"/>
    </xf>
    <xf numFmtId="0" fontId="33" fillId="10" borderId="20" xfId="0" applyFont="1" applyFill="1" applyBorder="1"/>
    <xf numFmtId="44" fontId="72" fillId="10" borderId="20" xfId="0" applyNumberFormat="1" applyFont="1" applyFill="1" applyBorder="1"/>
    <xf numFmtId="0" fontId="73" fillId="10" borderId="40" xfId="0" applyFont="1" applyFill="1" applyBorder="1"/>
    <xf numFmtId="0" fontId="73" fillId="10" borderId="44" xfId="0" applyFont="1" applyFill="1" applyBorder="1"/>
    <xf numFmtId="0" fontId="64" fillId="10" borderId="45" xfId="0" applyFont="1" applyFill="1" applyBorder="1"/>
    <xf numFmtId="0" fontId="0" fillId="10" borderId="45" xfId="0" applyFill="1" applyBorder="1"/>
    <xf numFmtId="0" fontId="0" fillId="10" borderId="46" xfId="0" applyFill="1" applyBorder="1"/>
    <xf numFmtId="0" fontId="74" fillId="9" borderId="0" xfId="0" applyFont="1" applyFill="1" applyAlignment="1">
      <alignment horizontal="center"/>
    </xf>
    <xf numFmtId="0" fontId="67" fillId="10" borderId="47" xfId="7" applyFont="1" applyFill="1" applyBorder="1"/>
    <xf numFmtId="0" fontId="60" fillId="10" borderId="48" xfId="7" applyFill="1" applyBorder="1"/>
    <xf numFmtId="0" fontId="60" fillId="10" borderId="49" xfId="7" applyFill="1" applyBorder="1"/>
    <xf numFmtId="0" fontId="0" fillId="10" borderId="11" xfId="0" applyFill="1" applyBorder="1"/>
    <xf numFmtId="0" fontId="0" fillId="10" borderId="12" xfId="0" applyFill="1" applyBorder="1"/>
    <xf numFmtId="0" fontId="33" fillId="10" borderId="12" xfId="0" applyFont="1" applyFill="1" applyBorder="1"/>
    <xf numFmtId="0" fontId="0" fillId="10" borderId="13" xfId="0" applyFill="1" applyBorder="1" applyAlignment="1">
      <alignment horizontal="center"/>
    </xf>
    <xf numFmtId="0" fontId="33" fillId="10" borderId="14" xfId="0" applyFont="1" applyFill="1" applyBorder="1" applyAlignment="1">
      <alignment horizontal="center" vertical="center" wrapText="1"/>
    </xf>
    <xf numFmtId="0" fontId="33" fillId="10" borderId="14" xfId="0" applyFont="1" applyFill="1" applyBorder="1" applyAlignment="1" applyProtection="1">
      <alignment horizontal="center" vertical="center" wrapText="1"/>
      <protection locked="0"/>
    </xf>
    <xf numFmtId="0" fontId="33" fillId="10" borderId="14" xfId="0" applyFont="1" applyFill="1" applyBorder="1" applyAlignment="1" applyProtection="1">
      <alignment horizontal="right" vertical="center" wrapText="1"/>
      <protection locked="0"/>
    </xf>
    <xf numFmtId="0" fontId="33" fillId="10" borderId="14" xfId="0" applyFont="1" applyFill="1" applyBorder="1" applyAlignment="1" applyProtection="1">
      <alignment horizontal="left" vertical="center" wrapText="1"/>
      <protection locked="0"/>
    </xf>
    <xf numFmtId="0" fontId="33" fillId="10" borderId="15" xfId="0" applyFont="1" applyFill="1" applyBorder="1" applyAlignment="1">
      <alignment horizontal="center" vertical="center" wrapText="1"/>
    </xf>
    <xf numFmtId="0" fontId="0" fillId="9" borderId="0" xfId="0" applyFill="1" applyAlignment="1">
      <alignment horizontal="center"/>
    </xf>
    <xf numFmtId="0" fontId="75" fillId="11" borderId="11" xfId="0" applyFont="1" applyFill="1" applyBorder="1" applyAlignment="1">
      <alignment horizontal="center"/>
    </xf>
    <xf numFmtId="0" fontId="76" fillId="11" borderId="0" xfId="0" applyFont="1" applyFill="1" applyProtection="1">
      <protection locked="0"/>
    </xf>
    <xf numFmtId="0" fontId="0" fillId="11" borderId="0" xfId="0" applyFill="1" applyAlignment="1" applyProtection="1">
      <alignment horizontal="center"/>
      <protection locked="0"/>
    </xf>
    <xf numFmtId="44" fontId="0" fillId="11" borderId="0" xfId="1" applyFont="1" applyFill="1" applyBorder="1"/>
    <xf numFmtId="44" fontId="0" fillId="11" borderId="12" xfId="0" applyNumberFormat="1" applyFill="1" applyBorder="1"/>
    <xf numFmtId="0" fontId="75" fillId="10" borderId="11" xfId="0" applyFont="1" applyFill="1" applyBorder="1" applyAlignment="1">
      <alignment horizontal="center"/>
    </xf>
    <xf numFmtId="0" fontId="76" fillId="10" borderId="0" xfId="0" applyFont="1" applyFill="1" applyProtection="1">
      <protection locked="0"/>
    </xf>
    <xf numFmtId="44" fontId="0" fillId="10" borderId="0" xfId="1" applyFont="1" applyFill="1" applyBorder="1" applyProtection="1">
      <protection locked="0"/>
    </xf>
    <xf numFmtId="0" fontId="0" fillId="10" borderId="0" xfId="0" applyFill="1" applyAlignment="1" applyProtection="1">
      <alignment horizontal="center"/>
      <protection locked="0"/>
    </xf>
    <xf numFmtId="44" fontId="0" fillId="10" borderId="0" xfId="1" applyFont="1" applyFill="1" applyBorder="1"/>
    <xf numFmtId="44" fontId="0" fillId="10" borderId="12" xfId="0" applyNumberFormat="1" applyFill="1" applyBorder="1"/>
    <xf numFmtId="0" fontId="77" fillId="11" borderId="0" xfId="0" applyFont="1" applyFill="1"/>
    <xf numFmtId="0" fontId="33" fillId="10" borderId="50" xfId="0" applyFont="1" applyFill="1" applyBorder="1"/>
    <xf numFmtId="0" fontId="33" fillId="10" borderId="51" xfId="0" applyFont="1" applyFill="1" applyBorder="1"/>
    <xf numFmtId="44" fontId="33" fillId="10" borderId="51" xfId="0" applyNumberFormat="1" applyFont="1" applyFill="1" applyBorder="1"/>
    <xf numFmtId="44" fontId="33" fillId="10" borderId="51" xfId="1" applyFont="1" applyFill="1" applyBorder="1"/>
    <xf numFmtId="44" fontId="33" fillId="10" borderId="52" xfId="0" applyNumberFormat="1" applyFont="1" applyFill="1" applyBorder="1"/>
    <xf numFmtId="0" fontId="30" fillId="10" borderId="11" xfId="0" applyFont="1" applyFill="1" applyBorder="1"/>
    <xf numFmtId="9" fontId="78" fillId="10" borderId="12" xfId="4" applyFont="1" applyFill="1" applyBorder="1" applyAlignment="1">
      <alignment horizontal="center" wrapText="1"/>
    </xf>
    <xf numFmtId="0" fontId="0" fillId="10" borderId="13" xfId="0" applyFill="1" applyBorder="1"/>
    <xf numFmtId="0" fontId="0" fillId="10" borderId="15" xfId="0" applyFill="1" applyBorder="1"/>
    <xf numFmtId="0" fontId="74" fillId="11" borderId="0" xfId="0" applyFont="1" applyFill="1" applyAlignment="1">
      <alignment horizontal="center"/>
    </xf>
    <xf numFmtId="0" fontId="74" fillId="11" borderId="0" xfId="0" applyFont="1" applyFill="1"/>
    <xf numFmtId="0" fontId="0" fillId="12" borderId="0" xfId="0" applyFill="1"/>
    <xf numFmtId="0" fontId="70" fillId="10" borderId="53" xfId="0" applyFont="1" applyFill="1" applyBorder="1"/>
    <xf numFmtId="0" fontId="0" fillId="13" borderId="0" xfId="0" applyFill="1"/>
    <xf numFmtId="0" fontId="64" fillId="10" borderId="54" xfId="0" applyFont="1" applyFill="1" applyBorder="1" applyAlignment="1">
      <alignment horizontal="left" vertical="top" wrapText="1"/>
    </xf>
    <xf numFmtId="0" fontId="64" fillId="10" borderId="54" xfId="0" applyFont="1" applyFill="1" applyBorder="1" applyAlignment="1">
      <alignment horizontal="left"/>
    </xf>
    <xf numFmtId="0" fontId="0" fillId="12" borderId="0" xfId="0" applyFill="1" applyAlignment="1">
      <alignment vertical="top" wrapText="1"/>
    </xf>
    <xf numFmtId="0" fontId="0" fillId="13" borderId="0" xfId="0" applyFill="1" applyAlignment="1">
      <alignment horizontal="left"/>
    </xf>
    <xf numFmtId="0" fontId="0" fillId="12" borderId="0" xfId="0" applyFill="1" applyAlignment="1">
      <alignment horizontal="left"/>
    </xf>
    <xf numFmtId="0" fontId="0" fillId="14" borderId="0" xfId="0" applyFill="1"/>
    <xf numFmtId="0" fontId="45" fillId="0" borderId="0" xfId="0" applyFont="1" applyBorder="1" applyAlignment="1" applyProtection="1">
      <alignment vertical="center" wrapText="1"/>
    </xf>
    <xf numFmtId="0" fontId="3" fillId="0" borderId="8" xfId="0" applyFont="1" applyBorder="1" applyAlignment="1" applyProtection="1">
      <alignment horizontal="left" vertical="top"/>
    </xf>
    <xf numFmtId="0" fontId="31" fillId="0" borderId="0" xfId="0" applyFont="1" applyBorder="1" applyAlignment="1" applyProtection="1">
      <alignment horizontal="right"/>
    </xf>
    <xf numFmtId="0" fontId="36" fillId="0" borderId="17" xfId="0" applyFont="1" applyBorder="1" applyAlignment="1">
      <alignment horizontal="center"/>
    </xf>
    <xf numFmtId="0" fontId="22" fillId="0" borderId="0"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31" fillId="0" borderId="0" xfId="0" applyFont="1" applyBorder="1" applyAlignment="1" applyProtection="1">
      <alignment horizontal="right"/>
    </xf>
    <xf numFmtId="0" fontId="27" fillId="0" borderId="17" xfId="0" applyFont="1" applyBorder="1" applyAlignment="1" applyProtection="1">
      <alignment horizontal="center" vertical="top" wrapText="1"/>
    </xf>
    <xf numFmtId="0" fontId="0" fillId="0" borderId="0" xfId="0" applyFill="1" applyBorder="1" applyProtection="1"/>
    <xf numFmtId="0" fontId="12" fillId="10" borderId="17" xfId="0" applyFont="1" applyFill="1" applyBorder="1"/>
    <xf numFmtId="0" fontId="24" fillId="10" borderId="17" xfId="0" applyFont="1" applyFill="1" applyBorder="1" applyAlignment="1" applyProtection="1">
      <alignment horizontal="center" vertical="center" wrapText="1"/>
    </xf>
    <xf numFmtId="44" fontId="25" fillId="10" borderId="17" xfId="0" applyNumberFormat="1" applyFont="1" applyFill="1" applyBorder="1" applyProtection="1">
      <protection locked="0"/>
    </xf>
    <xf numFmtId="44" fontId="22" fillId="10" borderId="17" xfId="1" applyFont="1" applyFill="1" applyBorder="1" applyProtection="1">
      <protection locked="0"/>
    </xf>
    <xf numFmtId="0" fontId="26" fillId="10" borderId="17" xfId="0" applyFont="1" applyFill="1" applyBorder="1" applyAlignment="1"/>
    <xf numFmtId="0" fontId="26" fillId="10" borderId="17" xfId="0" applyFont="1" applyFill="1" applyBorder="1"/>
    <xf numFmtId="44" fontId="37" fillId="0" borderId="17" xfId="1" applyFont="1" applyBorder="1" applyAlignment="1">
      <alignment horizontal="left"/>
    </xf>
    <xf numFmtId="44" fontId="17" fillId="0" borderId="17" xfId="1" applyFont="1" applyBorder="1"/>
    <xf numFmtId="0" fontId="6" fillId="0" borderId="0" xfId="0" applyFont="1" applyBorder="1" applyAlignment="1">
      <alignment horizontal="left" vertical="center" wrapText="1"/>
    </xf>
    <xf numFmtId="0" fontId="16" fillId="0" borderId="0" xfId="0" applyFont="1" applyBorder="1" applyAlignment="1">
      <alignment horizontal="left" vertical="center" wrapText="1"/>
    </xf>
    <xf numFmtId="0" fontId="45" fillId="0" borderId="0" xfId="0" applyFont="1" applyBorder="1" applyAlignment="1">
      <alignment horizontal="center" vertical="center" wrapText="1"/>
    </xf>
    <xf numFmtId="0" fontId="40" fillId="0" borderId="0" xfId="0" applyFont="1" applyBorder="1" applyAlignment="1">
      <alignment horizontal="center" vertical="center" wrapText="1"/>
    </xf>
    <xf numFmtId="0" fontId="6" fillId="0" borderId="0" xfId="0" applyFont="1" applyBorder="1" applyAlignment="1">
      <alignment horizontal="center" vertical="center" wrapText="1"/>
    </xf>
    <xf numFmtId="0" fontId="40" fillId="0" borderId="0" xfId="0" applyFont="1" applyBorder="1" applyAlignment="1">
      <alignment horizontal="left" vertical="center" wrapText="1" indent="2"/>
    </xf>
    <xf numFmtId="0" fontId="29" fillId="0" borderId="0" xfId="0" applyFont="1" applyBorder="1" applyAlignment="1">
      <alignment horizontal="center" vertical="center"/>
    </xf>
    <xf numFmtId="0" fontId="15" fillId="0" borderId="0" xfId="0" applyFont="1" applyBorder="1" applyAlignment="1">
      <alignment horizontal="left" vertical="center" wrapText="1"/>
    </xf>
    <xf numFmtId="0" fontId="40" fillId="0" borderId="0" xfId="0" applyFont="1" applyBorder="1" applyAlignment="1">
      <alignment horizontal="left" vertical="center" wrapText="1"/>
    </xf>
    <xf numFmtId="0" fontId="45" fillId="0" borderId="0" xfId="0" applyFont="1" applyBorder="1" applyAlignment="1">
      <alignment horizontal="center" vertical="top" wrapText="1"/>
    </xf>
    <xf numFmtId="0" fontId="36" fillId="0" borderId="17" xfId="0" applyFont="1" applyBorder="1" applyAlignment="1">
      <alignment horizontal="center"/>
    </xf>
    <xf numFmtId="44" fontId="36" fillId="0" borderId="17" xfId="0" applyNumberFormat="1" applyFont="1" applyBorder="1" applyAlignment="1">
      <alignment horizontal="center"/>
    </xf>
    <xf numFmtId="0" fontId="12" fillId="0" borderId="17" xfId="0" applyFont="1" applyFill="1" applyBorder="1" applyAlignment="1">
      <alignment horizontal="left"/>
    </xf>
    <xf numFmtId="44" fontId="36" fillId="5" borderId="19" xfId="0" applyNumberFormat="1" applyFont="1" applyFill="1" applyBorder="1" applyAlignment="1">
      <alignment horizontal="center"/>
    </xf>
    <xf numFmtId="44" fontId="36" fillId="5" borderId="16" xfId="0" applyNumberFormat="1" applyFont="1" applyFill="1" applyBorder="1" applyAlignment="1">
      <alignment horizontal="center"/>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13" fillId="2" borderId="27"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38" fillId="0" borderId="17" xfId="0" applyFont="1" applyFill="1" applyBorder="1" applyAlignment="1" applyProtection="1">
      <alignment horizontal="center" vertical="center"/>
    </xf>
    <xf numFmtId="165" fontId="56" fillId="0" borderId="8" xfId="0" applyNumberFormat="1" applyFont="1" applyBorder="1" applyAlignment="1">
      <alignment horizontal="center"/>
    </xf>
    <xf numFmtId="165" fontId="56" fillId="0" borderId="10" xfId="0" applyNumberFormat="1" applyFont="1" applyBorder="1" applyAlignment="1">
      <alignment horizontal="center"/>
    </xf>
    <xf numFmtId="165" fontId="56" fillId="0" borderId="13" xfId="0" applyNumberFormat="1" applyFont="1" applyBorder="1" applyAlignment="1">
      <alignment horizontal="center"/>
    </xf>
    <xf numFmtId="165" fontId="56" fillId="0" borderId="15" xfId="0" applyNumberFormat="1" applyFont="1" applyBorder="1" applyAlignment="1">
      <alignment horizontal="center"/>
    </xf>
    <xf numFmtId="165" fontId="56" fillId="0" borderId="8" xfId="0" applyNumberFormat="1" applyFont="1" applyBorder="1" applyAlignment="1">
      <alignment horizontal="center" vertical="top" wrapText="1"/>
    </xf>
    <xf numFmtId="165" fontId="56" fillId="0" borderId="10" xfId="0" applyNumberFormat="1" applyFont="1" applyBorder="1" applyAlignment="1">
      <alignment horizontal="center" vertical="top" wrapText="1"/>
    </xf>
    <xf numFmtId="165" fontId="56" fillId="0" borderId="13" xfId="0" applyNumberFormat="1" applyFont="1" applyBorder="1" applyAlignment="1">
      <alignment horizontal="center" vertical="top" wrapText="1"/>
    </xf>
    <xf numFmtId="165" fontId="56" fillId="0" borderId="15" xfId="0" applyNumberFormat="1" applyFont="1" applyBorder="1" applyAlignment="1">
      <alignment horizontal="center" vertical="top" wrapText="1"/>
    </xf>
    <xf numFmtId="0" fontId="13" fillId="0" borderId="19"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2" borderId="19" xfId="0" applyFont="1" applyFill="1" applyBorder="1" applyAlignment="1" applyProtection="1">
      <alignment horizontal="left" vertical="center" wrapText="1"/>
    </xf>
    <xf numFmtId="0" fontId="13" fillId="2" borderId="20" xfId="0" applyFont="1" applyFill="1" applyBorder="1" applyAlignment="1" applyProtection="1">
      <alignment horizontal="left" vertical="center" wrapText="1"/>
    </xf>
    <xf numFmtId="0" fontId="13" fillId="2" borderId="16" xfId="0" applyFont="1" applyFill="1" applyBorder="1" applyAlignment="1" applyProtection="1">
      <alignment horizontal="left" vertical="center" wrapText="1"/>
    </xf>
    <xf numFmtId="0" fontId="12" fillId="2" borderId="29" xfId="0" applyFont="1" applyFill="1" applyBorder="1" applyAlignment="1" applyProtection="1">
      <alignment horizontal="left" wrapText="1"/>
    </xf>
    <xf numFmtId="0" fontId="12" fillId="2" borderId="30" xfId="0" applyFont="1" applyFill="1" applyBorder="1" applyAlignment="1" applyProtection="1">
      <alignment horizontal="left" wrapText="1"/>
    </xf>
    <xf numFmtId="0" fontId="12" fillId="2" borderId="31" xfId="0" applyFont="1" applyFill="1" applyBorder="1" applyAlignment="1" applyProtection="1">
      <alignment horizontal="left" wrapText="1"/>
    </xf>
    <xf numFmtId="44" fontId="55" fillId="6" borderId="29" xfId="5" applyNumberFormat="1" applyFont="1" applyBorder="1" applyAlignment="1" applyProtection="1">
      <alignment horizontal="center"/>
    </xf>
    <xf numFmtId="44" fontId="55" fillId="6" borderId="31" xfId="5" applyNumberFormat="1" applyFont="1" applyBorder="1" applyAlignment="1" applyProtection="1">
      <alignment horizontal="center"/>
    </xf>
    <xf numFmtId="0" fontId="12" fillId="0" borderId="17" xfId="0" applyFont="1" applyBorder="1" applyAlignment="1">
      <alignment horizontal="left"/>
    </xf>
    <xf numFmtId="0" fontId="13" fillId="0" borderId="22"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2" fillId="0" borderId="17" xfId="2" applyFont="1" applyFill="1" applyBorder="1" applyAlignment="1" applyProtection="1">
      <alignment horizontal="left" vertical="center" wrapText="1"/>
    </xf>
    <xf numFmtId="0" fontId="12" fillId="10" borderId="17" xfId="0" applyFont="1" applyFill="1" applyBorder="1" applyAlignment="1">
      <alignment horizontal="left"/>
    </xf>
    <xf numFmtId="0" fontId="36" fillId="0" borderId="17" xfId="0" applyFont="1" applyBorder="1" applyAlignment="1" applyProtection="1">
      <alignment horizontal="center" vertical="center"/>
    </xf>
    <xf numFmtId="0" fontId="13" fillId="2" borderId="17" xfId="0" applyFont="1" applyFill="1" applyBorder="1" applyAlignment="1">
      <alignment horizontal="left" vertical="center" wrapText="1"/>
    </xf>
    <xf numFmtId="165" fontId="36" fillId="0" borderId="17" xfId="0" applyNumberFormat="1" applyFont="1" applyBorder="1" applyAlignment="1">
      <alignment horizontal="center"/>
    </xf>
    <xf numFmtId="0" fontId="36" fillId="0" borderId="17" xfId="0" applyFont="1" applyBorder="1" applyAlignment="1">
      <alignment horizontal="center" vertical="center"/>
    </xf>
    <xf numFmtId="0" fontId="2" fillId="0" borderId="0" xfId="0" applyFont="1" applyBorder="1" applyAlignment="1" applyProtection="1">
      <alignment horizontal="left" vertical="center" wrapText="1"/>
    </xf>
    <xf numFmtId="0" fontId="6" fillId="0" borderId="20" xfId="0" applyFont="1" applyBorder="1" applyAlignment="1" applyProtection="1">
      <alignment horizontal="left" vertical="center"/>
    </xf>
    <xf numFmtId="0" fontId="6" fillId="0" borderId="16" xfId="0" applyFont="1" applyBorder="1" applyAlignment="1" applyProtection="1">
      <alignment horizontal="left" vertical="center"/>
    </xf>
    <xf numFmtId="0" fontId="16" fillId="0" borderId="0" xfId="0" applyFont="1" applyAlignment="1" applyProtection="1">
      <alignment horizontal="center" vertical="center" wrapText="1"/>
    </xf>
    <xf numFmtId="0" fontId="16" fillId="0" borderId="0" xfId="0" applyFont="1" applyBorder="1" applyAlignment="1" applyProtection="1">
      <alignment horizontal="center" vertical="center" wrapText="1"/>
    </xf>
    <xf numFmtId="0" fontId="6" fillId="0" borderId="4"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7" borderId="14" xfId="0" applyFont="1" applyFill="1" applyBorder="1" applyAlignment="1" applyProtection="1">
      <alignment horizontal="left" vertical="center" wrapText="1"/>
      <protection locked="0"/>
    </xf>
    <xf numFmtId="0" fontId="2" fillId="7" borderId="14" xfId="0" applyFont="1" applyFill="1" applyBorder="1" applyAlignment="1" applyProtection="1">
      <alignment horizontal="left"/>
      <protection locked="0"/>
    </xf>
    <xf numFmtId="0" fontId="6" fillId="0" borderId="9" xfId="0" applyFont="1" applyBorder="1" applyAlignment="1" applyProtection="1">
      <alignment horizontal="left" vertical="center" wrapText="1"/>
    </xf>
    <xf numFmtId="0" fontId="6" fillId="7" borderId="20" xfId="0" applyFont="1" applyFill="1" applyBorder="1" applyAlignment="1" applyProtection="1">
      <alignment horizontal="left" vertical="center" wrapText="1"/>
      <protection locked="0"/>
    </xf>
    <xf numFmtId="0" fontId="6" fillId="0" borderId="0" xfId="0" applyFont="1" applyBorder="1" applyAlignment="1" applyProtection="1">
      <alignment vertical="center" wrapText="1"/>
    </xf>
    <xf numFmtId="0" fontId="6" fillId="0" borderId="10" xfId="0" applyFont="1" applyBorder="1" applyAlignment="1" applyProtection="1">
      <alignment horizontal="left" vertical="center" wrapText="1"/>
    </xf>
    <xf numFmtId="0" fontId="17" fillId="0" borderId="14" xfId="0" applyFont="1" applyBorder="1" applyAlignment="1" applyProtection="1">
      <alignment horizontal="left" vertical="top" wrapText="1" indent="3"/>
    </xf>
    <xf numFmtId="0" fontId="17" fillId="0" borderId="15" xfId="0" applyFont="1" applyBorder="1" applyAlignment="1" applyProtection="1">
      <alignment horizontal="left" vertical="top" wrapText="1" indent="3"/>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0" xfId="0" applyFont="1" applyBorder="1" applyAlignment="1" applyProtection="1">
      <alignment horizontal="left"/>
    </xf>
    <xf numFmtId="0" fontId="6" fillId="0" borderId="12" xfId="0" applyFont="1" applyBorder="1" applyAlignment="1" applyProtection="1">
      <alignment horizontal="left"/>
    </xf>
    <xf numFmtId="0" fontId="6" fillId="0" borderId="0" xfId="0" applyFont="1" applyBorder="1" applyAlignment="1" applyProtection="1">
      <alignment horizontal="left" vertical="center"/>
    </xf>
    <xf numFmtId="0" fontId="6" fillId="0" borderId="12" xfId="0" applyFont="1" applyBorder="1" applyAlignment="1" applyProtection="1">
      <alignment horizontal="left" vertical="center"/>
    </xf>
    <xf numFmtId="0" fontId="16" fillId="0" borderId="0" xfId="0" applyFont="1" applyAlignment="1" applyProtection="1">
      <alignment horizontal="left" vertical="center" wrapText="1"/>
    </xf>
    <xf numFmtId="0" fontId="17" fillId="0" borderId="0"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44" fillId="0" borderId="14" xfId="0" applyFont="1" applyBorder="1" applyAlignment="1" applyProtection="1">
      <alignment horizontal="left" vertical="top" wrapText="1" indent="3"/>
    </xf>
    <xf numFmtId="0" fontId="44" fillId="0" borderId="15" xfId="0" applyFont="1" applyBorder="1" applyAlignment="1" applyProtection="1">
      <alignment horizontal="left" vertical="top" wrapText="1" indent="3"/>
    </xf>
    <xf numFmtId="0" fontId="6" fillId="7" borderId="14" xfId="0" applyFont="1" applyFill="1" applyBorder="1" applyAlignment="1" applyProtection="1">
      <alignment horizontal="left" vertical="center" wrapText="1"/>
    </xf>
    <xf numFmtId="0" fontId="2" fillId="7" borderId="14" xfId="0" applyFont="1" applyFill="1" applyBorder="1" applyAlignment="1" applyProtection="1">
      <alignment horizontal="left"/>
    </xf>
    <xf numFmtId="0" fontId="17" fillId="0" borderId="0" xfId="0" applyFont="1" applyBorder="1" applyAlignment="1" applyProtection="1">
      <alignment horizontal="left" vertical="top" wrapText="1" indent="3"/>
    </xf>
    <xf numFmtId="0" fontId="17" fillId="0" borderId="12" xfId="0" applyFont="1" applyBorder="1" applyAlignment="1" applyProtection="1">
      <alignment horizontal="left" vertical="top" wrapText="1" indent="3"/>
    </xf>
    <xf numFmtId="0" fontId="38" fillId="0" borderId="0" xfId="0" applyFont="1" applyAlignment="1" applyProtection="1">
      <alignment horizontal="left"/>
    </xf>
    <xf numFmtId="0" fontId="6" fillId="0" borderId="0" xfId="0" applyFont="1" applyAlignment="1" applyProtection="1">
      <alignment horizontal="left" wrapText="1"/>
    </xf>
    <xf numFmtId="0" fontId="54" fillId="8" borderId="0" xfId="6" applyAlignment="1">
      <alignment horizontal="left" wrapText="1"/>
    </xf>
    <xf numFmtId="0" fontId="12" fillId="3" borderId="19" xfId="2" applyFont="1" applyBorder="1" applyAlignment="1" applyProtection="1">
      <alignment horizontal="left" vertical="center" wrapText="1"/>
      <protection locked="0"/>
    </xf>
    <xf numFmtId="0" fontId="12" fillId="3" borderId="16" xfId="2" applyFont="1" applyBorder="1" applyAlignment="1" applyProtection="1">
      <alignment horizontal="left" vertical="center" wrapText="1"/>
      <protection locked="0"/>
    </xf>
    <xf numFmtId="0" fontId="38" fillId="0" borderId="19" xfId="0" applyFont="1" applyFill="1" applyBorder="1" applyAlignment="1">
      <alignment horizontal="center" vertical="center"/>
    </xf>
    <xf numFmtId="0" fontId="38" fillId="0" borderId="16" xfId="0" applyFont="1" applyFill="1" applyBorder="1" applyAlignment="1">
      <alignment horizontal="center" vertical="center"/>
    </xf>
    <xf numFmtId="0" fontId="12" fillId="2" borderId="19" xfId="0" applyNumberFormat="1" applyFont="1" applyFill="1" applyBorder="1" applyAlignment="1" applyProtection="1">
      <alignment horizontal="left" wrapText="1" indent="1"/>
      <protection locked="0"/>
    </xf>
    <xf numFmtId="0" fontId="12" fillId="2" borderId="16" xfId="0" applyNumberFormat="1" applyFont="1" applyFill="1" applyBorder="1" applyAlignment="1" applyProtection="1">
      <alignment horizontal="left" wrapText="1" indent="1"/>
      <protection locked="0"/>
    </xf>
    <xf numFmtId="43" fontId="28" fillId="0" borderId="29" xfId="0" applyNumberFormat="1" applyFont="1" applyBorder="1" applyAlignment="1" applyProtection="1">
      <alignment horizontal="left" vertical="center" wrapText="1"/>
      <protection locked="0"/>
    </xf>
    <xf numFmtId="43" fontId="28" fillId="0" borderId="31" xfId="0" applyNumberFormat="1" applyFont="1" applyBorder="1" applyAlignment="1" applyProtection="1">
      <alignment horizontal="left" vertical="center" wrapText="1"/>
      <protection locked="0"/>
    </xf>
    <xf numFmtId="43" fontId="12" fillId="2" borderId="19" xfId="0" applyNumberFormat="1" applyFont="1" applyFill="1" applyBorder="1" applyAlignment="1" applyProtection="1">
      <alignment horizontal="left" wrapText="1" indent="2"/>
      <protection locked="0"/>
    </xf>
    <xf numFmtId="43" fontId="12" fillId="2" borderId="16" xfId="0" applyNumberFormat="1" applyFont="1" applyFill="1" applyBorder="1" applyAlignment="1" applyProtection="1">
      <alignment horizontal="left" wrapText="1" indent="2"/>
      <protection locked="0"/>
    </xf>
    <xf numFmtId="43" fontId="12" fillId="2" borderId="19" xfId="0" applyNumberFormat="1" applyFont="1" applyFill="1" applyBorder="1" applyAlignment="1" applyProtection="1">
      <alignment horizontal="left" wrapText="1" indent="1"/>
      <protection locked="0"/>
    </xf>
    <xf numFmtId="43" fontId="12" fillId="2" borderId="16" xfId="0" applyNumberFormat="1" applyFont="1" applyFill="1" applyBorder="1" applyAlignment="1" applyProtection="1">
      <alignment horizontal="left" wrapText="1" indent="1"/>
      <protection locked="0"/>
    </xf>
    <xf numFmtId="0" fontId="7" fillId="7" borderId="14" xfId="0" applyFont="1" applyFill="1" applyBorder="1" applyAlignment="1" applyProtection="1">
      <alignment horizontal="left" vertical="top" wrapText="1"/>
      <protection locked="0"/>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7" fillId="7" borderId="14" xfId="0" applyFont="1" applyFill="1" applyBorder="1" applyAlignment="1">
      <alignment horizontal="center" vertical="center"/>
    </xf>
    <xf numFmtId="0" fontId="20" fillId="0" borderId="0" xfId="0" applyFont="1" applyAlignment="1">
      <alignment horizontal="left" vertical="center" wrapText="1"/>
    </xf>
    <xf numFmtId="0" fontId="9" fillId="0" borderId="0" xfId="0" applyFont="1" applyAlignment="1">
      <alignment horizontal="center" vertical="center" wrapText="1"/>
    </xf>
    <xf numFmtId="0" fontId="25" fillId="0" borderId="13" xfId="0" applyFont="1" applyBorder="1" applyAlignment="1" applyProtection="1">
      <alignment horizontal="left" vertical="top" wrapText="1"/>
      <protection locked="0"/>
    </xf>
    <xf numFmtId="0" fontId="25" fillId="0" borderId="14" xfId="0" applyFont="1" applyBorder="1" applyAlignment="1" applyProtection="1">
      <alignment horizontal="left" vertical="top" wrapText="1"/>
      <protection locked="0"/>
    </xf>
    <xf numFmtId="0" fontId="25" fillId="0" borderId="15" xfId="0" applyFont="1" applyBorder="1" applyAlignment="1" applyProtection="1">
      <alignment horizontal="left" vertical="top" wrapText="1"/>
      <protection locked="0"/>
    </xf>
    <xf numFmtId="0" fontId="47" fillId="0" borderId="0" xfId="0" applyFont="1" applyBorder="1" applyAlignment="1">
      <alignment horizontal="center" vertical="center" wrapText="1"/>
    </xf>
    <xf numFmtId="0" fontId="2" fillId="0" borderId="0" xfId="0" applyFont="1" applyBorder="1" applyAlignment="1">
      <alignment horizontal="left" vertical="center" wrapText="1"/>
    </xf>
    <xf numFmtId="6" fontId="25" fillId="0" borderId="0" xfId="0" applyNumberFormat="1" applyFont="1" applyAlignment="1">
      <alignment horizontal="left" vertical="center" wrapText="1"/>
    </xf>
    <xf numFmtId="6" fontId="25" fillId="0" borderId="0" xfId="0" applyNumberFormat="1" applyFont="1" applyAlignment="1" applyProtection="1">
      <alignment horizontal="left" vertical="center" wrapText="1"/>
      <protection locked="0"/>
    </xf>
    <xf numFmtId="0" fontId="24" fillId="0" borderId="0" xfId="0" applyFont="1" applyBorder="1" applyAlignment="1">
      <alignment horizontal="left" vertical="center" wrapText="1"/>
    </xf>
    <xf numFmtId="0" fontId="22" fillId="0" borderId="13"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22" fillId="0" borderId="15" xfId="0" applyFont="1" applyBorder="1" applyAlignment="1" applyProtection="1">
      <alignment horizontal="left" vertical="top" wrapText="1"/>
      <protection locked="0"/>
    </xf>
    <xf numFmtId="0" fontId="26" fillId="0" borderId="0" xfId="0" applyFont="1" applyBorder="1" applyAlignment="1" applyProtection="1">
      <protection locked="0"/>
    </xf>
    <xf numFmtId="0" fontId="25" fillId="0" borderId="0" xfId="0" applyFont="1" applyBorder="1" applyAlignment="1" applyProtection="1">
      <alignment horizontal="left"/>
      <protection locked="0"/>
    </xf>
    <xf numFmtId="0" fontId="25" fillId="0" borderId="0" xfId="0" applyFont="1" applyBorder="1" applyAlignment="1" applyProtection="1">
      <protection locked="0"/>
    </xf>
    <xf numFmtId="6" fontId="25" fillId="0" borderId="0" xfId="0" applyNumberFormat="1" applyFont="1" applyBorder="1" applyAlignment="1" applyProtection="1">
      <alignment horizontal="left"/>
      <protection locked="0"/>
    </xf>
    <xf numFmtId="6" fontId="25" fillId="0" borderId="0" xfId="0" applyNumberFormat="1" applyFont="1" applyBorder="1" applyAlignment="1" applyProtection="1">
      <alignment horizontal="left" wrapText="1"/>
      <protection locked="0"/>
    </xf>
    <xf numFmtId="0" fontId="31" fillId="0" borderId="0" xfId="0" applyFont="1" applyBorder="1" applyAlignment="1">
      <alignment horizontal="right"/>
    </xf>
    <xf numFmtId="0" fontId="24" fillId="0" borderId="14" xfId="0" applyFont="1" applyBorder="1" applyAlignment="1">
      <alignment horizontal="left" vertical="center" wrapText="1"/>
    </xf>
    <xf numFmtId="0" fontId="24" fillId="10" borderId="0" xfId="0" applyFont="1" applyFill="1" applyBorder="1" applyAlignment="1">
      <alignment horizontal="left" vertical="center" wrapText="1"/>
    </xf>
    <xf numFmtId="0" fontId="27" fillId="0" borderId="0" xfId="0" applyFont="1" applyBorder="1" applyAlignment="1">
      <alignment horizontal="left" vertical="center" wrapText="1"/>
    </xf>
    <xf numFmtId="0" fontId="24" fillId="10" borderId="8" xfId="0" applyFont="1" applyFill="1" applyBorder="1" applyAlignment="1">
      <alignment horizontal="center" vertical="center" wrapText="1"/>
    </xf>
    <xf numFmtId="0" fontId="24" fillId="10" borderId="10" xfId="0" applyFont="1" applyFill="1" applyBorder="1" applyAlignment="1">
      <alignment horizontal="center" vertical="center" wrapText="1"/>
    </xf>
    <xf numFmtId="0" fontId="2" fillId="10" borderId="17" xfId="0" applyFont="1" applyFill="1" applyBorder="1" applyAlignment="1" applyProtection="1">
      <alignment horizontal="left" vertical="top"/>
      <protection locked="0"/>
    </xf>
    <xf numFmtId="0" fontId="22" fillId="10" borderId="17" xfId="0" applyFont="1" applyFill="1" applyBorder="1" applyAlignment="1" applyProtection="1">
      <alignment horizontal="left" vertical="top"/>
      <protection locked="0"/>
    </xf>
    <xf numFmtId="0" fontId="26" fillId="0" borderId="0" xfId="0" applyFont="1" applyBorder="1" applyAlignment="1">
      <alignment horizontal="center" vertical="center" wrapText="1"/>
    </xf>
    <xf numFmtId="0" fontId="24" fillId="0" borderId="0" xfId="0" applyFont="1" applyBorder="1" applyAlignment="1">
      <alignment horizontal="center" vertical="center" wrapText="1"/>
    </xf>
    <xf numFmtId="0" fontId="22" fillId="0" borderId="0" xfId="0" applyFont="1" applyBorder="1" applyAlignment="1" applyProtection="1">
      <alignment horizontal="left" vertical="top"/>
      <protection locked="0"/>
    </xf>
    <xf numFmtId="0" fontId="27" fillId="0" borderId="14" xfId="0" applyFont="1" applyBorder="1" applyAlignment="1">
      <alignment horizontal="left" vertical="center" wrapText="1"/>
    </xf>
    <xf numFmtId="0" fontId="22" fillId="0" borderId="0"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7" fillId="0" borderId="17"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24" fillId="10" borderId="14" xfId="0" applyFont="1" applyFill="1" applyBorder="1" applyAlignment="1">
      <alignment horizontal="left" vertical="center" wrapText="1"/>
    </xf>
    <xf numFmtId="0" fontId="27" fillId="10" borderId="14" xfId="0" applyFont="1" applyFill="1" applyBorder="1" applyAlignment="1">
      <alignment horizontal="left" vertical="center" wrapText="1"/>
    </xf>
    <xf numFmtId="0" fontId="47" fillId="0" borderId="0" xfId="0" applyFont="1" applyBorder="1" applyAlignment="1" applyProtection="1">
      <alignment horizontal="center" vertical="center" wrapText="1"/>
    </xf>
    <xf numFmtId="0" fontId="47" fillId="0" borderId="0" xfId="0" applyFont="1" applyBorder="1" applyAlignment="1" applyProtection="1">
      <alignment horizontal="left" vertical="center"/>
    </xf>
    <xf numFmtId="0" fontId="31" fillId="0" borderId="0" xfId="0" applyFont="1" applyBorder="1" applyAlignment="1" applyProtection="1">
      <alignment horizontal="right"/>
    </xf>
    <xf numFmtId="0" fontId="0" fillId="0" borderId="0" xfId="0" applyAlignment="1">
      <alignment horizontal="center"/>
    </xf>
    <xf numFmtId="0" fontId="64" fillId="10" borderId="40" xfId="0" applyFont="1" applyFill="1" applyBorder="1" applyAlignment="1">
      <alignment horizontal="right" indent="1"/>
    </xf>
    <xf numFmtId="0" fontId="64" fillId="10" borderId="0" xfId="0" applyFont="1" applyFill="1" applyAlignment="1">
      <alignment horizontal="right" indent="1"/>
    </xf>
    <xf numFmtId="0" fontId="0" fillId="11" borderId="11" xfId="0" applyFill="1" applyBorder="1" applyAlignment="1" applyProtection="1">
      <alignment horizontal="left" indent="1"/>
      <protection locked="0"/>
    </xf>
    <xf numFmtId="0" fontId="0" fillId="11" borderId="0" xfId="0" applyFill="1" applyAlignment="1" applyProtection="1">
      <alignment horizontal="left" indent="1"/>
      <protection locked="0"/>
    </xf>
    <xf numFmtId="0" fontId="64" fillId="10" borderId="0" xfId="0" applyFont="1" applyFill="1" applyAlignment="1">
      <alignment horizontal="right" wrapText="1"/>
    </xf>
    <xf numFmtId="0" fontId="68" fillId="10" borderId="0" xfId="0" applyFont="1" applyFill="1" applyAlignment="1">
      <alignment horizontal="left" vertical="top" indent="1"/>
    </xf>
    <xf numFmtId="0" fontId="33" fillId="10" borderId="0" xfId="0" applyFont="1" applyFill="1" applyAlignment="1">
      <alignment horizontal="center" vertical="center" wrapText="1"/>
    </xf>
    <xf numFmtId="0" fontId="33" fillId="10" borderId="14" xfId="0" applyFont="1" applyFill="1" applyBorder="1" applyAlignment="1">
      <alignment horizontal="center" vertical="center" wrapText="1"/>
    </xf>
    <xf numFmtId="0" fontId="33" fillId="10" borderId="0" xfId="0" applyFont="1" applyFill="1" applyAlignment="1">
      <alignment horizontal="center"/>
    </xf>
    <xf numFmtId="0" fontId="80" fillId="10" borderId="54" xfId="9" applyFont="1" applyFill="1" applyBorder="1" applyAlignment="1">
      <alignment horizontal="left" wrapText="1"/>
    </xf>
    <xf numFmtId="0" fontId="80" fillId="10" borderId="55" xfId="9" applyFont="1" applyFill="1" applyBorder="1" applyAlignment="1">
      <alignment horizontal="left" wrapText="1"/>
    </xf>
    <xf numFmtId="0" fontId="43" fillId="0" borderId="0" xfId="0" applyFont="1" applyAlignment="1">
      <alignment horizontal="center" vertical="center" wrapText="1"/>
    </xf>
    <xf numFmtId="0" fontId="43" fillId="0" borderId="0" xfId="0" applyFont="1" applyAlignment="1">
      <alignment horizontal="left" vertical="center"/>
    </xf>
    <xf numFmtId="0" fontId="14" fillId="2" borderId="5" xfId="0" applyFont="1" applyFill="1" applyBorder="1" applyAlignment="1">
      <alignment horizontal="center" vertical="center" wrapText="1"/>
    </xf>
    <xf numFmtId="44" fontId="12" fillId="0" borderId="0" xfId="0" applyNumberFormat="1" applyFont="1" applyAlignment="1">
      <alignment horizontal="center"/>
    </xf>
    <xf numFmtId="0" fontId="12" fillId="0" borderId="0" xfId="0" applyFont="1" applyAlignment="1">
      <alignment horizontal="center"/>
    </xf>
    <xf numFmtId="0" fontId="6" fillId="0" borderId="0" xfId="0" applyFont="1" applyAlignment="1">
      <alignment horizontal="left" vertical="center" wrapText="1"/>
    </xf>
  </cellXfs>
  <cellStyles count="10">
    <cellStyle name="20% - Accent2" xfId="2" builtinId="34"/>
    <cellStyle name="Accent1" xfId="3" builtinId="29"/>
    <cellStyle name="Currency" xfId="1" builtinId="4"/>
    <cellStyle name="Good" xfId="6" builtinId="26"/>
    <cellStyle name="Heading 2" xfId="7" builtinId="17"/>
    <cellStyle name="Hyperlink 2" xfId="9" xr:uid="{CFC4F955-B4BB-4E01-9A2A-72AD46FF3115}"/>
    <cellStyle name="Neutral" xfId="5" builtinId="28"/>
    <cellStyle name="Normal" xfId="0" builtinId="0"/>
    <cellStyle name="Percent" xfId="4" builtinId="5"/>
    <cellStyle name="Title 2" xfId="8" xr:uid="{4E47F1E4-EC43-457A-8891-5306563B674C}"/>
  </cellStyles>
  <dxfs count="10">
    <dxf>
      <font>
        <color rgb="FF9C0006"/>
      </font>
      <fill>
        <patternFill>
          <bgColor rgb="FFFFC7CE"/>
        </patternFill>
      </fill>
    </dxf>
    <dxf>
      <font>
        <color rgb="FF9C0006"/>
      </font>
      <fill>
        <patternFill>
          <bgColor rgb="FFFFC7CE"/>
        </patternFill>
      </fill>
    </dxf>
    <dxf>
      <font>
        <color rgb="FF720000"/>
      </font>
      <fill>
        <patternFill>
          <bgColor rgb="FFFFFF00"/>
        </patternFill>
      </fill>
    </dxf>
    <dxf>
      <font>
        <color rgb="FF9C0006"/>
      </font>
      <fill>
        <patternFill>
          <bgColor rgb="FFFFC7CE"/>
        </patternFill>
      </fill>
    </dxf>
    <dxf>
      <font>
        <color rgb="FFFF9966"/>
      </font>
      <border>
        <left style="thin">
          <color auto="1"/>
        </left>
        <right style="thin">
          <color auto="1"/>
        </right>
        <top style="thin">
          <color auto="1"/>
        </top>
        <bottom style="thin">
          <color auto="1"/>
        </bottom>
        <vertical/>
        <horizontal/>
      </border>
    </dxf>
    <dxf>
      <font>
        <color auto="1"/>
      </font>
      <fill>
        <patternFill patternType="solid">
          <fgColor auto="1"/>
          <bgColor rgb="FFFFFFCC"/>
        </patternFill>
      </fill>
      <border>
        <vertical/>
        <horizontal/>
      </border>
    </dxf>
    <dxf>
      <fill>
        <gradientFill>
          <stop position="0">
            <color theme="0"/>
          </stop>
          <stop position="1">
            <color rgb="FFFFFF00"/>
          </stop>
        </gradientFill>
      </fill>
      <border>
        <vertical/>
        <horizontal/>
      </border>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720000"/>
      <color rgb="FFDF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37670</xdr:colOff>
      <xdr:row>4</xdr:row>
      <xdr:rowOff>199876</xdr:rowOff>
    </xdr:from>
    <xdr:to>
      <xdr:col>2</xdr:col>
      <xdr:colOff>220550</xdr:colOff>
      <xdr:row>4</xdr:row>
      <xdr:rowOff>382756</xdr:rowOff>
    </xdr:to>
    <xdr:sp macro="" textlink="">
      <xdr:nvSpPr>
        <xdr:cNvPr id="2" name="Rectangle 1">
          <a:extLst>
            <a:ext uri="{FF2B5EF4-FFF2-40B4-BE49-F238E27FC236}">
              <a16:creationId xmlns:a16="http://schemas.microsoft.com/office/drawing/2014/main" id="{6ABAD0B6-E2F5-4F7B-A755-08EC07911E79}"/>
            </a:ext>
          </a:extLst>
        </xdr:cNvPr>
        <xdr:cNvSpPr/>
      </xdr:nvSpPr>
      <xdr:spPr>
        <a:xfrm>
          <a:off x="494870" y="64755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endParaRPr lang="en-US" sz="1100">
            <a:solidFill>
              <a:schemeClr val="bg1"/>
            </a:solidFill>
          </a:endParaRPr>
        </a:p>
      </xdr:txBody>
    </xdr:sp>
    <xdr:clientData fLocksWithSheet="0"/>
  </xdr:twoCellAnchor>
  <xdr:twoCellAnchor>
    <xdr:from>
      <xdr:col>2</xdr:col>
      <xdr:colOff>35217</xdr:colOff>
      <xdr:row>14</xdr:row>
      <xdr:rowOff>204711</xdr:rowOff>
    </xdr:from>
    <xdr:to>
      <xdr:col>2</xdr:col>
      <xdr:colOff>218097</xdr:colOff>
      <xdr:row>14</xdr:row>
      <xdr:rowOff>387591</xdr:rowOff>
    </xdr:to>
    <xdr:sp macro="" textlink="">
      <xdr:nvSpPr>
        <xdr:cNvPr id="3" name="Rectangle 2">
          <a:extLst>
            <a:ext uri="{FF2B5EF4-FFF2-40B4-BE49-F238E27FC236}">
              <a16:creationId xmlns:a16="http://schemas.microsoft.com/office/drawing/2014/main" id="{F81ABE09-2D73-4A2E-9E86-F172FCF313E5}"/>
            </a:ext>
          </a:extLst>
        </xdr:cNvPr>
        <xdr:cNvSpPr/>
      </xdr:nvSpPr>
      <xdr:spPr>
        <a:xfrm>
          <a:off x="492417" y="347178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31177</xdr:colOff>
      <xdr:row>17</xdr:row>
      <xdr:rowOff>154988</xdr:rowOff>
    </xdr:from>
    <xdr:to>
      <xdr:col>2</xdr:col>
      <xdr:colOff>214885</xdr:colOff>
      <xdr:row>17</xdr:row>
      <xdr:rowOff>337868</xdr:rowOff>
    </xdr:to>
    <xdr:sp macro="" textlink="">
      <xdr:nvSpPr>
        <xdr:cNvPr id="4" name="Rectangle 3">
          <a:extLst>
            <a:ext uri="{FF2B5EF4-FFF2-40B4-BE49-F238E27FC236}">
              <a16:creationId xmlns:a16="http://schemas.microsoft.com/office/drawing/2014/main" id="{58E9BA72-7DE4-4356-888A-01D23B6A15FB}"/>
            </a:ext>
          </a:extLst>
        </xdr:cNvPr>
        <xdr:cNvSpPr/>
      </xdr:nvSpPr>
      <xdr:spPr>
        <a:xfrm>
          <a:off x="488377" y="4336463"/>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37528</xdr:colOff>
      <xdr:row>12</xdr:row>
      <xdr:rowOff>186518</xdr:rowOff>
    </xdr:from>
    <xdr:to>
      <xdr:col>2</xdr:col>
      <xdr:colOff>220408</xdr:colOff>
      <xdr:row>12</xdr:row>
      <xdr:rowOff>369398</xdr:rowOff>
    </xdr:to>
    <xdr:sp macro="" textlink="">
      <xdr:nvSpPr>
        <xdr:cNvPr id="5" name="Rectangle 4">
          <a:extLst>
            <a:ext uri="{FF2B5EF4-FFF2-40B4-BE49-F238E27FC236}">
              <a16:creationId xmlns:a16="http://schemas.microsoft.com/office/drawing/2014/main" id="{47C2D90F-AFD1-4964-B3BC-CA7A7ED3A4BA}"/>
            </a:ext>
          </a:extLst>
        </xdr:cNvPr>
        <xdr:cNvSpPr/>
      </xdr:nvSpPr>
      <xdr:spPr>
        <a:xfrm>
          <a:off x="494728" y="25868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32242</xdr:colOff>
      <xdr:row>21</xdr:row>
      <xdr:rowOff>91897</xdr:rowOff>
    </xdr:from>
    <xdr:to>
      <xdr:col>2</xdr:col>
      <xdr:colOff>215122</xdr:colOff>
      <xdr:row>22</xdr:row>
      <xdr:rowOff>85110</xdr:rowOff>
    </xdr:to>
    <xdr:sp macro="" textlink="">
      <xdr:nvSpPr>
        <xdr:cNvPr id="6" name="Rectangle 5">
          <a:extLst>
            <a:ext uri="{FF2B5EF4-FFF2-40B4-BE49-F238E27FC236}">
              <a16:creationId xmlns:a16="http://schemas.microsoft.com/office/drawing/2014/main" id="{652670F1-7DA3-4D3E-9E35-C819B5943F2A}"/>
            </a:ext>
          </a:extLst>
        </xdr:cNvPr>
        <xdr:cNvSpPr/>
      </xdr:nvSpPr>
      <xdr:spPr>
        <a:xfrm>
          <a:off x="489442" y="53306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22717</xdr:colOff>
      <xdr:row>25</xdr:row>
      <xdr:rowOff>91897</xdr:rowOff>
    </xdr:from>
    <xdr:to>
      <xdr:col>2</xdr:col>
      <xdr:colOff>205597</xdr:colOff>
      <xdr:row>25</xdr:row>
      <xdr:rowOff>275610</xdr:rowOff>
    </xdr:to>
    <xdr:sp macro="" textlink="">
      <xdr:nvSpPr>
        <xdr:cNvPr id="7" name="Rectangle 6">
          <a:extLst>
            <a:ext uri="{FF2B5EF4-FFF2-40B4-BE49-F238E27FC236}">
              <a16:creationId xmlns:a16="http://schemas.microsoft.com/office/drawing/2014/main" id="{09082036-CBC2-459F-9F00-CBA0A1A1ADC7}"/>
            </a:ext>
          </a:extLst>
        </xdr:cNvPr>
        <xdr:cNvSpPr/>
      </xdr:nvSpPr>
      <xdr:spPr>
        <a:xfrm>
          <a:off x="479917" y="58640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wsDr>
</file>

<file path=xl/persons/person.xml><?xml version="1.0" encoding="utf-8"?>
<personList xmlns="http://schemas.microsoft.com/office/spreadsheetml/2018/threadedcomments" xmlns:x="http://schemas.openxmlformats.org/spreadsheetml/2006/main">
  <person displayName="Allen, Kenneth" id="{94F54C53-D1FD-4F7C-9502-6D262B955105}" userId="S::Kenneth.Allen@Illinois.gov::f6efede0-589b-4b63-93f6-a0be69bdad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ctr"/>
      <a:lstStyle>
        <a:defPPr algn="l">
          <a:defRPr sz="1100">
            <a:solidFill>
              <a:schemeClr val="bg1"/>
            </a:solidFill>
          </a:defRPr>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1" dT="2024-04-01T21:27:36.13" personId="{94F54C53-D1FD-4F7C-9502-6D262B955105}" id="{E48D1DC8-8341-465A-B6E8-CF3DF91A962F}">
    <text>Compares number of Budget Categories with Section A.</text>
  </threadedComment>
  <threadedComment ref="F32" dT="2024-04-01T21:27:45.27" personId="{94F54C53-D1FD-4F7C-9502-6D262B955105}" id="{C6869808-8483-44B3-A67A-DDBA6A74BB81}">
    <text>Compares number of Budget Categories with Section B.</text>
  </threadedComment>
  <threadedComment ref="A34" dT="2024-04-01T21:12:18.77" personId="{94F54C53-D1FD-4F7C-9502-6D262B955105}" id="{81F56BA7-DBF8-493F-B7DD-8644CD3BAB74}">
    <text>This formula checks for consistency between this column &amp; Section A.  Budget may only be approved if this cell is blank or zero</text>
  </threadedComment>
  <threadedComment ref="A35" dT="2024-04-01T21:12:23.88" personId="{94F54C53-D1FD-4F7C-9502-6D262B955105}" id="{CF0DA366-0F08-4AB3-8423-385C0C9A7107}">
    <text>This formula checks for consistency between this column &amp; Section B.  Budget may only be approved if this cell is blank or zero</text>
  </threadedComment>
  <threadedComment ref="A36" dT="2024-03-12T18:58:27.85" personId="{94F54C53-D1FD-4F7C-9502-6D262B955105}" id="{391D77AE-5C92-4355-B627-B09F6F1AAB76}">
    <text>Budget may only be approved while this cell is zero.  Do not change the formula in this cell.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www.gpo.gov/fdsys/pkg/CFR-2014-title2-vol1/pdf/CFR-2014-title2-vol1-sec200-68.pdf" TargetMode="External"/></Relationships>
</file>

<file path=xl/worksheets/_rels/sheet3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5.bin"/><Relationship Id="rId4" Type="http://schemas.microsoft.com/office/2017/10/relationships/threadedComment" Target="../threadedComments/threadedComment1.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91"/>
  <sheetViews>
    <sheetView zoomScaleNormal="100" zoomScaleSheetLayoutView="100" workbookViewId="0">
      <selection activeCell="M4" sqref="M4"/>
    </sheetView>
  </sheetViews>
  <sheetFormatPr defaultColWidth="9.140625" defaultRowHeight="15" x14ac:dyDescent="0.25"/>
  <cols>
    <col min="1" max="1" width="1.42578125" style="8" customWidth="1"/>
    <col min="2" max="13" width="9.42578125" style="8" customWidth="1"/>
    <col min="14" max="14" width="14.28515625" style="8" customWidth="1"/>
    <col min="15" max="15" width="2.7109375" style="8" customWidth="1"/>
    <col min="16" max="16" width="2.140625" style="8" customWidth="1"/>
    <col min="17" max="16384" width="9.140625" style="8"/>
  </cols>
  <sheetData>
    <row r="1" spans="2:16" ht="34.5" customHeight="1" x14ac:dyDescent="0.25">
      <c r="B1" s="445" t="s">
        <v>122</v>
      </c>
      <c r="C1" s="445"/>
      <c r="D1" s="445"/>
      <c r="E1" s="445"/>
      <c r="F1" s="445"/>
      <c r="G1" s="445"/>
      <c r="H1" s="445"/>
      <c r="I1" s="445"/>
      <c r="J1" s="445"/>
      <c r="K1" s="445"/>
      <c r="L1" s="445"/>
      <c r="M1" s="445"/>
      <c r="N1" s="445"/>
      <c r="O1" s="445"/>
      <c r="P1" s="445"/>
    </row>
    <row r="2" spans="2:16" ht="12.75" customHeight="1" x14ac:dyDescent="0.25">
      <c r="B2" s="43"/>
      <c r="C2" s="25"/>
      <c r="D2" s="25"/>
      <c r="E2" s="25"/>
      <c r="F2" s="25"/>
      <c r="G2" s="25"/>
      <c r="H2" s="25"/>
      <c r="I2" s="25"/>
      <c r="J2" s="25"/>
      <c r="K2" s="25"/>
      <c r="L2" s="25"/>
      <c r="M2" s="25"/>
      <c r="N2" s="25"/>
      <c r="O2" s="25"/>
      <c r="P2" s="25"/>
    </row>
    <row r="3" spans="2:16" ht="49.5" customHeight="1" x14ac:dyDescent="0.25">
      <c r="B3" s="439" t="s">
        <v>233</v>
      </c>
      <c r="C3" s="439"/>
      <c r="D3" s="439"/>
      <c r="E3" s="439"/>
      <c r="F3" s="439"/>
      <c r="G3" s="439"/>
      <c r="H3" s="439"/>
      <c r="I3" s="439"/>
      <c r="J3" s="439"/>
      <c r="K3" s="439"/>
      <c r="L3" s="439"/>
      <c r="M3" s="439"/>
      <c r="N3" s="439"/>
      <c r="O3" s="439"/>
      <c r="P3" s="439"/>
    </row>
    <row r="4" spans="2:16" ht="9" customHeight="1" x14ac:dyDescent="0.25">
      <c r="B4" s="44"/>
      <c r="C4" s="25"/>
      <c r="D4" s="25"/>
      <c r="E4" s="25"/>
      <c r="F4" s="25"/>
      <c r="G4" s="25"/>
      <c r="H4" s="25"/>
      <c r="I4" s="25"/>
      <c r="J4" s="25"/>
      <c r="K4" s="25"/>
      <c r="L4" s="25"/>
      <c r="M4" s="25"/>
      <c r="N4" s="25"/>
      <c r="O4" s="25"/>
      <c r="P4" s="25"/>
    </row>
    <row r="5" spans="2:16" ht="24.75" customHeight="1" x14ac:dyDescent="0.25">
      <c r="B5" s="440" t="s">
        <v>234</v>
      </c>
      <c r="C5" s="440"/>
      <c r="D5" s="440"/>
      <c r="E5" s="440"/>
      <c r="F5" s="440"/>
      <c r="G5" s="440"/>
      <c r="H5" s="440"/>
      <c r="I5" s="440"/>
      <c r="J5" s="440"/>
      <c r="K5" s="440"/>
      <c r="L5" s="440"/>
      <c r="M5" s="440"/>
      <c r="N5" s="440"/>
      <c r="O5" s="440"/>
      <c r="P5" s="440"/>
    </row>
    <row r="6" spans="2:16" ht="22.5" customHeight="1" x14ac:dyDescent="0.25">
      <c r="B6" s="441" t="s">
        <v>179</v>
      </c>
      <c r="C6" s="441"/>
      <c r="D6" s="441"/>
      <c r="E6" s="441"/>
      <c r="F6" s="441"/>
      <c r="G6" s="441"/>
      <c r="H6" s="441"/>
      <c r="I6" s="441"/>
      <c r="J6" s="441"/>
      <c r="K6" s="441"/>
      <c r="L6" s="441"/>
      <c r="M6" s="441"/>
      <c r="N6" s="441"/>
      <c r="O6" s="441"/>
      <c r="P6" s="441"/>
    </row>
    <row r="7" spans="2:16" x14ac:dyDescent="0.25">
      <c r="B7" s="442" t="s">
        <v>123</v>
      </c>
      <c r="C7" s="442"/>
      <c r="D7" s="442"/>
      <c r="E7" s="442"/>
      <c r="F7" s="442"/>
      <c r="G7" s="442"/>
      <c r="H7" s="442"/>
      <c r="I7" s="442"/>
      <c r="J7" s="442"/>
      <c r="K7" s="442"/>
      <c r="L7" s="442"/>
      <c r="M7" s="442"/>
      <c r="N7" s="442"/>
      <c r="O7" s="442"/>
      <c r="P7" s="442"/>
    </row>
    <row r="8" spans="2:16" ht="24.75" customHeight="1" x14ac:dyDescent="0.25">
      <c r="B8" s="439" t="s">
        <v>231</v>
      </c>
      <c r="C8" s="439"/>
      <c r="D8" s="439"/>
      <c r="E8" s="439"/>
      <c r="F8" s="439"/>
      <c r="G8" s="439"/>
      <c r="H8" s="439"/>
      <c r="I8" s="439"/>
      <c r="J8" s="439"/>
      <c r="K8" s="439"/>
      <c r="L8" s="439"/>
      <c r="M8" s="439"/>
      <c r="N8" s="439"/>
      <c r="O8" s="439"/>
      <c r="P8" s="439"/>
    </row>
    <row r="9" spans="2:16" x14ac:dyDescent="0.25">
      <c r="B9" s="443" t="s">
        <v>124</v>
      </c>
      <c r="C9" s="443"/>
      <c r="D9" s="443"/>
      <c r="E9" s="443"/>
      <c r="F9" s="443"/>
      <c r="G9" s="443"/>
      <c r="H9" s="443"/>
      <c r="I9" s="443"/>
      <c r="J9" s="443"/>
      <c r="K9" s="443"/>
      <c r="L9" s="443"/>
      <c r="M9" s="443"/>
      <c r="N9" s="443"/>
      <c r="O9" s="443"/>
      <c r="P9" s="443"/>
    </row>
    <row r="10" spans="2:16" ht="21.75" customHeight="1" x14ac:dyDescent="0.25">
      <c r="B10" s="439" t="s">
        <v>125</v>
      </c>
      <c r="C10" s="439"/>
      <c r="D10" s="439"/>
      <c r="E10" s="439"/>
      <c r="F10" s="439"/>
      <c r="G10" s="439"/>
      <c r="H10" s="439"/>
      <c r="I10" s="439"/>
      <c r="J10" s="439"/>
      <c r="K10" s="439"/>
      <c r="L10" s="439"/>
      <c r="M10" s="439"/>
      <c r="N10" s="439"/>
      <c r="O10" s="439"/>
      <c r="P10" s="439"/>
    </row>
    <row r="11" spans="2:16" x14ac:dyDescent="0.25">
      <c r="B11" s="443" t="s">
        <v>126</v>
      </c>
      <c r="C11" s="443"/>
      <c r="D11" s="443"/>
      <c r="E11" s="443"/>
      <c r="F11" s="443"/>
      <c r="G11" s="443"/>
      <c r="H11" s="443"/>
      <c r="I11" s="443"/>
      <c r="J11" s="443"/>
      <c r="K11" s="443"/>
      <c r="L11" s="443"/>
      <c r="M11" s="443"/>
      <c r="N11" s="443"/>
      <c r="O11" s="443"/>
      <c r="P11" s="443"/>
    </row>
    <row r="12" spans="2:16" x14ac:dyDescent="0.25">
      <c r="B12" s="45" t="s">
        <v>127</v>
      </c>
      <c r="C12" s="25"/>
      <c r="D12" s="25"/>
      <c r="E12" s="25"/>
      <c r="F12" s="25"/>
      <c r="G12" s="25"/>
      <c r="H12" s="25"/>
      <c r="I12" s="25"/>
      <c r="J12" s="25"/>
      <c r="K12" s="25"/>
      <c r="L12" s="25"/>
      <c r="M12" s="25"/>
      <c r="N12" s="25"/>
      <c r="O12" s="25"/>
      <c r="P12" s="25"/>
    </row>
    <row r="13" spans="2:16" ht="10.5" customHeight="1" x14ac:dyDescent="0.25">
      <c r="B13" s="45"/>
      <c r="C13" s="25"/>
      <c r="D13" s="25"/>
      <c r="E13" s="25"/>
      <c r="F13" s="25"/>
      <c r="G13" s="25"/>
      <c r="H13" s="25"/>
      <c r="I13" s="25"/>
      <c r="J13" s="25"/>
      <c r="K13" s="25"/>
      <c r="L13" s="25"/>
      <c r="M13" s="25"/>
      <c r="N13" s="25"/>
      <c r="O13" s="25"/>
      <c r="P13" s="25"/>
    </row>
    <row r="14" spans="2:16" x14ac:dyDescent="0.25">
      <c r="B14" s="45" t="s">
        <v>235</v>
      </c>
      <c r="C14" s="25"/>
      <c r="D14" s="25"/>
      <c r="E14" s="25"/>
      <c r="F14" s="25"/>
      <c r="G14" s="25"/>
      <c r="H14" s="25"/>
      <c r="I14" s="25"/>
      <c r="J14" s="25"/>
      <c r="K14" s="25"/>
      <c r="L14" s="25"/>
      <c r="M14" s="25"/>
      <c r="N14" s="25"/>
      <c r="O14" s="25"/>
      <c r="P14" s="25"/>
    </row>
    <row r="15" spans="2:16" ht="10.5" customHeight="1" x14ac:dyDescent="0.25">
      <c r="B15" s="54"/>
      <c r="C15" s="25"/>
      <c r="D15" s="25"/>
      <c r="E15" s="25"/>
      <c r="F15" s="25"/>
      <c r="G15" s="25"/>
      <c r="H15" s="25"/>
      <c r="I15" s="25"/>
      <c r="J15" s="25"/>
      <c r="K15" s="25"/>
      <c r="L15" s="25"/>
      <c r="M15" s="25"/>
      <c r="N15" s="25"/>
      <c r="O15" s="25"/>
      <c r="P15" s="25"/>
    </row>
    <row r="16" spans="2:16" x14ac:dyDescent="0.25">
      <c r="B16" s="56" t="s">
        <v>232</v>
      </c>
      <c r="C16" s="57"/>
      <c r="D16" s="57"/>
      <c r="E16" s="57"/>
      <c r="F16" s="57"/>
      <c r="G16" s="57"/>
      <c r="H16" s="57"/>
      <c r="I16" s="57"/>
      <c r="J16" s="57"/>
      <c r="K16" s="25"/>
      <c r="L16" s="25"/>
      <c r="M16" s="25"/>
      <c r="N16" s="25"/>
      <c r="O16" s="25"/>
      <c r="P16" s="25"/>
    </row>
    <row r="17" spans="2:16" ht="12.75" customHeight="1" x14ac:dyDescent="0.25">
      <c r="B17" s="45"/>
      <c r="C17" s="25"/>
      <c r="D17" s="25"/>
      <c r="E17" s="25"/>
      <c r="F17" s="25"/>
      <c r="G17" s="25"/>
      <c r="H17" s="25"/>
      <c r="I17" s="25"/>
      <c r="J17" s="25"/>
      <c r="K17" s="25"/>
      <c r="L17" s="25"/>
      <c r="M17" s="25"/>
      <c r="N17" s="25"/>
      <c r="O17" s="25"/>
      <c r="P17" s="25"/>
    </row>
    <row r="18" spans="2:16" ht="27" customHeight="1" x14ac:dyDescent="0.25">
      <c r="B18" s="440" t="s">
        <v>151</v>
      </c>
      <c r="C18" s="440"/>
      <c r="D18" s="440"/>
      <c r="E18" s="440"/>
      <c r="F18" s="440"/>
      <c r="G18" s="440"/>
      <c r="H18" s="440"/>
      <c r="I18" s="440"/>
      <c r="J18" s="440"/>
      <c r="K18" s="440"/>
      <c r="L18" s="440"/>
      <c r="M18" s="440"/>
      <c r="N18" s="440"/>
      <c r="O18" s="440"/>
      <c r="P18" s="440"/>
    </row>
    <row r="19" spans="2:16" ht="11.25" customHeight="1" x14ac:dyDescent="0.25">
      <c r="B19" s="45"/>
      <c r="C19" s="25"/>
      <c r="D19" s="25"/>
      <c r="E19" s="25"/>
      <c r="F19" s="25"/>
      <c r="G19" s="25"/>
      <c r="H19" s="25"/>
      <c r="I19" s="25"/>
      <c r="J19" s="25"/>
      <c r="K19" s="25"/>
      <c r="L19" s="25"/>
      <c r="M19" s="25"/>
      <c r="N19" s="25"/>
      <c r="O19" s="25"/>
      <c r="P19" s="25"/>
    </row>
    <row r="20" spans="2:16" ht="41.25" customHeight="1" x14ac:dyDescent="0.25">
      <c r="B20" s="444" t="s">
        <v>152</v>
      </c>
      <c r="C20" s="444"/>
      <c r="D20" s="444"/>
      <c r="E20" s="444"/>
      <c r="F20" s="444"/>
      <c r="G20" s="444"/>
      <c r="H20" s="444"/>
      <c r="I20" s="444"/>
      <c r="J20" s="444"/>
      <c r="K20" s="444"/>
      <c r="L20" s="444"/>
      <c r="M20" s="444"/>
      <c r="N20" s="444"/>
      <c r="O20" s="444"/>
      <c r="P20" s="444"/>
    </row>
    <row r="21" spans="2:16" x14ac:dyDescent="0.25">
      <c r="B21" s="45" t="s">
        <v>128</v>
      </c>
      <c r="C21" s="25"/>
      <c r="D21" s="25"/>
      <c r="E21" s="25"/>
      <c r="F21" s="25"/>
      <c r="G21" s="25"/>
      <c r="H21" s="25"/>
      <c r="I21" s="25"/>
      <c r="J21" s="25"/>
      <c r="K21" s="25"/>
      <c r="L21" s="25"/>
      <c r="M21" s="25"/>
      <c r="N21" s="25"/>
      <c r="O21" s="25"/>
      <c r="P21" s="25"/>
    </row>
    <row r="22" spans="2:16" ht="22.5" customHeight="1" x14ac:dyDescent="0.25">
      <c r="B22" s="440" t="s">
        <v>166</v>
      </c>
      <c r="C22" s="440"/>
      <c r="D22" s="440"/>
      <c r="E22" s="440"/>
      <c r="F22" s="440"/>
      <c r="G22" s="440"/>
      <c r="H22" s="440"/>
      <c r="I22" s="440"/>
      <c r="J22" s="440"/>
      <c r="K22" s="440"/>
      <c r="L22" s="440"/>
      <c r="M22" s="440"/>
      <c r="N22" s="440"/>
      <c r="O22" s="440"/>
      <c r="P22" s="31"/>
    </row>
    <row r="23" spans="2:16" ht="13.5" customHeight="1" x14ac:dyDescent="0.25">
      <c r="B23" s="41"/>
      <c r="C23" s="37"/>
      <c r="D23" s="37"/>
      <c r="E23" s="37"/>
      <c r="F23" s="37"/>
      <c r="G23" s="37"/>
      <c r="H23" s="37"/>
      <c r="I23" s="37"/>
      <c r="J23" s="37"/>
      <c r="K23" s="37"/>
      <c r="L23" s="37"/>
      <c r="M23" s="37"/>
      <c r="N23" s="37"/>
      <c r="O23" s="37"/>
      <c r="P23" s="37"/>
    </row>
    <row r="24" spans="2:16" x14ac:dyDescent="0.25">
      <c r="B24" s="42" t="s">
        <v>167</v>
      </c>
      <c r="C24" s="37"/>
      <c r="D24" s="37"/>
      <c r="E24" s="37"/>
      <c r="F24" s="37"/>
      <c r="G24" s="37"/>
      <c r="H24" s="37"/>
      <c r="I24" s="37"/>
      <c r="J24" s="37"/>
      <c r="K24" s="37"/>
      <c r="L24" s="37"/>
      <c r="M24" s="37"/>
      <c r="N24" s="37"/>
      <c r="O24" s="37"/>
      <c r="P24" s="37"/>
    </row>
    <row r="25" spans="2:16" ht="6" customHeight="1" x14ac:dyDescent="0.25">
      <c r="B25" s="41"/>
      <c r="C25" s="37"/>
      <c r="D25" s="37"/>
      <c r="E25" s="37"/>
      <c r="F25" s="37"/>
      <c r="G25" s="37"/>
      <c r="H25" s="37"/>
      <c r="I25" s="37"/>
      <c r="J25" s="37"/>
      <c r="K25" s="37"/>
      <c r="L25" s="37"/>
      <c r="M25" s="37"/>
      <c r="N25" s="37"/>
      <c r="O25" s="37"/>
      <c r="P25" s="37"/>
    </row>
    <row r="26" spans="2:16" x14ac:dyDescent="0.25">
      <c r="B26" s="42" t="s">
        <v>168</v>
      </c>
      <c r="C26" s="37"/>
      <c r="D26" s="37"/>
      <c r="E26" s="37"/>
      <c r="F26" s="37"/>
      <c r="G26" s="37"/>
      <c r="H26" s="37"/>
      <c r="I26" s="37"/>
      <c r="J26" s="37"/>
      <c r="K26" s="37"/>
      <c r="L26" s="37"/>
      <c r="M26" s="37"/>
      <c r="N26" s="37"/>
      <c r="O26" s="37"/>
      <c r="P26" s="37"/>
    </row>
    <row r="27" spans="2:16" ht="9.75" customHeight="1" x14ac:dyDescent="0.25">
      <c r="B27" s="41"/>
      <c r="C27" s="37"/>
      <c r="D27" s="37"/>
      <c r="E27" s="37"/>
      <c r="F27" s="37"/>
      <c r="G27" s="37"/>
      <c r="H27" s="37"/>
      <c r="I27" s="37"/>
      <c r="J27" s="37"/>
      <c r="K27" s="37"/>
      <c r="L27" s="37"/>
      <c r="M27" s="37"/>
      <c r="N27" s="37"/>
      <c r="O27" s="37"/>
      <c r="P27" s="37"/>
    </row>
    <row r="28" spans="2:16" x14ac:dyDescent="0.25">
      <c r="B28" s="42" t="s">
        <v>198</v>
      </c>
      <c r="C28" s="37"/>
      <c r="D28" s="37"/>
      <c r="E28" s="37"/>
      <c r="F28" s="37"/>
      <c r="G28" s="37"/>
      <c r="H28" s="37"/>
      <c r="I28" s="37"/>
      <c r="J28" s="37"/>
      <c r="K28" s="37"/>
      <c r="L28" s="37"/>
      <c r="M28" s="37"/>
      <c r="N28" s="37"/>
      <c r="O28" s="37"/>
      <c r="P28" s="37"/>
    </row>
    <row r="29" spans="2:16" x14ac:dyDescent="0.25">
      <c r="B29" s="36"/>
      <c r="C29" s="25"/>
      <c r="D29" s="25"/>
      <c r="E29" s="25"/>
      <c r="F29" s="25"/>
      <c r="G29" s="25"/>
      <c r="H29" s="25"/>
      <c r="I29" s="25"/>
      <c r="J29" s="25"/>
      <c r="K29" s="25"/>
      <c r="L29" s="25"/>
      <c r="M29" s="25"/>
      <c r="N29" s="25"/>
      <c r="O29" s="25"/>
      <c r="P29" s="25"/>
    </row>
    <row r="30" spans="2:16" ht="50.25" customHeight="1" x14ac:dyDescent="0.25">
      <c r="B30" s="444" t="s">
        <v>153</v>
      </c>
      <c r="C30" s="444"/>
      <c r="D30" s="444"/>
      <c r="E30" s="444"/>
      <c r="F30" s="444"/>
      <c r="G30" s="444"/>
      <c r="H30" s="444"/>
      <c r="I30" s="444"/>
      <c r="J30" s="444"/>
      <c r="K30" s="444"/>
      <c r="L30" s="444"/>
      <c r="M30" s="444"/>
      <c r="N30" s="444"/>
      <c r="O30" s="444"/>
      <c r="P30" s="444"/>
    </row>
    <row r="31" spans="2:16" x14ac:dyDescent="0.25">
      <c r="B31" s="443" t="s">
        <v>164</v>
      </c>
      <c r="C31" s="443"/>
      <c r="D31" s="443"/>
      <c r="E31" s="443"/>
      <c r="F31" s="443"/>
      <c r="G31" s="443"/>
      <c r="H31" s="443"/>
      <c r="I31" s="443"/>
      <c r="J31" s="443"/>
      <c r="K31" s="443"/>
      <c r="L31" s="443"/>
      <c r="M31" s="443"/>
      <c r="N31" s="443"/>
      <c r="O31" s="443"/>
      <c r="P31" s="443"/>
    </row>
    <row r="32" spans="2:16" ht="53.25" customHeight="1" x14ac:dyDescent="0.25">
      <c r="B32" s="444" t="s">
        <v>154</v>
      </c>
      <c r="C32" s="444"/>
      <c r="D32" s="444"/>
      <c r="E32" s="444"/>
      <c r="F32" s="444"/>
      <c r="G32" s="444"/>
      <c r="H32" s="444"/>
      <c r="I32" s="444"/>
      <c r="J32" s="444"/>
      <c r="K32" s="444"/>
      <c r="L32" s="444"/>
      <c r="M32" s="444"/>
      <c r="N32" s="444"/>
      <c r="O32" s="444"/>
      <c r="P32" s="444"/>
    </row>
    <row r="33" spans="2:16" x14ac:dyDescent="0.25">
      <c r="B33" s="46"/>
      <c r="C33" s="25"/>
      <c r="D33" s="25"/>
      <c r="E33" s="25"/>
      <c r="F33" s="25"/>
      <c r="G33" s="25"/>
      <c r="H33" s="25"/>
      <c r="I33" s="25"/>
      <c r="J33" s="25"/>
      <c r="K33" s="25"/>
      <c r="L33" s="25"/>
      <c r="M33" s="25"/>
      <c r="N33" s="25"/>
      <c r="O33" s="25"/>
      <c r="P33" s="25"/>
    </row>
    <row r="34" spans="2:16" ht="53.25" customHeight="1" x14ac:dyDescent="0.25">
      <c r="B34" s="444" t="s">
        <v>155</v>
      </c>
      <c r="C34" s="444"/>
      <c r="D34" s="444"/>
      <c r="E34" s="444"/>
      <c r="F34" s="444"/>
      <c r="G34" s="444"/>
      <c r="H34" s="444"/>
      <c r="I34" s="444"/>
      <c r="J34" s="444"/>
      <c r="K34" s="444"/>
      <c r="L34" s="444"/>
      <c r="M34" s="444"/>
      <c r="N34" s="444"/>
      <c r="O34" s="444"/>
      <c r="P34" s="444"/>
    </row>
    <row r="35" spans="2:16" x14ac:dyDescent="0.25">
      <c r="B35" s="45"/>
      <c r="C35" s="25"/>
      <c r="D35" s="25"/>
      <c r="E35" s="25"/>
      <c r="F35" s="25"/>
      <c r="G35" s="25"/>
      <c r="H35" s="25"/>
      <c r="I35" s="25"/>
      <c r="J35" s="25"/>
      <c r="K35" s="25"/>
      <c r="L35" s="25"/>
      <c r="M35" s="25"/>
      <c r="N35" s="25"/>
      <c r="O35" s="25"/>
      <c r="P35" s="25"/>
    </row>
    <row r="36" spans="2:16" ht="41.25" customHeight="1" x14ac:dyDescent="0.25">
      <c r="B36" s="444" t="s">
        <v>156</v>
      </c>
      <c r="C36" s="444"/>
      <c r="D36" s="444"/>
      <c r="E36" s="444"/>
      <c r="F36" s="444"/>
      <c r="G36" s="444"/>
      <c r="H36" s="444"/>
      <c r="I36" s="444"/>
      <c r="J36" s="444"/>
      <c r="K36" s="444"/>
      <c r="L36" s="444"/>
      <c r="M36" s="444"/>
      <c r="N36" s="444"/>
      <c r="O36" s="444"/>
      <c r="P36" s="444"/>
    </row>
    <row r="37" spans="2:16" ht="6" customHeight="1" x14ac:dyDescent="0.25">
      <c r="B37" s="45"/>
      <c r="C37" s="25"/>
      <c r="D37" s="25"/>
      <c r="E37" s="25"/>
      <c r="F37" s="25"/>
      <c r="G37" s="25"/>
      <c r="H37" s="25"/>
      <c r="I37" s="25"/>
      <c r="J37" s="25"/>
      <c r="K37" s="25"/>
      <c r="L37" s="25"/>
      <c r="M37" s="25"/>
      <c r="N37" s="25"/>
      <c r="O37" s="25"/>
      <c r="P37" s="25"/>
    </row>
    <row r="38" spans="2:16" ht="24.75" customHeight="1" x14ac:dyDescent="0.25">
      <c r="B38" s="448" t="s">
        <v>180</v>
      </c>
      <c r="C38" s="448"/>
      <c r="D38" s="448"/>
      <c r="E38" s="448"/>
      <c r="F38" s="448"/>
      <c r="G38" s="448"/>
      <c r="H38" s="448"/>
      <c r="I38" s="448"/>
      <c r="J38" s="448"/>
      <c r="K38" s="448"/>
      <c r="L38" s="448"/>
      <c r="M38" s="448"/>
      <c r="N38" s="448"/>
      <c r="O38" s="448"/>
      <c r="P38" s="448"/>
    </row>
    <row r="39" spans="2:16" x14ac:dyDescent="0.25">
      <c r="B39" s="442" t="s">
        <v>129</v>
      </c>
      <c r="C39" s="442"/>
      <c r="D39" s="442"/>
      <c r="E39" s="442"/>
      <c r="F39" s="442"/>
      <c r="G39" s="442"/>
      <c r="H39" s="442"/>
      <c r="I39" s="442"/>
      <c r="J39" s="442"/>
      <c r="K39" s="442"/>
      <c r="L39" s="442"/>
      <c r="M39" s="442"/>
      <c r="N39" s="442"/>
      <c r="O39" s="442"/>
      <c r="P39" s="442"/>
    </row>
    <row r="40" spans="2:16" ht="10.5" customHeight="1" x14ac:dyDescent="0.25">
      <c r="B40" s="45"/>
      <c r="C40" s="25"/>
      <c r="D40" s="25"/>
      <c r="E40" s="25"/>
      <c r="F40" s="25"/>
      <c r="G40" s="25"/>
      <c r="H40" s="25"/>
      <c r="I40" s="25"/>
      <c r="J40" s="25"/>
      <c r="K40" s="25"/>
      <c r="L40" s="25"/>
      <c r="M40" s="25"/>
      <c r="N40" s="25"/>
      <c r="O40" s="25"/>
      <c r="P40" s="25"/>
    </row>
    <row r="41" spans="2:16" ht="38.25" customHeight="1" x14ac:dyDescent="0.25">
      <c r="B41" s="447" t="s">
        <v>157</v>
      </c>
      <c r="C41" s="447"/>
      <c r="D41" s="447"/>
      <c r="E41" s="447"/>
      <c r="F41" s="447"/>
      <c r="G41" s="447"/>
      <c r="H41" s="447"/>
      <c r="I41" s="447"/>
      <c r="J41" s="447"/>
      <c r="K41" s="447"/>
      <c r="L41" s="447"/>
      <c r="M41" s="447"/>
      <c r="N41" s="447"/>
      <c r="O41" s="447"/>
      <c r="P41" s="447"/>
    </row>
    <row r="42" spans="2:16" x14ac:dyDescent="0.25">
      <c r="B42" s="45"/>
      <c r="C42" s="25"/>
      <c r="D42" s="25"/>
      <c r="E42" s="25"/>
      <c r="F42" s="25"/>
      <c r="G42" s="25"/>
      <c r="H42" s="25"/>
      <c r="I42" s="25"/>
      <c r="J42" s="25"/>
      <c r="K42" s="25"/>
      <c r="L42" s="25"/>
      <c r="M42" s="25"/>
      <c r="N42" s="25"/>
      <c r="O42" s="25"/>
      <c r="P42" s="25"/>
    </row>
    <row r="43" spans="2:16" ht="15" customHeight="1" x14ac:dyDescent="0.25">
      <c r="B43" s="443" t="s">
        <v>158</v>
      </c>
      <c r="C43" s="443"/>
      <c r="D43" s="443"/>
      <c r="E43" s="443"/>
      <c r="F43" s="443"/>
      <c r="G43" s="443"/>
      <c r="H43" s="443"/>
      <c r="I43" s="443"/>
      <c r="J43" s="443"/>
      <c r="K43" s="443"/>
      <c r="L43" s="443"/>
      <c r="M43" s="443"/>
      <c r="N43" s="443"/>
      <c r="O43" s="443"/>
      <c r="P43" s="443"/>
    </row>
    <row r="44" spans="2:16" ht="26.25" customHeight="1" x14ac:dyDescent="0.25">
      <c r="B44" s="439" t="s">
        <v>130</v>
      </c>
      <c r="C44" s="439"/>
      <c r="D44" s="439"/>
      <c r="E44" s="439"/>
      <c r="F44" s="439"/>
      <c r="G44" s="439"/>
      <c r="H44" s="439"/>
      <c r="I44" s="439"/>
      <c r="J44" s="439"/>
      <c r="K44" s="439"/>
      <c r="L44" s="439"/>
      <c r="M44" s="439"/>
      <c r="N44" s="439"/>
      <c r="O44" s="439"/>
      <c r="P44" s="439"/>
    </row>
    <row r="45" spans="2:16" x14ac:dyDescent="0.25">
      <c r="B45" s="45"/>
      <c r="C45" s="25"/>
      <c r="D45" s="25"/>
      <c r="E45" s="25"/>
      <c r="F45" s="25"/>
      <c r="G45" s="25"/>
      <c r="H45" s="25"/>
      <c r="I45" s="25"/>
      <c r="J45" s="25"/>
      <c r="K45" s="25"/>
      <c r="L45" s="25"/>
      <c r="M45" s="25"/>
      <c r="N45" s="25"/>
      <c r="O45" s="25"/>
      <c r="P45" s="25"/>
    </row>
    <row r="46" spans="2:16" ht="24.75" customHeight="1" x14ac:dyDescent="0.25">
      <c r="B46" s="439" t="s">
        <v>236</v>
      </c>
      <c r="C46" s="439"/>
      <c r="D46" s="439"/>
      <c r="E46" s="439"/>
      <c r="F46" s="439"/>
      <c r="G46" s="439"/>
      <c r="H46" s="439"/>
      <c r="I46" s="439"/>
      <c r="J46" s="439"/>
      <c r="K46" s="439"/>
      <c r="L46" s="439"/>
      <c r="M46" s="439"/>
      <c r="N46" s="439"/>
      <c r="O46" s="439"/>
      <c r="P46" s="439"/>
    </row>
    <row r="47" spans="2:16" x14ac:dyDescent="0.25">
      <c r="B47" s="45" t="s">
        <v>237</v>
      </c>
      <c r="C47" s="25"/>
      <c r="D47" s="25"/>
      <c r="E47" s="25"/>
      <c r="F47" s="25"/>
      <c r="G47" s="25"/>
      <c r="H47" s="25"/>
      <c r="I47" s="25"/>
      <c r="J47" s="25"/>
      <c r="K47" s="25"/>
      <c r="L47" s="25"/>
      <c r="M47" s="25"/>
      <c r="N47" s="25"/>
      <c r="O47" s="25"/>
      <c r="P47" s="25"/>
    </row>
    <row r="48" spans="2:16" x14ac:dyDescent="0.25">
      <c r="B48" s="45"/>
      <c r="C48" s="25"/>
      <c r="D48" s="25"/>
      <c r="E48" s="25"/>
      <c r="F48" s="25"/>
      <c r="G48" s="25"/>
      <c r="H48" s="25"/>
      <c r="I48" s="25"/>
      <c r="J48" s="25"/>
      <c r="K48" s="25"/>
      <c r="L48" s="25"/>
      <c r="M48" s="25"/>
      <c r="N48" s="25"/>
      <c r="O48" s="25"/>
      <c r="P48" s="25"/>
    </row>
    <row r="49" spans="2:16" x14ac:dyDescent="0.25">
      <c r="B49" s="56" t="s">
        <v>187</v>
      </c>
      <c r="C49" s="25"/>
      <c r="D49" s="25"/>
      <c r="E49" s="25"/>
      <c r="F49" s="25"/>
      <c r="G49" s="25"/>
      <c r="H49" s="25"/>
      <c r="I49" s="25"/>
      <c r="J49" s="25"/>
      <c r="K49" s="25"/>
      <c r="L49" s="25"/>
      <c r="M49" s="25"/>
      <c r="N49" s="25"/>
      <c r="O49" s="25"/>
      <c r="P49" s="25"/>
    </row>
    <row r="50" spans="2:16" x14ac:dyDescent="0.25">
      <c r="B50" s="56"/>
      <c r="C50" s="67"/>
      <c r="D50" s="67"/>
      <c r="E50" s="67"/>
      <c r="F50" s="67"/>
      <c r="G50" s="67"/>
      <c r="H50" s="67"/>
      <c r="I50" s="67"/>
      <c r="J50" s="67"/>
      <c r="K50" s="67"/>
      <c r="L50" s="67"/>
      <c r="M50" s="67"/>
      <c r="N50" s="67"/>
      <c r="O50" s="67"/>
      <c r="P50" s="67"/>
    </row>
    <row r="51" spans="2:16" x14ac:dyDescent="0.25">
      <c r="B51" s="56"/>
      <c r="C51" s="25"/>
      <c r="D51" s="25"/>
      <c r="E51" s="25"/>
      <c r="F51" s="25"/>
      <c r="G51" s="25"/>
      <c r="H51" s="25"/>
      <c r="I51" s="25"/>
      <c r="J51" s="25"/>
      <c r="K51" s="25"/>
      <c r="L51" s="25"/>
      <c r="M51" s="25"/>
      <c r="N51" s="25"/>
      <c r="O51" s="25"/>
      <c r="P51" s="25"/>
    </row>
    <row r="52" spans="2:16" ht="35.25" customHeight="1" x14ac:dyDescent="0.25">
      <c r="B52" s="441" t="s">
        <v>181</v>
      </c>
      <c r="C52" s="441"/>
      <c r="D52" s="441"/>
      <c r="E52" s="441"/>
      <c r="F52" s="441"/>
      <c r="G52" s="441"/>
      <c r="H52" s="441"/>
      <c r="I52" s="441"/>
      <c r="J52" s="441"/>
      <c r="K52" s="441"/>
      <c r="L52" s="441"/>
      <c r="M52" s="441"/>
      <c r="N52" s="441"/>
      <c r="O52" s="441"/>
      <c r="P52" s="441"/>
    </row>
    <row r="53" spans="2:16" x14ac:dyDescent="0.25">
      <c r="B53" s="442" t="s">
        <v>148</v>
      </c>
      <c r="C53" s="442"/>
      <c r="D53" s="442"/>
      <c r="E53" s="442"/>
      <c r="F53" s="442"/>
      <c r="G53" s="442"/>
      <c r="H53" s="442"/>
      <c r="I53" s="442"/>
      <c r="J53" s="442"/>
      <c r="K53" s="442"/>
      <c r="L53" s="442"/>
      <c r="M53" s="442"/>
      <c r="N53" s="442"/>
      <c r="O53" s="442"/>
      <c r="P53" s="442"/>
    </row>
    <row r="54" spans="2:16" x14ac:dyDescent="0.25">
      <c r="B54" s="442" t="s">
        <v>165</v>
      </c>
      <c r="C54" s="442"/>
      <c r="D54" s="442"/>
      <c r="E54" s="442"/>
      <c r="F54" s="442"/>
      <c r="G54" s="442"/>
      <c r="H54" s="442"/>
      <c r="I54" s="442"/>
      <c r="J54" s="442"/>
      <c r="K54" s="442"/>
      <c r="L54" s="442"/>
      <c r="M54" s="442"/>
      <c r="N54" s="442"/>
      <c r="O54" s="442"/>
      <c r="P54" s="442"/>
    </row>
    <row r="55" spans="2:16" x14ac:dyDescent="0.25">
      <c r="B55" s="47"/>
      <c r="C55" s="25"/>
      <c r="D55" s="25"/>
      <c r="E55" s="25"/>
      <c r="F55" s="25"/>
      <c r="G55" s="25"/>
      <c r="H55" s="25"/>
      <c r="I55" s="25"/>
      <c r="J55" s="25"/>
      <c r="K55" s="25"/>
      <c r="L55" s="25"/>
      <c r="M55" s="25"/>
      <c r="N55" s="25"/>
      <c r="O55" s="25"/>
      <c r="P55" s="25"/>
    </row>
    <row r="56" spans="2:16" x14ac:dyDescent="0.25">
      <c r="B56" s="45"/>
      <c r="C56" s="25"/>
      <c r="D56" s="25"/>
      <c r="E56" s="25"/>
      <c r="F56" s="25"/>
      <c r="G56" s="25"/>
      <c r="H56" s="25"/>
      <c r="I56" s="25"/>
      <c r="J56" s="25"/>
      <c r="K56" s="25"/>
      <c r="L56" s="25"/>
      <c r="M56" s="25"/>
      <c r="N56" s="25"/>
      <c r="O56" s="25"/>
      <c r="P56" s="25"/>
    </row>
    <row r="57" spans="2:16" ht="39.75" customHeight="1" x14ac:dyDescent="0.25">
      <c r="B57" s="439" t="s">
        <v>199</v>
      </c>
      <c r="C57" s="439"/>
      <c r="D57" s="439"/>
      <c r="E57" s="439"/>
      <c r="F57" s="439"/>
      <c r="G57" s="439"/>
      <c r="H57" s="439"/>
      <c r="I57" s="439"/>
      <c r="J57" s="439"/>
      <c r="K57" s="439"/>
      <c r="L57" s="439"/>
      <c r="M57" s="439"/>
      <c r="N57" s="439"/>
      <c r="O57" s="439"/>
      <c r="P57" s="439"/>
    </row>
    <row r="58" spans="2:16" x14ac:dyDescent="0.25">
      <c r="B58" s="45"/>
      <c r="C58" s="25"/>
      <c r="D58" s="25"/>
      <c r="E58" s="25"/>
      <c r="F58" s="25"/>
      <c r="G58" s="25"/>
      <c r="H58" s="25"/>
      <c r="I58" s="25"/>
      <c r="J58" s="25"/>
      <c r="K58" s="25"/>
      <c r="L58" s="25"/>
      <c r="M58" s="25"/>
      <c r="N58" s="25"/>
      <c r="O58" s="25"/>
      <c r="P58" s="25"/>
    </row>
    <row r="59" spans="2:16" x14ac:dyDescent="0.25">
      <c r="B59" s="44" t="s">
        <v>159</v>
      </c>
      <c r="C59" s="25"/>
      <c r="D59" s="25"/>
      <c r="E59" s="25"/>
      <c r="F59" s="25"/>
      <c r="G59" s="25"/>
      <c r="H59" s="25"/>
      <c r="I59" s="25"/>
      <c r="J59" s="25"/>
      <c r="K59" s="25"/>
      <c r="L59" s="25"/>
      <c r="M59" s="25"/>
      <c r="N59" s="25"/>
      <c r="O59" s="25"/>
      <c r="P59" s="25"/>
    </row>
    <row r="60" spans="2:16" x14ac:dyDescent="0.25">
      <c r="B60" s="44"/>
      <c r="C60" s="25"/>
      <c r="D60" s="25"/>
      <c r="E60" s="25"/>
      <c r="F60" s="25"/>
      <c r="G60" s="25"/>
      <c r="H60" s="25"/>
      <c r="I60" s="25"/>
      <c r="J60" s="25"/>
      <c r="K60" s="25"/>
      <c r="L60" s="25"/>
      <c r="M60" s="25"/>
      <c r="N60" s="25"/>
      <c r="O60" s="25"/>
      <c r="P60" s="25"/>
    </row>
    <row r="61" spans="2:16" ht="24" customHeight="1" x14ac:dyDescent="0.25">
      <c r="B61" s="446" t="s">
        <v>160</v>
      </c>
      <c r="C61" s="446"/>
      <c r="D61" s="446"/>
      <c r="E61" s="446"/>
      <c r="F61" s="446"/>
      <c r="G61" s="446"/>
      <c r="H61" s="446"/>
      <c r="I61" s="446"/>
      <c r="J61" s="446"/>
      <c r="K61" s="446"/>
      <c r="L61" s="446"/>
      <c r="M61" s="446"/>
      <c r="N61" s="446"/>
      <c r="O61" s="446"/>
      <c r="P61" s="446"/>
    </row>
    <row r="62" spans="2:16" ht="10.5" customHeight="1" x14ac:dyDescent="0.25">
      <c r="B62" s="44"/>
      <c r="C62" s="25"/>
      <c r="D62" s="25"/>
      <c r="E62" s="25"/>
      <c r="F62" s="25"/>
      <c r="G62" s="25"/>
      <c r="H62" s="25"/>
      <c r="I62" s="25"/>
      <c r="J62" s="25"/>
      <c r="K62" s="25"/>
      <c r="L62" s="25"/>
      <c r="M62" s="25"/>
      <c r="N62" s="25"/>
      <c r="O62" s="25"/>
      <c r="P62" s="25"/>
    </row>
    <row r="63" spans="2:16" x14ac:dyDescent="0.25">
      <c r="B63" s="48" t="s">
        <v>131</v>
      </c>
      <c r="C63" s="25"/>
      <c r="D63" s="25"/>
      <c r="E63" s="25"/>
      <c r="F63" s="25"/>
      <c r="G63" s="25"/>
      <c r="H63" s="25"/>
      <c r="I63" s="25"/>
      <c r="J63" s="25"/>
      <c r="K63" s="25"/>
      <c r="L63" s="25"/>
      <c r="M63" s="25"/>
      <c r="N63" s="25"/>
      <c r="O63" s="25"/>
      <c r="P63" s="25"/>
    </row>
    <row r="64" spans="2:16" x14ac:dyDescent="0.25">
      <c r="B64" s="48" t="s">
        <v>132</v>
      </c>
      <c r="C64" s="25"/>
      <c r="D64" s="25"/>
      <c r="E64" s="25"/>
      <c r="F64" s="25"/>
      <c r="G64" s="25"/>
      <c r="H64" s="25"/>
      <c r="I64" s="25"/>
      <c r="J64" s="25"/>
      <c r="K64" s="25"/>
      <c r="L64" s="25"/>
      <c r="M64" s="25"/>
      <c r="N64" s="25"/>
      <c r="O64" s="25"/>
      <c r="P64" s="25"/>
    </row>
    <row r="65" spans="2:16" x14ac:dyDescent="0.25">
      <c r="B65" s="48" t="s">
        <v>149</v>
      </c>
      <c r="C65" s="25"/>
      <c r="D65" s="25"/>
      <c r="E65" s="25"/>
      <c r="F65" s="25"/>
      <c r="G65" s="25"/>
      <c r="H65" s="25"/>
      <c r="I65" s="25"/>
      <c r="J65" s="25"/>
      <c r="K65" s="25"/>
      <c r="L65" s="25"/>
      <c r="M65" s="25"/>
      <c r="N65" s="25"/>
      <c r="O65" s="25"/>
      <c r="P65" s="25"/>
    </row>
    <row r="66" spans="2:16" x14ac:dyDescent="0.25">
      <c r="B66" s="44"/>
      <c r="C66" s="25"/>
      <c r="D66" s="25"/>
      <c r="E66" s="25"/>
      <c r="F66" s="25"/>
      <c r="G66" s="25"/>
      <c r="H66" s="25"/>
      <c r="I66" s="25"/>
      <c r="J66" s="25"/>
      <c r="K66" s="25"/>
      <c r="L66" s="25"/>
      <c r="M66" s="25"/>
      <c r="N66" s="25"/>
      <c r="O66" s="25"/>
      <c r="P66" s="25"/>
    </row>
    <row r="67" spans="2:16" x14ac:dyDescent="0.25">
      <c r="B67" s="44" t="s">
        <v>133</v>
      </c>
      <c r="C67" s="25"/>
      <c r="D67" s="25"/>
      <c r="E67" s="25"/>
      <c r="F67" s="25"/>
      <c r="G67" s="25"/>
      <c r="H67" s="25"/>
      <c r="I67" s="25"/>
      <c r="J67" s="25"/>
      <c r="K67" s="25"/>
      <c r="L67" s="25"/>
      <c r="M67" s="25"/>
      <c r="N67" s="25"/>
      <c r="O67" s="25"/>
      <c r="P67" s="25"/>
    </row>
    <row r="68" spans="2:16" x14ac:dyDescent="0.25">
      <c r="B68" s="49"/>
      <c r="C68" s="25"/>
      <c r="D68" s="25"/>
      <c r="E68" s="25"/>
      <c r="F68" s="25"/>
      <c r="G68" s="25"/>
      <c r="H68" s="25"/>
      <c r="I68" s="25"/>
      <c r="J68" s="25"/>
      <c r="K68" s="25"/>
      <c r="L68" s="25"/>
      <c r="M68" s="25"/>
      <c r="N68" s="25"/>
      <c r="O68" s="25"/>
      <c r="P68" s="25"/>
    </row>
    <row r="69" spans="2:16" x14ac:dyDescent="0.25">
      <c r="B69" s="45" t="s">
        <v>161</v>
      </c>
      <c r="C69" s="25"/>
      <c r="D69" s="25"/>
      <c r="E69" s="25"/>
      <c r="F69" s="25"/>
      <c r="G69" s="25"/>
      <c r="H69" s="25"/>
      <c r="I69" s="25"/>
      <c r="J69" s="25"/>
      <c r="K69" s="25"/>
      <c r="L69" s="25"/>
      <c r="M69" s="25"/>
      <c r="N69" s="25"/>
      <c r="O69" s="25"/>
      <c r="P69" s="25"/>
    </row>
    <row r="70" spans="2:16" x14ac:dyDescent="0.25">
      <c r="B70" s="45"/>
      <c r="C70" s="25"/>
      <c r="D70" s="25"/>
      <c r="E70" s="25"/>
      <c r="F70" s="25"/>
      <c r="G70" s="25"/>
      <c r="H70" s="25"/>
      <c r="I70" s="25"/>
      <c r="J70" s="25"/>
      <c r="K70" s="25"/>
      <c r="L70" s="25"/>
      <c r="M70" s="25"/>
      <c r="N70" s="25"/>
      <c r="O70" s="25"/>
      <c r="P70" s="25"/>
    </row>
    <row r="71" spans="2:16" ht="53.25" customHeight="1" x14ac:dyDescent="0.25">
      <c r="B71" s="439" t="s">
        <v>162</v>
      </c>
      <c r="C71" s="439"/>
      <c r="D71" s="439"/>
      <c r="E71" s="439"/>
      <c r="F71" s="439"/>
      <c r="G71" s="439"/>
      <c r="H71" s="439"/>
      <c r="I71" s="439"/>
      <c r="J71" s="439"/>
      <c r="K71" s="439"/>
      <c r="L71" s="439"/>
      <c r="M71" s="439"/>
      <c r="N71" s="439"/>
      <c r="O71" s="439"/>
      <c r="P71" s="439"/>
    </row>
    <row r="72" spans="2:16" x14ac:dyDescent="0.25">
      <c r="B72" s="45"/>
      <c r="C72" s="25"/>
      <c r="D72" s="25"/>
      <c r="E72" s="25"/>
      <c r="F72" s="25"/>
      <c r="G72" s="25"/>
      <c r="H72" s="25"/>
      <c r="I72" s="25"/>
      <c r="J72" s="25"/>
      <c r="K72" s="25"/>
      <c r="L72" s="25"/>
      <c r="M72" s="25"/>
      <c r="N72" s="25"/>
      <c r="O72" s="25"/>
      <c r="P72" s="25"/>
    </row>
    <row r="73" spans="2:16" x14ac:dyDescent="0.25">
      <c r="B73" s="45" t="s">
        <v>163</v>
      </c>
      <c r="C73" s="25"/>
      <c r="D73" s="25"/>
      <c r="E73" s="25"/>
      <c r="F73" s="25"/>
      <c r="G73" s="25"/>
      <c r="H73" s="25"/>
      <c r="I73" s="25"/>
      <c r="J73" s="25"/>
      <c r="K73" s="25"/>
      <c r="L73" s="25"/>
      <c r="M73" s="25"/>
      <c r="N73" s="25"/>
      <c r="O73" s="25"/>
      <c r="P73" s="25"/>
    </row>
    <row r="74" spans="2:16" ht="15.75" customHeight="1" x14ac:dyDescent="0.25">
      <c r="B74" s="45"/>
      <c r="C74" s="25"/>
      <c r="D74" s="25"/>
      <c r="E74" s="25"/>
      <c r="F74" s="25"/>
      <c r="G74" s="25"/>
      <c r="H74" s="25"/>
      <c r="I74" s="25"/>
      <c r="J74" s="25"/>
      <c r="K74" s="25"/>
      <c r="L74" s="25"/>
      <c r="M74" s="25"/>
      <c r="N74" s="25"/>
      <c r="O74" s="25"/>
      <c r="P74" s="25"/>
    </row>
    <row r="75" spans="2:16" ht="23.25" customHeight="1" x14ac:dyDescent="0.25">
      <c r="B75" s="45" t="s">
        <v>135</v>
      </c>
      <c r="C75" s="25"/>
      <c r="D75" s="25"/>
      <c r="E75" s="25"/>
      <c r="F75" s="25"/>
      <c r="G75" s="25"/>
      <c r="H75" s="25"/>
      <c r="I75" s="25"/>
      <c r="J75" s="25"/>
      <c r="K75" s="25"/>
      <c r="L75" s="25"/>
      <c r="M75" s="25"/>
      <c r="N75" s="25"/>
      <c r="O75" s="25"/>
      <c r="P75" s="25"/>
    </row>
    <row r="76" spans="2:16" ht="41.25" customHeight="1" x14ac:dyDescent="0.25">
      <c r="B76" s="439" t="s">
        <v>134</v>
      </c>
      <c r="C76" s="439"/>
      <c r="D76" s="439"/>
      <c r="E76" s="439"/>
      <c r="F76" s="439"/>
      <c r="G76" s="439"/>
      <c r="H76" s="439"/>
      <c r="I76" s="439"/>
      <c r="J76" s="439"/>
      <c r="K76" s="439"/>
      <c r="L76" s="439"/>
      <c r="M76" s="439"/>
      <c r="N76" s="439"/>
      <c r="O76" s="439"/>
      <c r="P76" s="439"/>
    </row>
    <row r="77" spans="2:16" x14ac:dyDescent="0.25">
      <c r="B77" s="45" t="s">
        <v>136</v>
      </c>
      <c r="C77" s="25"/>
      <c r="D77" s="25"/>
      <c r="E77" s="25"/>
      <c r="F77" s="25"/>
      <c r="G77" s="25"/>
      <c r="H77" s="25"/>
      <c r="I77" s="25"/>
      <c r="J77" s="25"/>
      <c r="K77" s="25"/>
      <c r="L77" s="25"/>
      <c r="M77" s="25"/>
      <c r="N77" s="25"/>
      <c r="O77" s="25"/>
      <c r="P77" s="25"/>
    </row>
    <row r="78" spans="2:16" x14ac:dyDescent="0.25">
      <c r="B78" s="45" t="s">
        <v>137</v>
      </c>
      <c r="C78" s="25"/>
      <c r="D78" s="25"/>
      <c r="E78" s="25"/>
      <c r="F78" s="25"/>
      <c r="G78" s="25"/>
      <c r="H78" s="25"/>
      <c r="I78" s="25"/>
      <c r="J78" s="25"/>
      <c r="K78" s="25"/>
      <c r="L78" s="25"/>
      <c r="M78" s="25"/>
      <c r="N78" s="25"/>
      <c r="O78" s="25"/>
      <c r="P78" s="25"/>
    </row>
    <row r="79" spans="2:16" x14ac:dyDescent="0.25">
      <c r="B79" s="45" t="s">
        <v>138</v>
      </c>
      <c r="C79" s="25"/>
      <c r="D79" s="25"/>
      <c r="E79" s="25"/>
      <c r="F79" s="25"/>
      <c r="G79" s="25"/>
      <c r="H79" s="25"/>
      <c r="I79" s="25"/>
      <c r="J79" s="25"/>
      <c r="K79" s="25"/>
      <c r="L79" s="25"/>
      <c r="M79" s="25"/>
      <c r="N79" s="25"/>
      <c r="O79" s="25"/>
      <c r="P79" s="25"/>
    </row>
    <row r="80" spans="2:16" x14ac:dyDescent="0.25">
      <c r="B80" s="45" t="s">
        <v>139</v>
      </c>
      <c r="C80" s="25"/>
      <c r="D80" s="25"/>
      <c r="E80" s="25"/>
      <c r="F80" s="25"/>
      <c r="G80" s="25"/>
      <c r="H80" s="25"/>
      <c r="I80" s="25"/>
      <c r="J80" s="25"/>
      <c r="K80" s="25"/>
      <c r="L80" s="25"/>
      <c r="M80" s="25"/>
      <c r="N80" s="25"/>
      <c r="O80" s="25"/>
      <c r="P80" s="25"/>
    </row>
    <row r="81" spans="2:16" x14ac:dyDescent="0.25">
      <c r="B81" s="45" t="s">
        <v>140</v>
      </c>
      <c r="C81" s="25"/>
      <c r="D81" s="25"/>
      <c r="E81" s="25"/>
      <c r="F81" s="25"/>
      <c r="G81" s="25"/>
      <c r="H81" s="25"/>
      <c r="I81" s="25"/>
      <c r="J81" s="25"/>
      <c r="K81" s="25"/>
      <c r="L81" s="25"/>
      <c r="M81" s="25"/>
      <c r="N81" s="25"/>
      <c r="O81" s="25"/>
      <c r="P81" s="25"/>
    </row>
    <row r="82" spans="2:16" x14ac:dyDescent="0.25">
      <c r="B82" s="45" t="s">
        <v>141</v>
      </c>
      <c r="C82" s="25"/>
      <c r="D82" s="25"/>
      <c r="E82" s="25"/>
      <c r="F82" s="25"/>
      <c r="G82" s="25"/>
      <c r="H82" s="25"/>
      <c r="I82" s="25"/>
      <c r="J82" s="25"/>
      <c r="K82" s="25"/>
      <c r="L82" s="25"/>
      <c r="M82" s="25"/>
      <c r="N82" s="25"/>
      <c r="O82" s="25"/>
      <c r="P82" s="25"/>
    </row>
    <row r="83" spans="2:16" x14ac:dyDescent="0.25">
      <c r="B83" s="45" t="s">
        <v>142</v>
      </c>
      <c r="C83" s="25"/>
      <c r="D83" s="25"/>
      <c r="E83" s="25"/>
      <c r="F83" s="25"/>
      <c r="G83" s="25"/>
      <c r="H83" s="25"/>
      <c r="I83" s="25"/>
      <c r="J83" s="25"/>
      <c r="K83" s="25"/>
      <c r="L83" s="25"/>
      <c r="M83" s="25"/>
      <c r="N83" s="25"/>
      <c r="O83" s="25"/>
      <c r="P83" s="25"/>
    </row>
    <row r="84" spans="2:16" x14ac:dyDescent="0.25">
      <c r="B84" s="45" t="s">
        <v>143</v>
      </c>
      <c r="C84" s="25"/>
      <c r="D84" s="25"/>
      <c r="E84" s="25"/>
      <c r="F84" s="25"/>
      <c r="G84" s="25"/>
      <c r="H84" s="25"/>
      <c r="I84" s="25"/>
      <c r="J84" s="25"/>
      <c r="K84" s="25"/>
      <c r="L84" s="25"/>
      <c r="M84" s="25"/>
      <c r="N84" s="25"/>
      <c r="O84" s="25"/>
      <c r="P84" s="25"/>
    </row>
    <row r="85" spans="2:16" x14ac:dyDescent="0.25">
      <c r="B85" s="45" t="s">
        <v>144</v>
      </c>
      <c r="C85" s="25"/>
      <c r="D85" s="25"/>
      <c r="E85" s="25"/>
      <c r="F85" s="25"/>
      <c r="G85" s="25"/>
      <c r="H85" s="25"/>
      <c r="I85" s="25"/>
      <c r="J85" s="25"/>
      <c r="K85" s="25"/>
      <c r="L85" s="25"/>
      <c r="M85" s="25"/>
      <c r="N85" s="25"/>
      <c r="O85" s="25"/>
      <c r="P85" s="25"/>
    </row>
    <row r="86" spans="2:16" x14ac:dyDescent="0.25">
      <c r="B86" s="45" t="s">
        <v>145</v>
      </c>
      <c r="C86" s="25"/>
      <c r="D86" s="25"/>
      <c r="E86" s="25"/>
      <c r="F86" s="25"/>
      <c r="G86" s="25"/>
      <c r="H86" s="25"/>
      <c r="I86" s="25"/>
      <c r="J86" s="25"/>
      <c r="K86" s="25"/>
      <c r="L86" s="25"/>
      <c r="M86" s="25"/>
      <c r="N86" s="25"/>
      <c r="O86" s="25"/>
      <c r="P86" s="25"/>
    </row>
    <row r="87" spans="2:16" ht="45.75" customHeight="1" x14ac:dyDescent="0.25">
      <c r="B87" s="439" t="s">
        <v>146</v>
      </c>
      <c r="C87" s="439"/>
      <c r="D87" s="439"/>
      <c r="E87" s="439"/>
      <c r="F87" s="439"/>
      <c r="G87" s="439"/>
      <c r="H87" s="439"/>
      <c r="I87" s="439"/>
      <c r="J87" s="439"/>
      <c r="K87" s="439"/>
      <c r="L87" s="439"/>
      <c r="M87" s="439"/>
      <c r="N87" s="439"/>
      <c r="O87" s="439"/>
      <c r="P87" s="439"/>
    </row>
    <row r="88" spans="2:16" x14ac:dyDescent="0.25">
      <c r="B88" s="47" t="s">
        <v>147</v>
      </c>
      <c r="C88" s="25"/>
      <c r="D88" s="25"/>
      <c r="E88" s="25"/>
      <c r="F88" s="25"/>
      <c r="G88" s="25"/>
      <c r="H88" s="25"/>
      <c r="I88" s="25"/>
      <c r="J88" s="25"/>
      <c r="K88" s="25"/>
      <c r="L88" s="25"/>
      <c r="M88" s="25"/>
      <c r="N88" s="25"/>
      <c r="O88" s="25"/>
      <c r="P88" s="25"/>
    </row>
    <row r="89" spans="2:16" x14ac:dyDescent="0.25">
      <c r="B89" s="45"/>
      <c r="C89" s="25"/>
      <c r="D89" s="25"/>
      <c r="E89" s="25"/>
      <c r="F89" s="25"/>
      <c r="G89" s="25"/>
      <c r="H89" s="25"/>
      <c r="I89" s="25"/>
      <c r="J89" s="25"/>
      <c r="K89" s="25"/>
      <c r="L89" s="25"/>
      <c r="M89" s="25"/>
      <c r="N89" s="25"/>
      <c r="O89" s="25"/>
      <c r="P89" s="25"/>
    </row>
    <row r="90" spans="2:16" ht="51.75" customHeight="1" x14ac:dyDescent="0.25">
      <c r="B90" s="439" t="s">
        <v>150</v>
      </c>
      <c r="C90" s="439"/>
      <c r="D90" s="439"/>
      <c r="E90" s="439"/>
      <c r="F90" s="439"/>
      <c r="G90" s="439"/>
      <c r="H90" s="439"/>
      <c r="I90" s="439"/>
      <c r="J90" s="439"/>
      <c r="K90" s="439"/>
      <c r="L90" s="439"/>
      <c r="M90" s="439"/>
      <c r="N90" s="439"/>
      <c r="O90" s="439"/>
      <c r="P90" s="439"/>
    </row>
    <row r="91" spans="2:16" x14ac:dyDescent="0.25">
      <c r="B91" s="25"/>
      <c r="C91" s="25"/>
      <c r="D91" s="25"/>
      <c r="E91" s="25"/>
      <c r="F91" s="25"/>
      <c r="G91" s="25"/>
      <c r="H91" s="25"/>
      <c r="I91" s="25"/>
      <c r="J91" s="25"/>
      <c r="K91" s="25"/>
      <c r="L91" s="25"/>
      <c r="M91" s="25"/>
      <c r="N91" s="25"/>
      <c r="O91" s="25"/>
      <c r="P91" s="25"/>
    </row>
  </sheetData>
  <mergeCells count="32">
    <mergeCell ref="B90:P90"/>
    <mergeCell ref="B1:P1"/>
    <mergeCell ref="B52:P52"/>
    <mergeCell ref="B53:P53"/>
    <mergeCell ref="B54:P54"/>
    <mergeCell ref="B57:P57"/>
    <mergeCell ref="B61:P61"/>
    <mergeCell ref="B71:P71"/>
    <mergeCell ref="B41:P41"/>
    <mergeCell ref="B43:P43"/>
    <mergeCell ref="B44:P44"/>
    <mergeCell ref="B46:P46"/>
    <mergeCell ref="B34:P34"/>
    <mergeCell ref="B36:P36"/>
    <mergeCell ref="B38:P38"/>
    <mergeCell ref="B76:P76"/>
    <mergeCell ref="B87:P87"/>
    <mergeCell ref="B9:P9"/>
    <mergeCell ref="B22:O22"/>
    <mergeCell ref="B39:P39"/>
    <mergeCell ref="B10:P10"/>
    <mergeCell ref="B11:P11"/>
    <mergeCell ref="B18:P18"/>
    <mergeCell ref="B20:P20"/>
    <mergeCell ref="B30:P30"/>
    <mergeCell ref="B31:P31"/>
    <mergeCell ref="B32:P32"/>
    <mergeCell ref="B3:P3"/>
    <mergeCell ref="B5:P5"/>
    <mergeCell ref="B6:P6"/>
    <mergeCell ref="B7:P7"/>
    <mergeCell ref="B8:P8"/>
  </mergeCells>
  <printOptions horizontalCentered="1"/>
  <pageMargins left="0.25" right="0.25" top="0.25" bottom="0.5" header="0.3" footer="0.3"/>
  <pageSetup fitToHeight="0" orientation="landscape" blackAndWhite="1" r:id="rId1"/>
  <headerFooter>
    <oddFooter>&amp;L&amp;F&amp;RPage &amp;P of &amp;N</oddFooter>
  </headerFooter>
  <rowBreaks count="1" manualBreakCount="1">
    <brk id="51"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275"/>
  <sheetViews>
    <sheetView view="pageBreakPreview" zoomScaleNormal="100" zoomScaleSheetLayoutView="100" workbookViewId="0">
      <selection activeCell="L24" sqref="L24"/>
    </sheetView>
  </sheetViews>
  <sheetFormatPr defaultColWidth="9.140625" defaultRowHeight="15" x14ac:dyDescent="0.25"/>
  <cols>
    <col min="1" max="1" width="69.7109375" style="8" customWidth="1"/>
    <col min="2" max="3" width="20.5703125" style="8" customWidth="1"/>
    <col min="4" max="4" width="20.28515625" style="8" customWidth="1"/>
    <col min="5" max="5" width="11" hidden="1" customWidth="1"/>
    <col min="6" max="6" width="2.5703125" style="8" customWidth="1"/>
    <col min="7" max="14" width="9.140625" style="8"/>
    <col min="15" max="15" width="9.140625" style="8" customWidth="1"/>
    <col min="16" max="16384" width="9.140625" style="8"/>
  </cols>
  <sheetData>
    <row r="1" spans="1:7" ht="27.75" customHeight="1" x14ac:dyDescent="0.25">
      <c r="A1" s="566" t="s">
        <v>186</v>
      </c>
      <c r="B1" s="566"/>
      <c r="C1" s="566"/>
      <c r="D1" s="8">
        <f>+'Section A'!B2</f>
        <v>0</v>
      </c>
      <c r="E1" s="55"/>
    </row>
    <row r="2" spans="1:7" ht="93.75" customHeight="1" x14ac:dyDescent="0.25">
      <c r="A2" s="570" t="s">
        <v>191</v>
      </c>
      <c r="B2" s="570"/>
      <c r="C2" s="570"/>
      <c r="D2" s="570"/>
      <c r="E2" s="8"/>
      <c r="F2" s="17"/>
      <c r="G2" s="17"/>
    </row>
    <row r="3" spans="1:7" ht="9" customHeight="1" x14ac:dyDescent="0.25">
      <c r="A3" s="17"/>
      <c r="B3" s="17"/>
      <c r="C3" s="17"/>
      <c r="D3" s="17"/>
      <c r="F3" s="17"/>
      <c r="G3" s="17"/>
    </row>
    <row r="4" spans="1:7" x14ac:dyDescent="0.25">
      <c r="A4" s="234" t="s">
        <v>3</v>
      </c>
      <c r="B4" s="24" t="s">
        <v>48</v>
      </c>
      <c r="C4" s="24" t="s">
        <v>2</v>
      </c>
      <c r="D4" s="320" t="s">
        <v>279</v>
      </c>
      <c r="E4" s="289" t="s">
        <v>350</v>
      </c>
      <c r="F4" s="17"/>
      <c r="G4" s="17"/>
    </row>
    <row r="5" spans="1:7" s="110" customFormat="1" x14ac:dyDescent="0.25">
      <c r="A5" s="276" t="s">
        <v>3</v>
      </c>
      <c r="B5" s="279">
        <v>1</v>
      </c>
      <c r="C5" s="271">
        <f t="shared" ref="C5:C7" ca="1" si="0">RAND()*1000000</f>
        <v>462263.32786423451</v>
      </c>
      <c r="D5" s="87">
        <f t="shared" ref="D5:D36" ca="1" si="1">ROUND(+B5*C5,2)</f>
        <v>462263.33</v>
      </c>
      <c r="E5" s="122" t="s">
        <v>348</v>
      </c>
      <c r="F5" s="133"/>
      <c r="G5" s="133"/>
    </row>
    <row r="6" spans="1:7" s="110" customFormat="1" x14ac:dyDescent="0.25">
      <c r="A6" s="276" t="s">
        <v>381</v>
      </c>
      <c r="B6" s="279">
        <v>1</v>
      </c>
      <c r="C6" s="271">
        <f t="shared" ca="1" si="0"/>
        <v>841216.5848079042</v>
      </c>
      <c r="D6" s="87">
        <f t="shared" ca="1" si="1"/>
        <v>841216.58</v>
      </c>
      <c r="E6" s="122" t="s">
        <v>348</v>
      </c>
      <c r="F6" s="133"/>
      <c r="G6" s="133"/>
    </row>
    <row r="7" spans="1:7" s="110" customFormat="1" x14ac:dyDescent="0.25">
      <c r="A7" s="276" t="s">
        <v>382</v>
      </c>
      <c r="B7" s="279">
        <v>1</v>
      </c>
      <c r="C7" s="271">
        <f t="shared" ca="1" si="0"/>
        <v>619261.65824209817</v>
      </c>
      <c r="D7" s="87">
        <f t="shared" ca="1" si="1"/>
        <v>619261.66</v>
      </c>
      <c r="E7" s="122" t="s">
        <v>348</v>
      </c>
      <c r="F7" s="133"/>
      <c r="G7" s="133"/>
    </row>
    <row r="8" spans="1:7" s="110" customFormat="1" hidden="1" x14ac:dyDescent="0.25">
      <c r="A8" s="276"/>
      <c r="B8" s="279"/>
      <c r="C8" s="271"/>
      <c r="D8" s="87">
        <f t="shared" si="1"/>
        <v>0</v>
      </c>
      <c r="E8" s="122" t="s">
        <v>348</v>
      </c>
      <c r="F8" s="133"/>
      <c r="G8" s="133"/>
    </row>
    <row r="9" spans="1:7" s="110" customFormat="1" hidden="1" x14ac:dyDescent="0.25">
      <c r="A9" s="276"/>
      <c r="B9" s="279"/>
      <c r="C9" s="271"/>
      <c r="D9" s="87">
        <f t="shared" si="1"/>
        <v>0</v>
      </c>
      <c r="E9" s="122" t="s">
        <v>348</v>
      </c>
      <c r="F9" s="133"/>
      <c r="G9" s="133"/>
    </row>
    <row r="10" spans="1:7" s="110" customFormat="1" hidden="1" x14ac:dyDescent="0.25">
      <c r="A10" s="276"/>
      <c r="B10" s="279"/>
      <c r="C10" s="271"/>
      <c r="D10" s="87">
        <f t="shared" si="1"/>
        <v>0</v>
      </c>
      <c r="E10" s="122" t="s">
        <v>348</v>
      </c>
      <c r="F10" s="133"/>
      <c r="G10" s="133"/>
    </row>
    <row r="11" spans="1:7" s="110" customFormat="1" hidden="1" x14ac:dyDescent="0.25">
      <c r="A11" s="276"/>
      <c r="B11" s="279"/>
      <c r="C11" s="271"/>
      <c r="D11" s="87">
        <f t="shared" si="1"/>
        <v>0</v>
      </c>
      <c r="E11" s="122" t="s">
        <v>348</v>
      </c>
      <c r="F11" s="133"/>
      <c r="G11" s="133"/>
    </row>
    <row r="12" spans="1:7" s="110" customFormat="1" hidden="1" x14ac:dyDescent="0.25">
      <c r="A12" s="276"/>
      <c r="B12" s="279"/>
      <c r="C12" s="271"/>
      <c r="D12" s="87">
        <f t="shared" si="1"/>
        <v>0</v>
      </c>
      <c r="E12" s="122" t="s">
        <v>348</v>
      </c>
      <c r="F12" s="133"/>
      <c r="G12" s="133"/>
    </row>
    <row r="13" spans="1:7" s="110" customFormat="1" hidden="1" x14ac:dyDescent="0.25">
      <c r="A13" s="276"/>
      <c r="B13" s="279"/>
      <c r="C13" s="271"/>
      <c r="D13" s="87">
        <f t="shared" si="1"/>
        <v>0</v>
      </c>
      <c r="E13" s="122" t="s">
        <v>348</v>
      </c>
      <c r="F13" s="133"/>
      <c r="G13" s="133"/>
    </row>
    <row r="14" spans="1:7" s="110" customFormat="1" hidden="1" x14ac:dyDescent="0.25">
      <c r="A14" s="276"/>
      <c r="B14" s="279"/>
      <c r="C14" s="271"/>
      <c r="D14" s="87">
        <f t="shared" si="1"/>
        <v>0</v>
      </c>
      <c r="E14" s="122" t="s">
        <v>348</v>
      </c>
      <c r="F14" s="133"/>
      <c r="G14" s="133"/>
    </row>
    <row r="15" spans="1:7" s="110" customFormat="1" hidden="1" x14ac:dyDescent="0.25">
      <c r="A15" s="276"/>
      <c r="B15" s="279"/>
      <c r="C15" s="271"/>
      <c r="D15" s="87">
        <f t="shared" si="1"/>
        <v>0</v>
      </c>
      <c r="E15" s="122" t="s">
        <v>348</v>
      </c>
      <c r="F15" s="133"/>
      <c r="G15" s="133"/>
    </row>
    <row r="16" spans="1:7" s="110" customFormat="1" hidden="1" x14ac:dyDescent="0.25">
      <c r="A16" s="276"/>
      <c r="B16" s="279"/>
      <c r="C16" s="271"/>
      <c r="D16" s="87">
        <f t="shared" si="1"/>
        <v>0</v>
      </c>
      <c r="E16" s="122" t="s">
        <v>348</v>
      </c>
      <c r="F16" s="133"/>
      <c r="G16" s="133"/>
    </row>
    <row r="17" spans="1:7" s="110" customFormat="1" hidden="1" x14ac:dyDescent="0.25">
      <c r="A17" s="276"/>
      <c r="B17" s="279"/>
      <c r="C17" s="271"/>
      <c r="D17" s="87">
        <f t="shared" si="1"/>
        <v>0</v>
      </c>
      <c r="E17" s="122" t="s">
        <v>348</v>
      </c>
      <c r="F17" s="133"/>
      <c r="G17" s="133"/>
    </row>
    <row r="18" spans="1:7" s="110" customFormat="1" hidden="1" x14ac:dyDescent="0.25">
      <c r="A18" s="276"/>
      <c r="B18" s="279"/>
      <c r="C18" s="271"/>
      <c r="D18" s="87">
        <f t="shared" si="1"/>
        <v>0</v>
      </c>
      <c r="E18" s="122" t="s">
        <v>348</v>
      </c>
      <c r="F18" s="133"/>
      <c r="G18" s="133"/>
    </row>
    <row r="19" spans="1:7" s="110" customFormat="1" hidden="1" x14ac:dyDescent="0.25">
      <c r="A19" s="276"/>
      <c r="B19" s="279"/>
      <c r="C19" s="271"/>
      <c r="D19" s="87">
        <f t="shared" si="1"/>
        <v>0</v>
      </c>
      <c r="E19" s="122" t="s">
        <v>348</v>
      </c>
      <c r="F19" s="133"/>
      <c r="G19" s="133"/>
    </row>
    <row r="20" spans="1:7" s="110" customFormat="1" hidden="1" x14ac:dyDescent="0.25">
      <c r="A20" s="276"/>
      <c r="B20" s="279"/>
      <c r="C20" s="271"/>
      <c r="D20" s="87">
        <f t="shared" si="1"/>
        <v>0</v>
      </c>
      <c r="E20" s="122" t="s">
        <v>348</v>
      </c>
      <c r="F20" s="133"/>
      <c r="G20" s="133"/>
    </row>
    <row r="21" spans="1:7" s="110" customFormat="1" hidden="1" x14ac:dyDescent="0.25">
      <c r="A21" s="276"/>
      <c r="B21" s="279"/>
      <c r="C21" s="271"/>
      <c r="D21" s="87">
        <f t="shared" si="1"/>
        <v>0</v>
      </c>
      <c r="E21" s="122" t="s">
        <v>348</v>
      </c>
      <c r="F21" s="133"/>
      <c r="G21" s="133"/>
    </row>
    <row r="22" spans="1:7" s="110" customFormat="1" hidden="1" x14ac:dyDescent="0.25">
      <c r="A22" s="276"/>
      <c r="B22" s="279"/>
      <c r="C22" s="271"/>
      <c r="D22" s="87">
        <f t="shared" si="1"/>
        <v>0</v>
      </c>
      <c r="E22" s="122" t="s">
        <v>348</v>
      </c>
      <c r="F22" s="133"/>
      <c r="G22" s="133"/>
    </row>
    <row r="23" spans="1:7" s="110" customFormat="1" hidden="1" x14ac:dyDescent="0.25">
      <c r="A23" s="276"/>
      <c r="B23" s="279"/>
      <c r="C23" s="271"/>
      <c r="D23" s="87">
        <f t="shared" si="1"/>
        <v>0</v>
      </c>
      <c r="E23" s="122" t="s">
        <v>348</v>
      </c>
      <c r="F23" s="133"/>
      <c r="G23" s="133"/>
    </row>
    <row r="24" spans="1:7" s="110" customFormat="1" hidden="1" x14ac:dyDescent="0.25">
      <c r="A24" s="276"/>
      <c r="B24" s="279"/>
      <c r="C24" s="271"/>
      <c r="D24" s="87">
        <f t="shared" si="1"/>
        <v>0</v>
      </c>
      <c r="E24" s="122" t="s">
        <v>348</v>
      </c>
      <c r="F24" s="133"/>
      <c r="G24" s="133"/>
    </row>
    <row r="25" spans="1:7" s="110" customFormat="1" hidden="1" x14ac:dyDescent="0.25">
      <c r="A25" s="276"/>
      <c r="B25" s="279"/>
      <c r="C25" s="271"/>
      <c r="D25" s="87">
        <f t="shared" si="1"/>
        <v>0</v>
      </c>
      <c r="E25" s="122" t="s">
        <v>348</v>
      </c>
      <c r="F25" s="133"/>
      <c r="G25" s="133"/>
    </row>
    <row r="26" spans="1:7" s="110" customFormat="1" hidden="1" x14ac:dyDescent="0.25">
      <c r="A26" s="276"/>
      <c r="B26" s="279"/>
      <c r="C26" s="271"/>
      <c r="D26" s="87">
        <f t="shared" si="1"/>
        <v>0</v>
      </c>
      <c r="E26" s="122" t="s">
        <v>348</v>
      </c>
      <c r="F26" s="133"/>
      <c r="G26" s="133"/>
    </row>
    <row r="27" spans="1:7" s="110" customFormat="1" hidden="1" x14ac:dyDescent="0.25">
      <c r="A27" s="276"/>
      <c r="B27" s="279"/>
      <c r="C27" s="271"/>
      <c r="D27" s="87">
        <f t="shared" si="1"/>
        <v>0</v>
      </c>
      <c r="E27" s="122" t="s">
        <v>348</v>
      </c>
      <c r="F27" s="133"/>
      <c r="G27" s="133"/>
    </row>
    <row r="28" spans="1:7" s="110" customFormat="1" hidden="1" x14ac:dyDescent="0.25">
      <c r="A28" s="276"/>
      <c r="B28" s="279"/>
      <c r="C28" s="271"/>
      <c r="D28" s="87">
        <f t="shared" si="1"/>
        <v>0</v>
      </c>
      <c r="E28" s="122" t="s">
        <v>348</v>
      </c>
      <c r="F28" s="133"/>
      <c r="G28" s="133"/>
    </row>
    <row r="29" spans="1:7" s="110" customFormat="1" hidden="1" x14ac:dyDescent="0.25">
      <c r="A29" s="276"/>
      <c r="B29" s="279"/>
      <c r="C29" s="271"/>
      <c r="D29" s="87">
        <f t="shared" si="1"/>
        <v>0</v>
      </c>
      <c r="E29" s="122" t="s">
        <v>348</v>
      </c>
      <c r="F29" s="133"/>
      <c r="G29" s="133"/>
    </row>
    <row r="30" spans="1:7" s="110" customFormat="1" hidden="1" x14ac:dyDescent="0.25">
      <c r="A30" s="276"/>
      <c r="B30" s="279"/>
      <c r="C30" s="271"/>
      <c r="D30" s="87">
        <f t="shared" si="1"/>
        <v>0</v>
      </c>
      <c r="E30" s="122" t="s">
        <v>348</v>
      </c>
      <c r="F30" s="133"/>
      <c r="G30" s="133"/>
    </row>
    <row r="31" spans="1:7" s="110" customFormat="1" hidden="1" x14ac:dyDescent="0.25">
      <c r="A31" s="276"/>
      <c r="B31" s="279"/>
      <c r="C31" s="271"/>
      <c r="D31" s="87">
        <f t="shared" si="1"/>
        <v>0</v>
      </c>
      <c r="E31" s="122" t="s">
        <v>348</v>
      </c>
      <c r="F31" s="133"/>
      <c r="G31" s="133"/>
    </row>
    <row r="32" spans="1:7" s="110" customFormat="1" hidden="1" x14ac:dyDescent="0.25">
      <c r="A32" s="276"/>
      <c r="B32" s="279"/>
      <c r="C32" s="271"/>
      <c r="D32" s="87">
        <f t="shared" si="1"/>
        <v>0</v>
      </c>
      <c r="E32" s="122" t="s">
        <v>348</v>
      </c>
      <c r="F32" s="133"/>
      <c r="G32" s="133"/>
    </row>
    <row r="33" spans="1:7" s="110" customFormat="1" hidden="1" x14ac:dyDescent="0.25">
      <c r="A33" s="276"/>
      <c r="B33" s="279"/>
      <c r="C33" s="271"/>
      <c r="D33" s="87">
        <f t="shared" si="1"/>
        <v>0</v>
      </c>
      <c r="E33" s="122" t="s">
        <v>348</v>
      </c>
      <c r="F33" s="133"/>
      <c r="G33" s="133"/>
    </row>
    <row r="34" spans="1:7" s="110" customFormat="1" hidden="1" x14ac:dyDescent="0.25">
      <c r="A34" s="276"/>
      <c r="B34" s="279"/>
      <c r="C34" s="271"/>
      <c r="D34" s="87">
        <f t="shared" si="1"/>
        <v>0</v>
      </c>
      <c r="E34" s="122" t="s">
        <v>348</v>
      </c>
      <c r="F34" s="133"/>
      <c r="G34" s="133"/>
    </row>
    <row r="35" spans="1:7" s="110" customFormat="1" hidden="1" x14ac:dyDescent="0.25">
      <c r="A35" s="276"/>
      <c r="B35" s="279"/>
      <c r="C35" s="271"/>
      <c r="D35" s="87">
        <f t="shared" si="1"/>
        <v>0</v>
      </c>
      <c r="E35" s="122" t="s">
        <v>348</v>
      </c>
      <c r="F35" s="133"/>
      <c r="G35" s="133"/>
    </row>
    <row r="36" spans="1:7" s="110" customFormat="1" hidden="1" x14ac:dyDescent="0.25">
      <c r="A36" s="276"/>
      <c r="B36" s="279"/>
      <c r="C36" s="271"/>
      <c r="D36" s="87">
        <f t="shared" si="1"/>
        <v>0</v>
      </c>
      <c r="E36" s="122" t="s">
        <v>348</v>
      </c>
      <c r="F36" s="133"/>
      <c r="G36" s="133"/>
    </row>
    <row r="37" spans="1:7" s="110" customFormat="1" hidden="1" x14ac:dyDescent="0.25">
      <c r="A37" s="276"/>
      <c r="B37" s="279"/>
      <c r="C37" s="271"/>
      <c r="D37" s="87">
        <f t="shared" ref="D37:D68" si="2">ROUND(+B37*C37,2)</f>
        <v>0</v>
      </c>
      <c r="E37" s="122" t="s">
        <v>348</v>
      </c>
      <c r="F37" s="133"/>
      <c r="G37" s="133"/>
    </row>
    <row r="38" spans="1:7" s="110" customFormat="1" hidden="1" x14ac:dyDescent="0.25">
      <c r="A38" s="276"/>
      <c r="B38" s="279"/>
      <c r="C38" s="271"/>
      <c r="D38" s="87">
        <f t="shared" si="2"/>
        <v>0</v>
      </c>
      <c r="E38" s="122" t="s">
        <v>348</v>
      </c>
      <c r="F38" s="133"/>
      <c r="G38" s="133"/>
    </row>
    <row r="39" spans="1:7" s="110" customFormat="1" hidden="1" x14ac:dyDescent="0.25">
      <c r="A39" s="276"/>
      <c r="B39" s="279"/>
      <c r="C39" s="271"/>
      <c r="D39" s="87">
        <f t="shared" si="2"/>
        <v>0</v>
      </c>
      <c r="E39" s="122" t="s">
        <v>348</v>
      </c>
      <c r="F39" s="133"/>
      <c r="G39" s="133"/>
    </row>
    <row r="40" spans="1:7" s="110" customFormat="1" hidden="1" x14ac:dyDescent="0.25">
      <c r="A40" s="276"/>
      <c r="B40" s="279"/>
      <c r="C40" s="271"/>
      <c r="D40" s="87">
        <f t="shared" si="2"/>
        <v>0</v>
      </c>
      <c r="E40" s="122" t="s">
        <v>348</v>
      </c>
      <c r="F40" s="133"/>
      <c r="G40" s="133"/>
    </row>
    <row r="41" spans="1:7" s="110" customFormat="1" hidden="1" x14ac:dyDescent="0.25">
      <c r="A41" s="276"/>
      <c r="B41" s="279"/>
      <c r="C41" s="271"/>
      <c r="D41" s="87">
        <f t="shared" si="2"/>
        <v>0</v>
      </c>
      <c r="E41" s="122" t="s">
        <v>348</v>
      </c>
      <c r="F41" s="133"/>
      <c r="G41" s="133"/>
    </row>
    <row r="42" spans="1:7" s="110" customFormat="1" hidden="1" x14ac:dyDescent="0.25">
      <c r="A42" s="276"/>
      <c r="B42" s="279"/>
      <c r="C42" s="271"/>
      <c r="D42" s="87">
        <f t="shared" si="2"/>
        <v>0</v>
      </c>
      <c r="E42" s="122" t="s">
        <v>348</v>
      </c>
      <c r="F42" s="133"/>
      <c r="G42" s="133"/>
    </row>
    <row r="43" spans="1:7" s="110" customFormat="1" hidden="1" x14ac:dyDescent="0.25">
      <c r="A43" s="276"/>
      <c r="B43" s="279"/>
      <c r="C43" s="271"/>
      <c r="D43" s="87">
        <f t="shared" si="2"/>
        <v>0</v>
      </c>
      <c r="E43" s="122" t="s">
        <v>348</v>
      </c>
      <c r="F43" s="133"/>
      <c r="G43" s="133"/>
    </row>
    <row r="44" spans="1:7" s="110" customFormat="1" hidden="1" x14ac:dyDescent="0.25">
      <c r="A44" s="276"/>
      <c r="B44" s="279"/>
      <c r="C44" s="271"/>
      <c r="D44" s="87">
        <f t="shared" si="2"/>
        <v>0</v>
      </c>
      <c r="E44" s="122" t="s">
        <v>348</v>
      </c>
      <c r="F44" s="133"/>
      <c r="G44" s="133"/>
    </row>
    <row r="45" spans="1:7" s="110" customFormat="1" hidden="1" x14ac:dyDescent="0.25">
      <c r="A45" s="276"/>
      <c r="B45" s="279"/>
      <c r="C45" s="271"/>
      <c r="D45" s="87">
        <f t="shared" si="2"/>
        <v>0</v>
      </c>
      <c r="E45" s="122" t="s">
        <v>348</v>
      </c>
      <c r="F45" s="133"/>
      <c r="G45" s="133"/>
    </row>
    <row r="46" spans="1:7" s="110" customFormat="1" hidden="1" x14ac:dyDescent="0.25">
      <c r="A46" s="276"/>
      <c r="B46" s="279"/>
      <c r="C46" s="271"/>
      <c r="D46" s="87">
        <f t="shared" si="2"/>
        <v>0</v>
      </c>
      <c r="E46" s="122" t="s">
        <v>348</v>
      </c>
      <c r="F46" s="133"/>
      <c r="G46" s="133"/>
    </row>
    <row r="47" spans="1:7" s="110" customFormat="1" hidden="1" x14ac:dyDescent="0.25">
      <c r="A47" s="276"/>
      <c r="B47" s="279"/>
      <c r="C47" s="271"/>
      <c r="D47" s="87">
        <f t="shared" si="2"/>
        <v>0</v>
      </c>
      <c r="E47" s="122" t="s">
        <v>348</v>
      </c>
      <c r="F47" s="133"/>
      <c r="G47" s="133"/>
    </row>
    <row r="48" spans="1:7" s="110" customFormat="1" hidden="1" x14ac:dyDescent="0.25">
      <c r="A48" s="276"/>
      <c r="B48" s="279"/>
      <c r="C48" s="271"/>
      <c r="D48" s="87">
        <f t="shared" si="2"/>
        <v>0</v>
      </c>
      <c r="E48" s="122" t="s">
        <v>348</v>
      </c>
      <c r="F48" s="133"/>
      <c r="G48" s="133"/>
    </row>
    <row r="49" spans="1:7" s="110" customFormat="1" hidden="1" x14ac:dyDescent="0.25">
      <c r="A49" s="276"/>
      <c r="B49" s="279"/>
      <c r="C49" s="271"/>
      <c r="D49" s="87">
        <f t="shared" si="2"/>
        <v>0</v>
      </c>
      <c r="E49" s="122" t="s">
        <v>348</v>
      </c>
      <c r="F49" s="133"/>
      <c r="G49" s="133"/>
    </row>
    <row r="50" spans="1:7" s="110" customFormat="1" hidden="1" x14ac:dyDescent="0.25">
      <c r="A50" s="276"/>
      <c r="B50" s="279"/>
      <c r="C50" s="271"/>
      <c r="D50" s="87">
        <f t="shared" si="2"/>
        <v>0</v>
      </c>
      <c r="E50" s="122" t="s">
        <v>348</v>
      </c>
      <c r="F50" s="133"/>
      <c r="G50" s="133"/>
    </row>
    <row r="51" spans="1:7" s="110" customFormat="1" hidden="1" x14ac:dyDescent="0.25">
      <c r="A51" s="276"/>
      <c r="B51" s="279"/>
      <c r="C51" s="271"/>
      <c r="D51" s="87">
        <f t="shared" si="2"/>
        <v>0</v>
      </c>
      <c r="E51" s="122" t="s">
        <v>348</v>
      </c>
      <c r="F51" s="133"/>
      <c r="G51" s="133"/>
    </row>
    <row r="52" spans="1:7" s="110" customFormat="1" hidden="1" x14ac:dyDescent="0.25">
      <c r="A52" s="276"/>
      <c r="B52" s="279"/>
      <c r="C52" s="271"/>
      <c r="D52" s="87">
        <f t="shared" si="2"/>
        <v>0</v>
      </c>
      <c r="E52" s="122" t="s">
        <v>348</v>
      </c>
      <c r="F52" s="133"/>
      <c r="G52" s="133"/>
    </row>
    <row r="53" spans="1:7" s="110" customFormat="1" hidden="1" x14ac:dyDescent="0.25">
      <c r="A53" s="276"/>
      <c r="B53" s="279"/>
      <c r="C53" s="271"/>
      <c r="D53" s="87">
        <f t="shared" si="2"/>
        <v>0</v>
      </c>
      <c r="E53" s="122" t="s">
        <v>348</v>
      </c>
      <c r="F53" s="133"/>
      <c r="G53" s="133"/>
    </row>
    <row r="54" spans="1:7" s="110" customFormat="1" hidden="1" x14ac:dyDescent="0.25">
      <c r="A54" s="276"/>
      <c r="B54" s="279"/>
      <c r="C54" s="271"/>
      <c r="D54" s="87">
        <f t="shared" si="2"/>
        <v>0</v>
      </c>
      <c r="E54" s="122" t="s">
        <v>348</v>
      </c>
      <c r="F54" s="133"/>
      <c r="G54" s="133"/>
    </row>
    <row r="55" spans="1:7" s="110" customFormat="1" hidden="1" x14ac:dyDescent="0.25">
      <c r="A55" s="276"/>
      <c r="B55" s="279"/>
      <c r="C55" s="271"/>
      <c r="D55" s="87">
        <f t="shared" si="2"/>
        <v>0</v>
      </c>
      <c r="E55" s="122" t="s">
        <v>348</v>
      </c>
      <c r="F55" s="133"/>
      <c r="G55" s="133"/>
    </row>
    <row r="56" spans="1:7" s="110" customFormat="1" hidden="1" x14ac:dyDescent="0.25">
      <c r="A56" s="276"/>
      <c r="B56" s="279"/>
      <c r="C56" s="271"/>
      <c r="D56" s="87">
        <f t="shared" si="2"/>
        <v>0</v>
      </c>
      <c r="E56" s="122" t="s">
        <v>348</v>
      </c>
      <c r="F56" s="133"/>
      <c r="G56" s="133"/>
    </row>
    <row r="57" spans="1:7" s="110" customFormat="1" hidden="1" x14ac:dyDescent="0.25">
      <c r="A57" s="276"/>
      <c r="B57" s="279"/>
      <c r="C57" s="271"/>
      <c r="D57" s="87">
        <f t="shared" si="2"/>
        <v>0</v>
      </c>
      <c r="E57" s="122" t="s">
        <v>348</v>
      </c>
      <c r="F57" s="133"/>
      <c r="G57" s="133"/>
    </row>
    <row r="58" spans="1:7" s="110" customFormat="1" hidden="1" x14ac:dyDescent="0.25">
      <c r="A58" s="276"/>
      <c r="B58" s="279"/>
      <c r="C58" s="271"/>
      <c r="D58" s="87">
        <f t="shared" si="2"/>
        <v>0</v>
      </c>
      <c r="E58" s="122" t="s">
        <v>348</v>
      </c>
      <c r="F58" s="133"/>
      <c r="G58" s="133"/>
    </row>
    <row r="59" spans="1:7" s="110" customFormat="1" hidden="1" x14ac:dyDescent="0.25">
      <c r="A59" s="276"/>
      <c r="B59" s="279"/>
      <c r="C59" s="271"/>
      <c r="D59" s="87">
        <f t="shared" si="2"/>
        <v>0</v>
      </c>
      <c r="E59" s="122" t="s">
        <v>348</v>
      </c>
      <c r="F59" s="133"/>
      <c r="G59" s="133"/>
    </row>
    <row r="60" spans="1:7" s="110" customFormat="1" hidden="1" x14ac:dyDescent="0.25">
      <c r="A60" s="276"/>
      <c r="B60" s="279"/>
      <c r="C60" s="271"/>
      <c r="D60" s="87">
        <f t="shared" si="2"/>
        <v>0</v>
      </c>
      <c r="E60" s="122" t="s">
        <v>348</v>
      </c>
      <c r="F60" s="133"/>
      <c r="G60" s="133"/>
    </row>
    <row r="61" spans="1:7" s="110" customFormat="1" hidden="1" x14ac:dyDescent="0.25">
      <c r="A61" s="276"/>
      <c r="B61" s="279"/>
      <c r="C61" s="271"/>
      <c r="D61" s="87">
        <f t="shared" si="2"/>
        <v>0</v>
      </c>
      <c r="E61" s="122" t="s">
        <v>348</v>
      </c>
      <c r="F61" s="133"/>
      <c r="G61" s="133"/>
    </row>
    <row r="62" spans="1:7" s="110" customFormat="1" hidden="1" x14ac:dyDescent="0.25">
      <c r="A62" s="276"/>
      <c r="B62" s="279"/>
      <c r="C62" s="271"/>
      <c r="D62" s="87">
        <f t="shared" si="2"/>
        <v>0</v>
      </c>
      <c r="E62" s="122" t="s">
        <v>348</v>
      </c>
      <c r="F62" s="133"/>
      <c r="G62" s="133"/>
    </row>
    <row r="63" spans="1:7" s="110" customFormat="1" hidden="1" x14ac:dyDescent="0.25">
      <c r="A63" s="276"/>
      <c r="B63" s="279"/>
      <c r="C63" s="271"/>
      <c r="D63" s="87">
        <f t="shared" si="2"/>
        <v>0</v>
      </c>
      <c r="E63" s="122" t="s">
        <v>348</v>
      </c>
      <c r="F63" s="133"/>
      <c r="G63" s="133"/>
    </row>
    <row r="64" spans="1:7" s="110" customFormat="1" hidden="1" x14ac:dyDescent="0.25">
      <c r="A64" s="276"/>
      <c r="B64" s="279"/>
      <c r="C64" s="271"/>
      <c r="D64" s="87">
        <f t="shared" si="2"/>
        <v>0</v>
      </c>
      <c r="E64" s="122" t="s">
        <v>348</v>
      </c>
      <c r="F64" s="133"/>
      <c r="G64" s="133"/>
    </row>
    <row r="65" spans="1:7" s="110" customFormat="1" hidden="1" x14ac:dyDescent="0.25">
      <c r="A65" s="276"/>
      <c r="B65" s="279"/>
      <c r="C65" s="271"/>
      <c r="D65" s="87">
        <f t="shared" si="2"/>
        <v>0</v>
      </c>
      <c r="E65" s="122" t="s">
        <v>348</v>
      </c>
      <c r="F65" s="133"/>
      <c r="G65" s="133"/>
    </row>
    <row r="66" spans="1:7" s="110" customFormat="1" hidden="1" x14ac:dyDescent="0.25">
      <c r="A66" s="276"/>
      <c r="B66" s="279"/>
      <c r="C66" s="271"/>
      <c r="D66" s="87">
        <f t="shared" si="2"/>
        <v>0</v>
      </c>
      <c r="E66" s="122" t="s">
        <v>348</v>
      </c>
      <c r="F66" s="133"/>
      <c r="G66" s="133"/>
    </row>
    <row r="67" spans="1:7" s="110" customFormat="1" hidden="1" x14ac:dyDescent="0.25">
      <c r="A67" s="276"/>
      <c r="B67" s="279"/>
      <c r="C67" s="271"/>
      <c r="D67" s="87">
        <f t="shared" si="2"/>
        <v>0</v>
      </c>
      <c r="E67" s="122" t="s">
        <v>348</v>
      </c>
      <c r="F67" s="133"/>
      <c r="G67" s="133"/>
    </row>
    <row r="68" spans="1:7" s="110" customFormat="1" hidden="1" x14ac:dyDescent="0.25">
      <c r="A68" s="276"/>
      <c r="B68" s="279"/>
      <c r="C68" s="271"/>
      <c r="D68" s="87">
        <f t="shared" si="2"/>
        <v>0</v>
      </c>
      <c r="E68" s="122" t="s">
        <v>348</v>
      </c>
      <c r="F68" s="133"/>
      <c r="G68" s="133"/>
    </row>
    <row r="69" spans="1:7" s="110" customFormat="1" hidden="1" x14ac:dyDescent="0.25">
      <c r="A69" s="276"/>
      <c r="B69" s="279"/>
      <c r="C69" s="271"/>
      <c r="D69" s="87">
        <f t="shared" ref="D69:D100" si="3">ROUND(+B69*C69,2)</f>
        <v>0</v>
      </c>
      <c r="E69" s="122" t="s">
        <v>348</v>
      </c>
      <c r="F69" s="133"/>
      <c r="G69" s="133"/>
    </row>
    <row r="70" spans="1:7" s="110" customFormat="1" hidden="1" x14ac:dyDescent="0.25">
      <c r="A70" s="276"/>
      <c r="B70" s="279"/>
      <c r="C70" s="271"/>
      <c r="D70" s="87">
        <f t="shared" si="3"/>
        <v>0</v>
      </c>
      <c r="E70" s="122" t="s">
        <v>348</v>
      </c>
      <c r="F70" s="133"/>
      <c r="G70" s="133"/>
    </row>
    <row r="71" spans="1:7" s="110" customFormat="1" hidden="1" x14ac:dyDescent="0.25">
      <c r="A71" s="276"/>
      <c r="B71" s="279"/>
      <c r="C71" s="271"/>
      <c r="D71" s="87">
        <f t="shared" si="3"/>
        <v>0</v>
      </c>
      <c r="E71" s="122" t="s">
        <v>348</v>
      </c>
      <c r="F71" s="133"/>
      <c r="G71" s="133"/>
    </row>
    <row r="72" spans="1:7" s="110" customFormat="1" hidden="1" x14ac:dyDescent="0.25">
      <c r="A72" s="276"/>
      <c r="B72" s="279"/>
      <c r="C72" s="271"/>
      <c r="D72" s="87">
        <f t="shared" si="3"/>
        <v>0</v>
      </c>
      <c r="E72" s="122" t="s">
        <v>348</v>
      </c>
      <c r="F72" s="133"/>
      <c r="G72" s="133"/>
    </row>
    <row r="73" spans="1:7" s="110" customFormat="1" hidden="1" x14ac:dyDescent="0.25">
      <c r="A73" s="276"/>
      <c r="B73" s="279"/>
      <c r="C73" s="271"/>
      <c r="D73" s="87">
        <f t="shared" si="3"/>
        <v>0</v>
      </c>
      <c r="E73" s="122" t="s">
        <v>348</v>
      </c>
      <c r="F73" s="133"/>
      <c r="G73" s="133"/>
    </row>
    <row r="74" spans="1:7" s="110" customFormat="1" hidden="1" x14ac:dyDescent="0.25">
      <c r="A74" s="276"/>
      <c r="B74" s="279"/>
      <c r="C74" s="271"/>
      <c r="D74" s="87">
        <f t="shared" si="3"/>
        <v>0</v>
      </c>
      <c r="E74" s="122" t="s">
        <v>348</v>
      </c>
      <c r="F74" s="133"/>
      <c r="G74" s="133"/>
    </row>
    <row r="75" spans="1:7" s="110" customFormat="1" hidden="1" x14ac:dyDescent="0.25">
      <c r="A75" s="276"/>
      <c r="B75" s="279"/>
      <c r="C75" s="271"/>
      <c r="D75" s="87">
        <f t="shared" si="3"/>
        <v>0</v>
      </c>
      <c r="E75" s="122" t="s">
        <v>348</v>
      </c>
      <c r="F75" s="133"/>
      <c r="G75" s="133"/>
    </row>
    <row r="76" spans="1:7" s="110" customFormat="1" hidden="1" x14ac:dyDescent="0.25">
      <c r="A76" s="276"/>
      <c r="B76" s="279"/>
      <c r="C76" s="271"/>
      <c r="D76" s="87">
        <f t="shared" si="3"/>
        <v>0</v>
      </c>
      <c r="E76" s="122" t="s">
        <v>348</v>
      </c>
      <c r="F76" s="133"/>
      <c r="G76" s="133"/>
    </row>
    <row r="77" spans="1:7" s="110" customFormat="1" hidden="1" x14ac:dyDescent="0.25">
      <c r="A77" s="276"/>
      <c r="B77" s="279"/>
      <c r="C77" s="271"/>
      <c r="D77" s="87">
        <f t="shared" si="3"/>
        <v>0</v>
      </c>
      <c r="E77" s="122" t="s">
        <v>348</v>
      </c>
      <c r="F77" s="133"/>
      <c r="G77" s="133"/>
    </row>
    <row r="78" spans="1:7" s="110" customFormat="1" hidden="1" x14ac:dyDescent="0.25">
      <c r="A78" s="276"/>
      <c r="B78" s="279"/>
      <c r="C78" s="271"/>
      <c r="D78" s="87">
        <f t="shared" si="3"/>
        <v>0</v>
      </c>
      <c r="E78" s="122" t="s">
        <v>348</v>
      </c>
      <c r="F78" s="133"/>
      <c r="G78" s="133"/>
    </row>
    <row r="79" spans="1:7" s="110" customFormat="1" hidden="1" x14ac:dyDescent="0.25">
      <c r="A79" s="276"/>
      <c r="B79" s="279"/>
      <c r="C79" s="271"/>
      <c r="D79" s="87">
        <f t="shared" si="3"/>
        <v>0</v>
      </c>
      <c r="E79" s="122" t="s">
        <v>348</v>
      </c>
      <c r="F79" s="133"/>
      <c r="G79" s="133"/>
    </row>
    <row r="80" spans="1:7" s="110" customFormat="1" hidden="1" x14ac:dyDescent="0.25">
      <c r="A80" s="276"/>
      <c r="B80" s="279"/>
      <c r="C80" s="271"/>
      <c r="D80" s="87">
        <f t="shared" si="3"/>
        <v>0</v>
      </c>
      <c r="E80" s="122" t="s">
        <v>348</v>
      </c>
      <c r="F80" s="133"/>
      <c r="G80" s="133"/>
    </row>
    <row r="81" spans="1:7" s="110" customFormat="1" hidden="1" x14ac:dyDescent="0.25">
      <c r="A81" s="276"/>
      <c r="B81" s="279"/>
      <c r="C81" s="271"/>
      <c r="D81" s="87">
        <f t="shared" si="3"/>
        <v>0</v>
      </c>
      <c r="E81" s="122" t="s">
        <v>348</v>
      </c>
      <c r="F81" s="133"/>
      <c r="G81" s="133"/>
    </row>
    <row r="82" spans="1:7" s="110" customFormat="1" hidden="1" x14ac:dyDescent="0.25">
      <c r="A82" s="276"/>
      <c r="B82" s="279"/>
      <c r="C82" s="271"/>
      <c r="D82" s="87">
        <f t="shared" si="3"/>
        <v>0</v>
      </c>
      <c r="E82" s="122" t="s">
        <v>348</v>
      </c>
      <c r="F82" s="133"/>
      <c r="G82" s="133"/>
    </row>
    <row r="83" spans="1:7" s="110" customFormat="1" hidden="1" x14ac:dyDescent="0.25">
      <c r="A83" s="276"/>
      <c r="B83" s="279"/>
      <c r="C83" s="271"/>
      <c r="D83" s="87">
        <f t="shared" si="3"/>
        <v>0</v>
      </c>
      <c r="E83" s="122" t="s">
        <v>348</v>
      </c>
      <c r="F83" s="133"/>
      <c r="G83" s="133"/>
    </row>
    <row r="84" spans="1:7" s="110" customFormat="1" hidden="1" x14ac:dyDescent="0.25">
      <c r="A84" s="276"/>
      <c r="B84" s="279"/>
      <c r="C84" s="271"/>
      <c r="D84" s="87">
        <f t="shared" si="3"/>
        <v>0</v>
      </c>
      <c r="E84" s="122" t="s">
        <v>348</v>
      </c>
      <c r="F84" s="133"/>
      <c r="G84" s="133"/>
    </row>
    <row r="85" spans="1:7" s="110" customFormat="1" hidden="1" x14ac:dyDescent="0.25">
      <c r="A85" s="276"/>
      <c r="B85" s="279"/>
      <c r="C85" s="271"/>
      <c r="D85" s="87">
        <f t="shared" si="3"/>
        <v>0</v>
      </c>
      <c r="E85" s="122" t="s">
        <v>348</v>
      </c>
      <c r="F85" s="133"/>
      <c r="G85" s="133"/>
    </row>
    <row r="86" spans="1:7" s="110" customFormat="1" hidden="1" x14ac:dyDescent="0.25">
      <c r="A86" s="276"/>
      <c r="B86" s="279"/>
      <c r="C86" s="271"/>
      <c r="D86" s="87">
        <f t="shared" si="3"/>
        <v>0</v>
      </c>
      <c r="E86" s="122" t="s">
        <v>348</v>
      </c>
      <c r="F86" s="133"/>
      <c r="G86" s="133"/>
    </row>
    <row r="87" spans="1:7" s="110" customFormat="1" hidden="1" x14ac:dyDescent="0.25">
      <c r="A87" s="276"/>
      <c r="B87" s="279"/>
      <c r="C87" s="271"/>
      <c r="D87" s="87">
        <f t="shared" si="3"/>
        <v>0</v>
      </c>
      <c r="E87" s="122" t="s">
        <v>348</v>
      </c>
      <c r="F87" s="133"/>
      <c r="G87" s="133"/>
    </row>
    <row r="88" spans="1:7" s="110" customFormat="1" hidden="1" x14ac:dyDescent="0.25">
      <c r="A88" s="276"/>
      <c r="B88" s="279"/>
      <c r="C88" s="271"/>
      <c r="D88" s="87">
        <f t="shared" si="3"/>
        <v>0</v>
      </c>
      <c r="E88" s="122" t="s">
        <v>348</v>
      </c>
      <c r="F88" s="133"/>
      <c r="G88" s="133"/>
    </row>
    <row r="89" spans="1:7" s="110" customFormat="1" hidden="1" x14ac:dyDescent="0.25">
      <c r="A89" s="276"/>
      <c r="B89" s="279"/>
      <c r="C89" s="271"/>
      <c r="D89" s="87">
        <f t="shared" si="3"/>
        <v>0</v>
      </c>
      <c r="E89" s="122" t="s">
        <v>348</v>
      </c>
      <c r="F89" s="133"/>
      <c r="G89" s="133"/>
    </row>
    <row r="90" spans="1:7" s="110" customFormat="1" hidden="1" x14ac:dyDescent="0.25">
      <c r="A90" s="276"/>
      <c r="B90" s="279"/>
      <c r="C90" s="271"/>
      <c r="D90" s="87">
        <f t="shared" si="3"/>
        <v>0</v>
      </c>
      <c r="E90" s="122" t="s">
        <v>348</v>
      </c>
      <c r="F90" s="133"/>
      <c r="G90" s="133"/>
    </row>
    <row r="91" spans="1:7" s="110" customFormat="1" hidden="1" x14ac:dyDescent="0.25">
      <c r="A91" s="276"/>
      <c r="B91" s="279"/>
      <c r="C91" s="271"/>
      <c r="D91" s="87">
        <f t="shared" si="3"/>
        <v>0</v>
      </c>
      <c r="E91" s="122" t="s">
        <v>348</v>
      </c>
      <c r="F91" s="133"/>
      <c r="G91" s="133"/>
    </row>
    <row r="92" spans="1:7" s="110" customFormat="1" hidden="1" x14ac:dyDescent="0.25">
      <c r="A92" s="276"/>
      <c r="B92" s="279"/>
      <c r="C92" s="271"/>
      <c r="D92" s="87">
        <f t="shared" si="3"/>
        <v>0</v>
      </c>
      <c r="E92" s="122" t="s">
        <v>348</v>
      </c>
      <c r="F92" s="133"/>
      <c r="G92" s="133"/>
    </row>
    <row r="93" spans="1:7" s="110" customFormat="1" hidden="1" x14ac:dyDescent="0.25">
      <c r="A93" s="276"/>
      <c r="B93" s="279"/>
      <c r="C93" s="271"/>
      <c r="D93" s="87">
        <f t="shared" si="3"/>
        <v>0</v>
      </c>
      <c r="E93" s="122" t="s">
        <v>348</v>
      </c>
      <c r="F93" s="133"/>
      <c r="G93" s="133"/>
    </row>
    <row r="94" spans="1:7" s="110" customFormat="1" hidden="1" x14ac:dyDescent="0.25">
      <c r="A94" s="276"/>
      <c r="B94" s="279"/>
      <c r="C94" s="271"/>
      <c r="D94" s="87">
        <f t="shared" si="3"/>
        <v>0</v>
      </c>
      <c r="E94" s="122" t="s">
        <v>348</v>
      </c>
      <c r="F94" s="133"/>
      <c r="G94" s="133"/>
    </row>
    <row r="95" spans="1:7" s="110" customFormat="1" hidden="1" x14ac:dyDescent="0.25">
      <c r="A95" s="276"/>
      <c r="B95" s="279"/>
      <c r="C95" s="271"/>
      <c r="D95" s="87">
        <f t="shared" si="3"/>
        <v>0</v>
      </c>
      <c r="E95" s="122" t="s">
        <v>348</v>
      </c>
      <c r="F95" s="133"/>
      <c r="G95" s="133"/>
    </row>
    <row r="96" spans="1:7" s="110" customFormat="1" hidden="1" x14ac:dyDescent="0.25">
      <c r="A96" s="276"/>
      <c r="B96" s="279"/>
      <c r="C96" s="271"/>
      <c r="D96" s="87">
        <f t="shared" si="3"/>
        <v>0</v>
      </c>
      <c r="E96" s="122" t="s">
        <v>348</v>
      </c>
      <c r="F96" s="133"/>
      <c r="G96" s="133"/>
    </row>
    <row r="97" spans="1:7" s="110" customFormat="1" hidden="1" x14ac:dyDescent="0.25">
      <c r="A97" s="276"/>
      <c r="B97" s="279"/>
      <c r="C97" s="271"/>
      <c r="D97" s="87">
        <f t="shared" si="3"/>
        <v>0</v>
      </c>
      <c r="E97" s="122" t="s">
        <v>348</v>
      </c>
      <c r="F97" s="133"/>
      <c r="G97" s="133"/>
    </row>
    <row r="98" spans="1:7" s="110" customFormat="1" hidden="1" x14ac:dyDescent="0.25">
      <c r="A98" s="276"/>
      <c r="B98" s="279"/>
      <c r="C98" s="271"/>
      <c r="D98" s="87">
        <f t="shared" si="3"/>
        <v>0</v>
      </c>
      <c r="E98" s="122" t="s">
        <v>348</v>
      </c>
      <c r="F98" s="133"/>
      <c r="G98" s="133"/>
    </row>
    <row r="99" spans="1:7" s="110" customFormat="1" hidden="1" x14ac:dyDescent="0.25">
      <c r="A99" s="276"/>
      <c r="B99" s="279"/>
      <c r="C99" s="271"/>
      <c r="D99" s="87">
        <f t="shared" si="3"/>
        <v>0</v>
      </c>
      <c r="E99" s="122" t="s">
        <v>348</v>
      </c>
      <c r="F99" s="133"/>
      <c r="G99" s="133"/>
    </row>
    <row r="100" spans="1:7" s="110" customFormat="1" hidden="1" x14ac:dyDescent="0.25">
      <c r="A100" s="276"/>
      <c r="B100" s="279"/>
      <c r="C100" s="271"/>
      <c r="D100" s="87">
        <f t="shared" si="3"/>
        <v>0</v>
      </c>
      <c r="E100" s="122" t="s">
        <v>348</v>
      </c>
      <c r="F100" s="133"/>
      <c r="G100" s="133"/>
    </row>
    <row r="101" spans="1:7" s="110" customFormat="1" hidden="1" x14ac:dyDescent="0.25">
      <c r="A101" s="276"/>
      <c r="B101" s="279"/>
      <c r="C101" s="271"/>
      <c r="D101" s="87">
        <f t="shared" ref="D101:D132" si="4">ROUND(+B101*C101,2)</f>
        <v>0</v>
      </c>
      <c r="E101" s="122" t="s">
        <v>348</v>
      </c>
      <c r="F101" s="133"/>
      <c r="G101" s="133"/>
    </row>
    <row r="102" spans="1:7" s="110" customFormat="1" hidden="1" x14ac:dyDescent="0.25">
      <c r="A102" s="276"/>
      <c r="B102" s="279"/>
      <c r="C102" s="271"/>
      <c r="D102" s="87">
        <f t="shared" si="4"/>
        <v>0</v>
      </c>
      <c r="E102" s="122" t="s">
        <v>348</v>
      </c>
      <c r="F102" s="133"/>
      <c r="G102" s="133"/>
    </row>
    <row r="103" spans="1:7" s="110" customFormat="1" hidden="1" x14ac:dyDescent="0.25">
      <c r="A103" s="276"/>
      <c r="B103" s="279"/>
      <c r="C103" s="271"/>
      <c r="D103" s="87">
        <f t="shared" si="4"/>
        <v>0</v>
      </c>
      <c r="E103" s="122" t="s">
        <v>348</v>
      </c>
      <c r="F103" s="133"/>
      <c r="G103" s="133"/>
    </row>
    <row r="104" spans="1:7" s="110" customFormat="1" hidden="1" x14ac:dyDescent="0.25">
      <c r="A104" s="276"/>
      <c r="B104" s="279"/>
      <c r="C104" s="271"/>
      <c r="D104" s="87">
        <f t="shared" si="4"/>
        <v>0</v>
      </c>
      <c r="E104" s="122" t="s">
        <v>348</v>
      </c>
      <c r="F104" s="133"/>
      <c r="G104" s="133"/>
    </row>
    <row r="105" spans="1:7" s="110" customFormat="1" hidden="1" x14ac:dyDescent="0.25">
      <c r="A105" s="276"/>
      <c r="B105" s="279"/>
      <c r="C105" s="271"/>
      <c r="D105" s="87">
        <f t="shared" si="4"/>
        <v>0</v>
      </c>
      <c r="E105" s="122" t="s">
        <v>348</v>
      </c>
      <c r="F105" s="133"/>
      <c r="G105" s="133"/>
    </row>
    <row r="106" spans="1:7" s="110" customFormat="1" hidden="1" x14ac:dyDescent="0.25">
      <c r="A106" s="276"/>
      <c r="B106" s="279"/>
      <c r="C106" s="271"/>
      <c r="D106" s="87">
        <f t="shared" si="4"/>
        <v>0</v>
      </c>
      <c r="E106" s="122" t="s">
        <v>348</v>
      </c>
      <c r="F106" s="133"/>
      <c r="G106" s="133"/>
    </row>
    <row r="107" spans="1:7" s="110" customFormat="1" hidden="1" x14ac:dyDescent="0.25">
      <c r="A107" s="276"/>
      <c r="B107" s="279"/>
      <c r="C107" s="271"/>
      <c r="D107" s="87">
        <f t="shared" si="4"/>
        <v>0</v>
      </c>
      <c r="E107" s="122" t="s">
        <v>348</v>
      </c>
      <c r="F107" s="133"/>
      <c r="G107" s="133"/>
    </row>
    <row r="108" spans="1:7" s="110" customFormat="1" hidden="1" x14ac:dyDescent="0.25">
      <c r="A108" s="276"/>
      <c r="B108" s="279"/>
      <c r="C108" s="271"/>
      <c r="D108" s="87">
        <f t="shared" si="4"/>
        <v>0</v>
      </c>
      <c r="E108" s="122" t="s">
        <v>348</v>
      </c>
      <c r="F108" s="133"/>
      <c r="G108" s="133"/>
    </row>
    <row r="109" spans="1:7" s="110" customFormat="1" hidden="1" x14ac:dyDescent="0.25">
      <c r="A109" s="276"/>
      <c r="B109" s="279"/>
      <c r="C109" s="271"/>
      <c r="D109" s="87">
        <f t="shared" si="4"/>
        <v>0</v>
      </c>
      <c r="E109" s="122" t="s">
        <v>348</v>
      </c>
      <c r="F109" s="133"/>
      <c r="G109" s="133"/>
    </row>
    <row r="110" spans="1:7" s="110" customFormat="1" hidden="1" x14ac:dyDescent="0.25">
      <c r="A110" s="276"/>
      <c r="B110" s="279"/>
      <c r="C110" s="271"/>
      <c r="D110" s="87">
        <f t="shared" si="4"/>
        <v>0</v>
      </c>
      <c r="E110" s="122" t="s">
        <v>348</v>
      </c>
      <c r="F110" s="133"/>
      <c r="G110" s="133"/>
    </row>
    <row r="111" spans="1:7" s="110" customFormat="1" hidden="1" x14ac:dyDescent="0.25">
      <c r="A111" s="276"/>
      <c r="B111" s="279"/>
      <c r="C111" s="271"/>
      <c r="D111" s="87">
        <f t="shared" si="4"/>
        <v>0</v>
      </c>
      <c r="E111" s="122" t="s">
        <v>348</v>
      </c>
      <c r="F111" s="133"/>
      <c r="G111" s="133"/>
    </row>
    <row r="112" spans="1:7" s="110" customFormat="1" hidden="1" x14ac:dyDescent="0.25">
      <c r="A112" s="276"/>
      <c r="B112" s="279"/>
      <c r="C112" s="271"/>
      <c r="D112" s="87">
        <f t="shared" si="4"/>
        <v>0</v>
      </c>
      <c r="E112" s="122" t="s">
        <v>348</v>
      </c>
      <c r="F112" s="133"/>
      <c r="G112" s="133"/>
    </row>
    <row r="113" spans="1:7" s="110" customFormat="1" hidden="1" x14ac:dyDescent="0.25">
      <c r="A113" s="276"/>
      <c r="B113" s="279"/>
      <c r="C113" s="271"/>
      <c r="D113" s="87">
        <f t="shared" si="4"/>
        <v>0</v>
      </c>
      <c r="E113" s="122" t="s">
        <v>348</v>
      </c>
      <c r="F113" s="133"/>
      <c r="G113" s="133"/>
    </row>
    <row r="114" spans="1:7" s="110" customFormat="1" hidden="1" x14ac:dyDescent="0.25">
      <c r="A114" s="276"/>
      <c r="B114" s="279"/>
      <c r="C114" s="271"/>
      <c r="D114" s="87">
        <f t="shared" si="4"/>
        <v>0</v>
      </c>
      <c r="E114" s="122" t="s">
        <v>348</v>
      </c>
      <c r="F114" s="133"/>
      <c r="G114" s="133"/>
    </row>
    <row r="115" spans="1:7" s="110" customFormat="1" hidden="1" x14ac:dyDescent="0.25">
      <c r="A115" s="276"/>
      <c r="B115" s="279"/>
      <c r="C115" s="271"/>
      <c r="D115" s="87">
        <f t="shared" si="4"/>
        <v>0</v>
      </c>
      <c r="E115" s="122" t="s">
        <v>348</v>
      </c>
      <c r="F115" s="133"/>
      <c r="G115" s="133"/>
    </row>
    <row r="116" spans="1:7" s="110" customFormat="1" hidden="1" x14ac:dyDescent="0.25">
      <c r="A116" s="276"/>
      <c r="B116" s="279"/>
      <c r="C116" s="271"/>
      <c r="D116" s="87">
        <f t="shared" si="4"/>
        <v>0</v>
      </c>
      <c r="E116" s="122" t="s">
        <v>348</v>
      </c>
      <c r="F116" s="133"/>
      <c r="G116" s="133"/>
    </row>
    <row r="117" spans="1:7" s="110" customFormat="1" hidden="1" x14ac:dyDescent="0.25">
      <c r="A117" s="276"/>
      <c r="B117" s="279"/>
      <c r="C117" s="271"/>
      <c r="D117" s="87">
        <f t="shared" si="4"/>
        <v>0</v>
      </c>
      <c r="E117" s="122" t="s">
        <v>348</v>
      </c>
      <c r="F117" s="133"/>
      <c r="G117" s="133"/>
    </row>
    <row r="118" spans="1:7" s="110" customFormat="1" hidden="1" x14ac:dyDescent="0.25">
      <c r="A118" s="276"/>
      <c r="B118" s="279"/>
      <c r="C118" s="271"/>
      <c r="D118" s="87">
        <f t="shared" si="4"/>
        <v>0</v>
      </c>
      <c r="E118" s="122" t="s">
        <v>348</v>
      </c>
      <c r="F118" s="133"/>
      <c r="G118" s="133"/>
    </row>
    <row r="119" spans="1:7" s="110" customFormat="1" hidden="1" x14ac:dyDescent="0.25">
      <c r="A119" s="276"/>
      <c r="B119" s="279"/>
      <c r="C119" s="271"/>
      <c r="D119" s="87">
        <f t="shared" si="4"/>
        <v>0</v>
      </c>
      <c r="E119" s="122" t="s">
        <v>348</v>
      </c>
      <c r="F119" s="133"/>
      <c r="G119" s="133"/>
    </row>
    <row r="120" spans="1:7" s="110" customFormat="1" hidden="1" x14ac:dyDescent="0.25">
      <c r="A120" s="276"/>
      <c r="B120" s="279"/>
      <c r="C120" s="271"/>
      <c r="D120" s="87">
        <f t="shared" si="4"/>
        <v>0</v>
      </c>
      <c r="E120" s="122" t="s">
        <v>348</v>
      </c>
      <c r="F120" s="133"/>
      <c r="G120" s="133"/>
    </row>
    <row r="121" spans="1:7" s="110" customFormat="1" hidden="1" x14ac:dyDescent="0.25">
      <c r="A121" s="276"/>
      <c r="B121" s="279"/>
      <c r="C121" s="271"/>
      <c r="D121" s="87">
        <f t="shared" si="4"/>
        <v>0</v>
      </c>
      <c r="E121" s="122" t="s">
        <v>348</v>
      </c>
      <c r="F121" s="133"/>
      <c r="G121" s="133"/>
    </row>
    <row r="122" spans="1:7" s="110" customFormat="1" hidden="1" x14ac:dyDescent="0.25">
      <c r="A122" s="276"/>
      <c r="B122" s="279"/>
      <c r="C122" s="271"/>
      <c r="D122" s="87">
        <f t="shared" si="4"/>
        <v>0</v>
      </c>
      <c r="E122" s="122" t="s">
        <v>348</v>
      </c>
      <c r="F122" s="133"/>
      <c r="G122" s="133"/>
    </row>
    <row r="123" spans="1:7" s="110" customFormat="1" hidden="1" x14ac:dyDescent="0.25">
      <c r="A123" s="276"/>
      <c r="B123" s="279"/>
      <c r="C123" s="271"/>
      <c r="D123" s="87">
        <f t="shared" si="4"/>
        <v>0</v>
      </c>
      <c r="E123" s="122" t="s">
        <v>348</v>
      </c>
      <c r="F123" s="133"/>
      <c r="G123" s="133"/>
    </row>
    <row r="124" spans="1:7" s="110" customFormat="1" hidden="1" x14ac:dyDescent="0.25">
      <c r="A124" s="276"/>
      <c r="B124" s="279"/>
      <c r="C124" s="271"/>
      <c r="D124" s="87">
        <f t="shared" si="4"/>
        <v>0</v>
      </c>
      <c r="E124" s="122" t="s">
        <v>348</v>
      </c>
      <c r="F124" s="133"/>
      <c r="G124" s="133"/>
    </row>
    <row r="125" spans="1:7" s="110" customFormat="1" hidden="1" x14ac:dyDescent="0.25">
      <c r="A125" s="276"/>
      <c r="B125" s="279"/>
      <c r="C125" s="271"/>
      <c r="D125" s="87">
        <f t="shared" si="4"/>
        <v>0</v>
      </c>
      <c r="E125" s="122" t="s">
        <v>348</v>
      </c>
      <c r="F125" s="133"/>
      <c r="G125" s="133"/>
    </row>
    <row r="126" spans="1:7" s="110" customFormat="1" hidden="1" x14ac:dyDescent="0.25">
      <c r="A126" s="276"/>
      <c r="B126" s="279"/>
      <c r="C126" s="271"/>
      <c r="D126" s="87">
        <f t="shared" si="4"/>
        <v>0</v>
      </c>
      <c r="E126" s="122" t="s">
        <v>348</v>
      </c>
      <c r="F126" s="133"/>
      <c r="G126" s="133"/>
    </row>
    <row r="127" spans="1:7" s="110" customFormat="1" hidden="1" x14ac:dyDescent="0.25">
      <c r="A127" s="276"/>
      <c r="B127" s="279"/>
      <c r="C127" s="271"/>
      <c r="D127" s="87">
        <f t="shared" si="4"/>
        <v>0</v>
      </c>
      <c r="E127" s="122" t="s">
        <v>348</v>
      </c>
      <c r="F127" s="133"/>
      <c r="G127" s="133"/>
    </row>
    <row r="128" spans="1:7" s="110" customFormat="1" hidden="1" x14ac:dyDescent="0.25">
      <c r="A128" s="276"/>
      <c r="B128" s="279"/>
      <c r="C128" s="271"/>
      <c r="D128" s="87">
        <f t="shared" si="4"/>
        <v>0</v>
      </c>
      <c r="E128" s="122" t="s">
        <v>348</v>
      </c>
      <c r="F128" s="133"/>
      <c r="G128" s="133"/>
    </row>
    <row r="129" spans="1:7" s="110" customFormat="1" hidden="1" x14ac:dyDescent="0.25">
      <c r="A129" s="276"/>
      <c r="B129" s="279"/>
      <c r="C129" s="271"/>
      <c r="D129" s="87">
        <f t="shared" si="4"/>
        <v>0</v>
      </c>
      <c r="E129" s="122" t="s">
        <v>348</v>
      </c>
      <c r="F129" s="133"/>
      <c r="G129" s="133"/>
    </row>
    <row r="130" spans="1:7" s="110" customFormat="1" hidden="1" x14ac:dyDescent="0.25">
      <c r="A130" s="276"/>
      <c r="B130" s="279"/>
      <c r="C130" s="271"/>
      <c r="D130" s="87">
        <f t="shared" si="4"/>
        <v>0</v>
      </c>
      <c r="E130" s="122" t="s">
        <v>348</v>
      </c>
      <c r="F130" s="133"/>
      <c r="G130" s="133"/>
    </row>
    <row r="131" spans="1:7" s="110" customFormat="1" hidden="1" x14ac:dyDescent="0.25">
      <c r="A131" s="276"/>
      <c r="B131" s="279"/>
      <c r="C131" s="271"/>
      <c r="D131" s="87">
        <f t="shared" si="4"/>
        <v>0</v>
      </c>
      <c r="E131" s="122" t="s">
        <v>348</v>
      </c>
      <c r="F131" s="133"/>
      <c r="G131" s="133"/>
    </row>
    <row r="132" spans="1:7" s="110" customFormat="1" hidden="1" x14ac:dyDescent="0.25">
      <c r="A132" s="276"/>
      <c r="B132" s="279"/>
      <c r="C132" s="271"/>
      <c r="D132" s="87">
        <f t="shared" si="4"/>
        <v>0</v>
      </c>
      <c r="E132" s="122" t="s">
        <v>348</v>
      </c>
      <c r="F132" s="133"/>
      <c r="G132" s="133"/>
    </row>
    <row r="133" spans="1:7" s="110" customFormat="1" hidden="1" x14ac:dyDescent="0.25">
      <c r="A133" s="276"/>
      <c r="B133" s="279"/>
      <c r="C133" s="271"/>
      <c r="D133" s="87">
        <f t="shared" ref="D133:D134" si="5">ROUND(+B133*C133,2)</f>
        <v>0</v>
      </c>
      <c r="E133" s="122" t="s">
        <v>348</v>
      </c>
      <c r="F133" s="133"/>
      <c r="G133" s="133"/>
    </row>
    <row r="134" spans="1:7" s="110" customFormat="1" ht="15" customHeight="1" x14ac:dyDescent="0.25">
      <c r="A134" s="276" t="s">
        <v>3</v>
      </c>
      <c r="B134" s="279">
        <v>1</v>
      </c>
      <c r="C134" s="271">
        <f t="shared" ref="C134" ca="1" si="6">RAND()*1000000</f>
        <v>31673.7013992342</v>
      </c>
      <c r="D134" s="309">
        <f t="shared" ca="1" si="5"/>
        <v>31673.7</v>
      </c>
      <c r="E134" s="122" t="s">
        <v>348</v>
      </c>
      <c r="F134" s="133"/>
      <c r="G134" s="133"/>
    </row>
    <row r="135" spans="1:7" s="110" customFormat="1" x14ac:dyDescent="0.25">
      <c r="A135" s="233"/>
      <c r="B135" s="205"/>
      <c r="C135" s="218" t="s">
        <v>243</v>
      </c>
      <c r="D135" s="323">
        <f ca="1">ROUND(SUBTOTAL(109,D5:D134),2)</f>
        <v>1954415.27</v>
      </c>
      <c r="E135" s="122" t="s">
        <v>348</v>
      </c>
      <c r="F135" s="98"/>
      <c r="G135" s="125" t="s">
        <v>352</v>
      </c>
    </row>
    <row r="136" spans="1:7" s="110" customFormat="1" x14ac:dyDescent="0.25">
      <c r="A136" s="233"/>
      <c r="B136" s="98"/>
      <c r="C136" s="103"/>
      <c r="D136" s="314"/>
      <c r="E136" s="122" t="s">
        <v>349</v>
      </c>
      <c r="F136" s="98"/>
      <c r="G136" s="98"/>
    </row>
    <row r="137" spans="1:7" s="110" customFormat="1" x14ac:dyDescent="0.25">
      <c r="A137" s="276" t="s">
        <v>3</v>
      </c>
      <c r="B137" s="279">
        <v>1</v>
      </c>
      <c r="C137" s="271">
        <f t="shared" ref="C137:C139" ca="1" si="7">RAND()*1000000</f>
        <v>109749.43095572987</v>
      </c>
      <c r="D137" s="87">
        <f t="shared" ref="D137:D168" ca="1" si="8">ROUND(+B137*C137,2)</f>
        <v>109749.43</v>
      </c>
      <c r="E137" s="122" t="s">
        <v>349</v>
      </c>
      <c r="F137" s="98"/>
      <c r="G137" s="98"/>
    </row>
    <row r="138" spans="1:7" s="110" customFormat="1" x14ac:dyDescent="0.25">
      <c r="A138" s="276" t="s">
        <v>383</v>
      </c>
      <c r="B138" s="279">
        <v>1</v>
      </c>
      <c r="C138" s="271">
        <f t="shared" ca="1" si="7"/>
        <v>943879.78610262508</v>
      </c>
      <c r="D138" s="87">
        <f t="shared" ca="1" si="8"/>
        <v>943879.79</v>
      </c>
      <c r="E138" s="122" t="s">
        <v>349</v>
      </c>
      <c r="F138" s="133"/>
      <c r="G138" s="133"/>
    </row>
    <row r="139" spans="1:7" s="110" customFormat="1" x14ac:dyDescent="0.25">
      <c r="A139" s="276" t="s">
        <v>384</v>
      </c>
      <c r="B139" s="279">
        <v>1</v>
      </c>
      <c r="C139" s="271">
        <f t="shared" ca="1" si="7"/>
        <v>319578.68297424365</v>
      </c>
      <c r="D139" s="87">
        <f t="shared" ca="1" si="8"/>
        <v>319578.68</v>
      </c>
      <c r="E139" s="122" t="s">
        <v>349</v>
      </c>
      <c r="F139" s="133"/>
      <c r="G139" s="133"/>
    </row>
    <row r="140" spans="1:7" s="110" customFormat="1" hidden="1" x14ac:dyDescent="0.25">
      <c r="A140" s="276"/>
      <c r="B140" s="279"/>
      <c r="C140" s="271"/>
      <c r="D140" s="87">
        <f t="shared" si="8"/>
        <v>0</v>
      </c>
      <c r="E140" s="122" t="s">
        <v>349</v>
      </c>
      <c r="F140" s="133"/>
      <c r="G140" s="133"/>
    </row>
    <row r="141" spans="1:7" s="110" customFormat="1" hidden="1" x14ac:dyDescent="0.25">
      <c r="A141" s="276"/>
      <c r="B141" s="279"/>
      <c r="C141" s="271"/>
      <c r="D141" s="87">
        <f t="shared" si="8"/>
        <v>0</v>
      </c>
      <c r="E141" s="122" t="s">
        <v>349</v>
      </c>
      <c r="F141" s="133"/>
      <c r="G141" s="133"/>
    </row>
    <row r="142" spans="1:7" s="110" customFormat="1" hidden="1" x14ac:dyDescent="0.25">
      <c r="A142" s="276"/>
      <c r="B142" s="279"/>
      <c r="C142" s="271"/>
      <c r="D142" s="87">
        <f t="shared" si="8"/>
        <v>0</v>
      </c>
      <c r="E142" s="122" t="s">
        <v>349</v>
      </c>
      <c r="F142" s="133"/>
      <c r="G142" s="133"/>
    </row>
    <row r="143" spans="1:7" s="110" customFormat="1" hidden="1" x14ac:dyDescent="0.25">
      <c r="A143" s="276"/>
      <c r="B143" s="279"/>
      <c r="C143" s="271"/>
      <c r="D143" s="87">
        <f t="shared" si="8"/>
        <v>0</v>
      </c>
      <c r="E143" s="122" t="s">
        <v>349</v>
      </c>
      <c r="F143" s="133"/>
      <c r="G143" s="133"/>
    </row>
    <row r="144" spans="1:7" s="110" customFormat="1" hidden="1" x14ac:dyDescent="0.25">
      <c r="A144" s="276"/>
      <c r="B144" s="279"/>
      <c r="C144" s="271"/>
      <c r="D144" s="87">
        <f t="shared" si="8"/>
        <v>0</v>
      </c>
      <c r="E144" s="122" t="s">
        <v>349</v>
      </c>
      <c r="F144" s="133"/>
      <c r="G144" s="133"/>
    </row>
    <row r="145" spans="1:7" s="110" customFormat="1" hidden="1" x14ac:dyDescent="0.25">
      <c r="A145" s="276"/>
      <c r="B145" s="279"/>
      <c r="C145" s="271"/>
      <c r="D145" s="87">
        <f t="shared" si="8"/>
        <v>0</v>
      </c>
      <c r="E145" s="122" t="s">
        <v>349</v>
      </c>
      <c r="F145" s="133"/>
      <c r="G145" s="133"/>
    </row>
    <row r="146" spans="1:7" s="110" customFormat="1" hidden="1" x14ac:dyDescent="0.25">
      <c r="A146" s="276"/>
      <c r="B146" s="279"/>
      <c r="C146" s="271"/>
      <c r="D146" s="87">
        <f t="shared" si="8"/>
        <v>0</v>
      </c>
      <c r="E146" s="122" t="s">
        <v>349</v>
      </c>
      <c r="F146" s="133"/>
      <c r="G146" s="133"/>
    </row>
    <row r="147" spans="1:7" s="110" customFormat="1" hidden="1" x14ac:dyDescent="0.25">
      <c r="A147" s="276"/>
      <c r="B147" s="279"/>
      <c r="C147" s="271"/>
      <c r="D147" s="87">
        <f t="shared" si="8"/>
        <v>0</v>
      </c>
      <c r="E147" s="122" t="s">
        <v>349</v>
      </c>
      <c r="F147" s="133"/>
      <c r="G147" s="133"/>
    </row>
    <row r="148" spans="1:7" s="110" customFormat="1" hidden="1" x14ac:dyDescent="0.25">
      <c r="A148" s="276"/>
      <c r="B148" s="279"/>
      <c r="C148" s="271"/>
      <c r="D148" s="87">
        <f t="shared" si="8"/>
        <v>0</v>
      </c>
      <c r="E148" s="122" t="s">
        <v>349</v>
      </c>
      <c r="F148" s="133"/>
      <c r="G148" s="133"/>
    </row>
    <row r="149" spans="1:7" s="110" customFormat="1" hidden="1" x14ac:dyDescent="0.25">
      <c r="A149" s="276"/>
      <c r="B149" s="279"/>
      <c r="C149" s="271"/>
      <c r="D149" s="87">
        <f t="shared" si="8"/>
        <v>0</v>
      </c>
      <c r="E149" s="122" t="s">
        <v>349</v>
      </c>
      <c r="F149" s="133"/>
      <c r="G149" s="133"/>
    </row>
    <row r="150" spans="1:7" s="110" customFormat="1" hidden="1" x14ac:dyDescent="0.25">
      <c r="A150" s="276"/>
      <c r="B150" s="279"/>
      <c r="C150" s="271"/>
      <c r="D150" s="87">
        <f t="shared" si="8"/>
        <v>0</v>
      </c>
      <c r="E150" s="122" t="s">
        <v>349</v>
      </c>
      <c r="F150" s="133"/>
      <c r="G150" s="133"/>
    </row>
    <row r="151" spans="1:7" s="110" customFormat="1" hidden="1" x14ac:dyDescent="0.25">
      <c r="A151" s="276"/>
      <c r="B151" s="279"/>
      <c r="C151" s="271"/>
      <c r="D151" s="87">
        <f t="shared" si="8"/>
        <v>0</v>
      </c>
      <c r="E151" s="122" t="s">
        <v>349</v>
      </c>
      <c r="F151" s="133"/>
      <c r="G151" s="133"/>
    </row>
    <row r="152" spans="1:7" s="110" customFormat="1" hidden="1" x14ac:dyDescent="0.25">
      <c r="A152" s="276"/>
      <c r="B152" s="279"/>
      <c r="C152" s="271"/>
      <c r="D152" s="87">
        <f t="shared" si="8"/>
        <v>0</v>
      </c>
      <c r="E152" s="122" t="s">
        <v>349</v>
      </c>
      <c r="F152" s="133"/>
      <c r="G152" s="133"/>
    </row>
    <row r="153" spans="1:7" s="110" customFormat="1" hidden="1" x14ac:dyDescent="0.25">
      <c r="A153" s="276"/>
      <c r="B153" s="279"/>
      <c r="C153" s="271"/>
      <c r="D153" s="87">
        <f t="shared" si="8"/>
        <v>0</v>
      </c>
      <c r="E153" s="122" t="s">
        <v>349</v>
      </c>
      <c r="F153" s="133"/>
      <c r="G153" s="133"/>
    </row>
    <row r="154" spans="1:7" s="110" customFormat="1" hidden="1" x14ac:dyDescent="0.25">
      <c r="A154" s="276"/>
      <c r="B154" s="279"/>
      <c r="C154" s="271"/>
      <c r="D154" s="87">
        <f t="shared" si="8"/>
        <v>0</v>
      </c>
      <c r="E154" s="122" t="s">
        <v>349</v>
      </c>
      <c r="F154" s="133"/>
      <c r="G154" s="133"/>
    </row>
    <row r="155" spans="1:7" s="110" customFormat="1" hidden="1" x14ac:dyDescent="0.25">
      <c r="A155" s="276"/>
      <c r="B155" s="279"/>
      <c r="C155" s="271"/>
      <c r="D155" s="87">
        <f t="shared" si="8"/>
        <v>0</v>
      </c>
      <c r="E155" s="122" t="s">
        <v>349</v>
      </c>
      <c r="F155" s="133"/>
      <c r="G155" s="133"/>
    </row>
    <row r="156" spans="1:7" s="110" customFormat="1" hidden="1" x14ac:dyDescent="0.25">
      <c r="A156" s="276"/>
      <c r="B156" s="279"/>
      <c r="C156" s="271"/>
      <c r="D156" s="87">
        <f t="shared" si="8"/>
        <v>0</v>
      </c>
      <c r="E156" s="122" t="s">
        <v>349</v>
      </c>
      <c r="F156" s="133"/>
      <c r="G156" s="133"/>
    </row>
    <row r="157" spans="1:7" s="110" customFormat="1" hidden="1" x14ac:dyDescent="0.25">
      <c r="A157" s="276"/>
      <c r="B157" s="279"/>
      <c r="C157" s="271"/>
      <c r="D157" s="87">
        <f t="shared" si="8"/>
        <v>0</v>
      </c>
      <c r="E157" s="122" t="s">
        <v>349</v>
      </c>
      <c r="F157" s="133"/>
      <c r="G157" s="133"/>
    </row>
    <row r="158" spans="1:7" s="110" customFormat="1" hidden="1" x14ac:dyDescent="0.25">
      <c r="A158" s="276"/>
      <c r="B158" s="279"/>
      <c r="C158" s="271"/>
      <c r="D158" s="87">
        <f t="shared" si="8"/>
        <v>0</v>
      </c>
      <c r="E158" s="122" t="s">
        <v>349</v>
      </c>
      <c r="F158" s="133"/>
      <c r="G158" s="133"/>
    </row>
    <row r="159" spans="1:7" s="110" customFormat="1" hidden="1" x14ac:dyDescent="0.25">
      <c r="A159" s="276"/>
      <c r="B159" s="279"/>
      <c r="C159" s="271"/>
      <c r="D159" s="87">
        <f t="shared" si="8"/>
        <v>0</v>
      </c>
      <c r="E159" s="122" t="s">
        <v>349</v>
      </c>
      <c r="F159" s="133"/>
      <c r="G159" s="133"/>
    </row>
    <row r="160" spans="1:7" s="110" customFormat="1" hidden="1" x14ac:dyDescent="0.25">
      <c r="A160" s="276"/>
      <c r="B160" s="279"/>
      <c r="C160" s="271"/>
      <c r="D160" s="87">
        <f t="shared" si="8"/>
        <v>0</v>
      </c>
      <c r="E160" s="122" t="s">
        <v>349</v>
      </c>
      <c r="F160" s="133"/>
      <c r="G160" s="133"/>
    </row>
    <row r="161" spans="1:7" s="110" customFormat="1" hidden="1" x14ac:dyDescent="0.25">
      <c r="A161" s="276"/>
      <c r="B161" s="279"/>
      <c r="C161" s="271"/>
      <c r="D161" s="87">
        <f t="shared" si="8"/>
        <v>0</v>
      </c>
      <c r="E161" s="122" t="s">
        <v>349</v>
      </c>
      <c r="F161" s="133"/>
      <c r="G161" s="133"/>
    </row>
    <row r="162" spans="1:7" s="110" customFormat="1" hidden="1" x14ac:dyDescent="0.25">
      <c r="A162" s="276"/>
      <c r="B162" s="279"/>
      <c r="C162" s="271"/>
      <c r="D162" s="87">
        <f t="shared" si="8"/>
        <v>0</v>
      </c>
      <c r="E162" s="122" t="s">
        <v>349</v>
      </c>
      <c r="F162" s="133"/>
      <c r="G162" s="133"/>
    </row>
    <row r="163" spans="1:7" s="110" customFormat="1" hidden="1" x14ac:dyDescent="0.25">
      <c r="A163" s="276"/>
      <c r="B163" s="279"/>
      <c r="C163" s="271"/>
      <c r="D163" s="87">
        <f t="shared" si="8"/>
        <v>0</v>
      </c>
      <c r="E163" s="122" t="s">
        <v>349</v>
      </c>
      <c r="F163" s="133"/>
      <c r="G163" s="133"/>
    </row>
    <row r="164" spans="1:7" s="110" customFormat="1" hidden="1" x14ac:dyDescent="0.25">
      <c r="A164" s="276"/>
      <c r="B164" s="279"/>
      <c r="C164" s="271"/>
      <c r="D164" s="87">
        <f t="shared" si="8"/>
        <v>0</v>
      </c>
      <c r="E164" s="122" t="s">
        <v>349</v>
      </c>
      <c r="F164" s="133"/>
      <c r="G164" s="133"/>
    </row>
    <row r="165" spans="1:7" s="110" customFormat="1" hidden="1" x14ac:dyDescent="0.25">
      <c r="A165" s="276"/>
      <c r="B165" s="279"/>
      <c r="C165" s="271"/>
      <c r="D165" s="87">
        <f t="shared" si="8"/>
        <v>0</v>
      </c>
      <c r="E165" s="122" t="s">
        <v>349</v>
      </c>
      <c r="F165" s="133"/>
      <c r="G165" s="133"/>
    </row>
    <row r="166" spans="1:7" s="110" customFormat="1" hidden="1" x14ac:dyDescent="0.25">
      <c r="A166" s="276"/>
      <c r="B166" s="279"/>
      <c r="C166" s="271"/>
      <c r="D166" s="87">
        <f t="shared" si="8"/>
        <v>0</v>
      </c>
      <c r="E166" s="122" t="s">
        <v>349</v>
      </c>
      <c r="F166" s="133"/>
      <c r="G166" s="133"/>
    </row>
    <row r="167" spans="1:7" s="110" customFormat="1" hidden="1" x14ac:dyDescent="0.25">
      <c r="A167" s="276"/>
      <c r="B167" s="279"/>
      <c r="C167" s="271"/>
      <c r="D167" s="87">
        <f t="shared" si="8"/>
        <v>0</v>
      </c>
      <c r="E167" s="122" t="s">
        <v>349</v>
      </c>
      <c r="F167" s="133"/>
      <c r="G167" s="133"/>
    </row>
    <row r="168" spans="1:7" s="110" customFormat="1" hidden="1" x14ac:dyDescent="0.25">
      <c r="A168" s="276"/>
      <c r="B168" s="279"/>
      <c r="C168" s="271"/>
      <c r="D168" s="87">
        <f t="shared" si="8"/>
        <v>0</v>
      </c>
      <c r="E168" s="122" t="s">
        <v>349</v>
      </c>
      <c r="F168" s="133"/>
      <c r="G168" s="133"/>
    </row>
    <row r="169" spans="1:7" s="110" customFormat="1" hidden="1" x14ac:dyDescent="0.25">
      <c r="A169" s="276"/>
      <c r="B169" s="279"/>
      <c r="C169" s="271"/>
      <c r="D169" s="87">
        <f t="shared" ref="D169:D200" si="9">ROUND(+B169*C169,2)</f>
        <v>0</v>
      </c>
      <c r="E169" s="122" t="s">
        <v>349</v>
      </c>
      <c r="F169" s="133"/>
      <c r="G169" s="133"/>
    </row>
    <row r="170" spans="1:7" s="110" customFormat="1" hidden="1" x14ac:dyDescent="0.25">
      <c r="A170" s="276"/>
      <c r="B170" s="279"/>
      <c r="C170" s="271"/>
      <c r="D170" s="87">
        <f t="shared" si="9"/>
        <v>0</v>
      </c>
      <c r="E170" s="122" t="s">
        <v>349</v>
      </c>
      <c r="F170" s="133"/>
      <c r="G170" s="133"/>
    </row>
    <row r="171" spans="1:7" s="110" customFormat="1" hidden="1" x14ac:dyDescent="0.25">
      <c r="A171" s="276"/>
      <c r="B171" s="279"/>
      <c r="C171" s="271"/>
      <c r="D171" s="87">
        <f t="shared" si="9"/>
        <v>0</v>
      </c>
      <c r="E171" s="122" t="s">
        <v>349</v>
      </c>
      <c r="F171" s="133"/>
      <c r="G171" s="133"/>
    </row>
    <row r="172" spans="1:7" s="110" customFormat="1" hidden="1" x14ac:dyDescent="0.25">
      <c r="A172" s="276"/>
      <c r="B172" s="279"/>
      <c r="C172" s="271"/>
      <c r="D172" s="87">
        <f t="shared" si="9"/>
        <v>0</v>
      </c>
      <c r="E172" s="122" t="s">
        <v>349</v>
      </c>
      <c r="F172" s="133"/>
      <c r="G172" s="133"/>
    </row>
    <row r="173" spans="1:7" s="110" customFormat="1" hidden="1" x14ac:dyDescent="0.25">
      <c r="A173" s="276"/>
      <c r="B173" s="279"/>
      <c r="C173" s="271"/>
      <c r="D173" s="87">
        <f t="shared" si="9"/>
        <v>0</v>
      </c>
      <c r="E173" s="122" t="s">
        <v>349</v>
      </c>
      <c r="F173" s="133"/>
      <c r="G173" s="133"/>
    </row>
    <row r="174" spans="1:7" s="110" customFormat="1" hidden="1" x14ac:dyDescent="0.25">
      <c r="A174" s="276"/>
      <c r="B174" s="279"/>
      <c r="C174" s="271"/>
      <c r="D174" s="87">
        <f t="shared" si="9"/>
        <v>0</v>
      </c>
      <c r="E174" s="122" t="s">
        <v>349</v>
      </c>
      <c r="F174" s="133"/>
      <c r="G174" s="133"/>
    </row>
    <row r="175" spans="1:7" s="110" customFormat="1" hidden="1" x14ac:dyDescent="0.25">
      <c r="A175" s="276"/>
      <c r="B175" s="279"/>
      <c r="C175" s="271"/>
      <c r="D175" s="87">
        <f t="shared" si="9"/>
        <v>0</v>
      </c>
      <c r="E175" s="122" t="s">
        <v>349</v>
      </c>
      <c r="F175" s="133"/>
      <c r="G175" s="133"/>
    </row>
    <row r="176" spans="1:7" s="110" customFormat="1" hidden="1" x14ac:dyDescent="0.25">
      <c r="A176" s="276"/>
      <c r="B176" s="279"/>
      <c r="C176" s="271"/>
      <c r="D176" s="87">
        <f t="shared" si="9"/>
        <v>0</v>
      </c>
      <c r="E176" s="122" t="s">
        <v>349</v>
      </c>
      <c r="F176" s="133"/>
      <c r="G176" s="133"/>
    </row>
    <row r="177" spans="1:7" s="110" customFormat="1" hidden="1" x14ac:dyDescent="0.25">
      <c r="A177" s="276"/>
      <c r="B177" s="279"/>
      <c r="C177" s="271"/>
      <c r="D177" s="87">
        <f t="shared" si="9"/>
        <v>0</v>
      </c>
      <c r="E177" s="122" t="s">
        <v>349</v>
      </c>
      <c r="F177" s="133"/>
      <c r="G177" s="133"/>
    </row>
    <row r="178" spans="1:7" s="110" customFormat="1" hidden="1" x14ac:dyDescent="0.25">
      <c r="A178" s="276"/>
      <c r="B178" s="279"/>
      <c r="C178" s="271"/>
      <c r="D178" s="87">
        <f t="shared" si="9"/>
        <v>0</v>
      </c>
      <c r="E178" s="122" t="s">
        <v>349</v>
      </c>
      <c r="F178" s="133"/>
      <c r="G178" s="133"/>
    </row>
    <row r="179" spans="1:7" s="110" customFormat="1" hidden="1" x14ac:dyDescent="0.25">
      <c r="A179" s="276"/>
      <c r="B179" s="279"/>
      <c r="C179" s="271"/>
      <c r="D179" s="87">
        <f t="shared" si="9"/>
        <v>0</v>
      </c>
      <c r="E179" s="122" t="s">
        <v>349</v>
      </c>
      <c r="F179" s="133"/>
      <c r="G179" s="133"/>
    </row>
    <row r="180" spans="1:7" s="110" customFormat="1" hidden="1" x14ac:dyDescent="0.25">
      <c r="A180" s="276"/>
      <c r="B180" s="279"/>
      <c r="C180" s="271"/>
      <c r="D180" s="87">
        <f t="shared" si="9"/>
        <v>0</v>
      </c>
      <c r="E180" s="122" t="s">
        <v>349</v>
      </c>
      <c r="F180" s="133"/>
      <c r="G180" s="133"/>
    </row>
    <row r="181" spans="1:7" s="110" customFormat="1" hidden="1" x14ac:dyDescent="0.25">
      <c r="A181" s="276"/>
      <c r="B181" s="279"/>
      <c r="C181" s="271"/>
      <c r="D181" s="87">
        <f t="shared" si="9"/>
        <v>0</v>
      </c>
      <c r="E181" s="122" t="s">
        <v>349</v>
      </c>
      <c r="F181" s="133"/>
      <c r="G181" s="133"/>
    </row>
    <row r="182" spans="1:7" s="110" customFormat="1" hidden="1" x14ac:dyDescent="0.25">
      <c r="A182" s="276"/>
      <c r="B182" s="279"/>
      <c r="C182" s="271"/>
      <c r="D182" s="87">
        <f t="shared" si="9"/>
        <v>0</v>
      </c>
      <c r="E182" s="122" t="s">
        <v>349</v>
      </c>
      <c r="F182" s="133"/>
      <c r="G182" s="133"/>
    </row>
    <row r="183" spans="1:7" s="110" customFormat="1" hidden="1" x14ac:dyDescent="0.25">
      <c r="A183" s="276"/>
      <c r="B183" s="279"/>
      <c r="C183" s="271"/>
      <c r="D183" s="87">
        <f t="shared" si="9"/>
        <v>0</v>
      </c>
      <c r="E183" s="122" t="s">
        <v>349</v>
      </c>
      <c r="F183" s="133"/>
      <c r="G183" s="133"/>
    </row>
    <row r="184" spans="1:7" s="110" customFormat="1" hidden="1" x14ac:dyDescent="0.25">
      <c r="A184" s="276"/>
      <c r="B184" s="279"/>
      <c r="C184" s="271"/>
      <c r="D184" s="87">
        <f t="shared" si="9"/>
        <v>0</v>
      </c>
      <c r="E184" s="122" t="s">
        <v>349</v>
      </c>
      <c r="F184" s="133"/>
      <c r="G184" s="133"/>
    </row>
    <row r="185" spans="1:7" s="110" customFormat="1" hidden="1" x14ac:dyDescent="0.25">
      <c r="A185" s="276"/>
      <c r="B185" s="279"/>
      <c r="C185" s="271"/>
      <c r="D185" s="87">
        <f t="shared" si="9"/>
        <v>0</v>
      </c>
      <c r="E185" s="122" t="s">
        <v>349</v>
      </c>
      <c r="F185" s="133"/>
      <c r="G185" s="133"/>
    </row>
    <row r="186" spans="1:7" s="110" customFormat="1" hidden="1" x14ac:dyDescent="0.25">
      <c r="A186" s="276"/>
      <c r="B186" s="279"/>
      <c r="C186" s="271"/>
      <c r="D186" s="87">
        <f t="shared" si="9"/>
        <v>0</v>
      </c>
      <c r="E186" s="122" t="s">
        <v>349</v>
      </c>
      <c r="F186" s="133"/>
      <c r="G186" s="133"/>
    </row>
    <row r="187" spans="1:7" s="110" customFormat="1" hidden="1" x14ac:dyDescent="0.25">
      <c r="A187" s="276"/>
      <c r="B187" s="279"/>
      <c r="C187" s="271"/>
      <c r="D187" s="87">
        <f t="shared" si="9"/>
        <v>0</v>
      </c>
      <c r="E187" s="122" t="s">
        <v>349</v>
      </c>
      <c r="F187" s="133"/>
      <c r="G187" s="133"/>
    </row>
    <row r="188" spans="1:7" s="110" customFormat="1" hidden="1" x14ac:dyDescent="0.25">
      <c r="A188" s="276"/>
      <c r="B188" s="279"/>
      <c r="C188" s="271"/>
      <c r="D188" s="87">
        <f t="shared" si="9"/>
        <v>0</v>
      </c>
      <c r="E188" s="122" t="s">
        <v>349</v>
      </c>
      <c r="F188" s="133"/>
      <c r="G188" s="133"/>
    </row>
    <row r="189" spans="1:7" s="110" customFormat="1" hidden="1" x14ac:dyDescent="0.25">
      <c r="A189" s="276"/>
      <c r="B189" s="279"/>
      <c r="C189" s="271"/>
      <c r="D189" s="87">
        <f t="shared" si="9"/>
        <v>0</v>
      </c>
      <c r="E189" s="122" t="s">
        <v>349</v>
      </c>
      <c r="F189" s="133"/>
      <c r="G189" s="133"/>
    </row>
    <row r="190" spans="1:7" s="110" customFormat="1" hidden="1" x14ac:dyDescent="0.25">
      <c r="A190" s="276"/>
      <c r="B190" s="279"/>
      <c r="C190" s="271"/>
      <c r="D190" s="87">
        <f t="shared" si="9"/>
        <v>0</v>
      </c>
      <c r="E190" s="122" t="s">
        <v>349</v>
      </c>
      <c r="F190" s="133"/>
      <c r="G190" s="133"/>
    </row>
    <row r="191" spans="1:7" s="110" customFormat="1" hidden="1" x14ac:dyDescent="0.25">
      <c r="A191" s="276"/>
      <c r="B191" s="279"/>
      <c r="C191" s="271"/>
      <c r="D191" s="87">
        <f t="shared" si="9"/>
        <v>0</v>
      </c>
      <c r="E191" s="122" t="s">
        <v>349</v>
      </c>
      <c r="F191" s="133"/>
      <c r="G191" s="133"/>
    </row>
    <row r="192" spans="1:7" s="110" customFormat="1" hidden="1" x14ac:dyDescent="0.25">
      <c r="A192" s="276"/>
      <c r="B192" s="279"/>
      <c r="C192" s="271"/>
      <c r="D192" s="87">
        <f t="shared" si="9"/>
        <v>0</v>
      </c>
      <c r="E192" s="122" t="s">
        <v>349</v>
      </c>
      <c r="F192" s="133"/>
      <c r="G192" s="133"/>
    </row>
    <row r="193" spans="1:7" s="110" customFormat="1" hidden="1" x14ac:dyDescent="0.25">
      <c r="A193" s="276"/>
      <c r="B193" s="279"/>
      <c r="C193" s="271"/>
      <c r="D193" s="87">
        <f t="shared" si="9"/>
        <v>0</v>
      </c>
      <c r="E193" s="122" t="s">
        <v>349</v>
      </c>
      <c r="F193" s="133"/>
      <c r="G193" s="133"/>
    </row>
    <row r="194" spans="1:7" s="110" customFormat="1" hidden="1" x14ac:dyDescent="0.25">
      <c r="A194" s="276"/>
      <c r="B194" s="279"/>
      <c r="C194" s="271"/>
      <c r="D194" s="87">
        <f t="shared" si="9"/>
        <v>0</v>
      </c>
      <c r="E194" s="122" t="s">
        <v>349</v>
      </c>
      <c r="F194" s="133"/>
      <c r="G194" s="133"/>
    </row>
    <row r="195" spans="1:7" s="110" customFormat="1" hidden="1" x14ac:dyDescent="0.25">
      <c r="A195" s="276"/>
      <c r="B195" s="279"/>
      <c r="C195" s="271"/>
      <c r="D195" s="87">
        <f t="shared" si="9"/>
        <v>0</v>
      </c>
      <c r="E195" s="122" t="s">
        <v>349</v>
      </c>
      <c r="F195" s="133"/>
      <c r="G195" s="133"/>
    </row>
    <row r="196" spans="1:7" s="110" customFormat="1" hidden="1" x14ac:dyDescent="0.25">
      <c r="A196" s="276"/>
      <c r="B196" s="279"/>
      <c r="C196" s="271"/>
      <c r="D196" s="87">
        <f t="shared" si="9"/>
        <v>0</v>
      </c>
      <c r="E196" s="122" t="s">
        <v>349</v>
      </c>
      <c r="F196" s="133"/>
      <c r="G196" s="133"/>
    </row>
    <row r="197" spans="1:7" s="110" customFormat="1" hidden="1" x14ac:dyDescent="0.25">
      <c r="A197" s="276"/>
      <c r="B197" s="279"/>
      <c r="C197" s="271"/>
      <c r="D197" s="87">
        <f t="shared" si="9"/>
        <v>0</v>
      </c>
      <c r="E197" s="122" t="s">
        <v>349</v>
      </c>
      <c r="F197" s="133"/>
      <c r="G197" s="133"/>
    </row>
    <row r="198" spans="1:7" s="110" customFormat="1" hidden="1" x14ac:dyDescent="0.25">
      <c r="A198" s="276"/>
      <c r="B198" s="279"/>
      <c r="C198" s="271"/>
      <c r="D198" s="87">
        <f t="shared" si="9"/>
        <v>0</v>
      </c>
      <c r="E198" s="122" t="s">
        <v>349</v>
      </c>
      <c r="F198" s="133"/>
      <c r="G198" s="133"/>
    </row>
    <row r="199" spans="1:7" s="110" customFormat="1" hidden="1" x14ac:dyDescent="0.25">
      <c r="A199" s="276"/>
      <c r="B199" s="279"/>
      <c r="C199" s="271"/>
      <c r="D199" s="87">
        <f t="shared" si="9"/>
        <v>0</v>
      </c>
      <c r="E199" s="122" t="s">
        <v>349</v>
      </c>
      <c r="F199" s="133"/>
      <c r="G199" s="133"/>
    </row>
    <row r="200" spans="1:7" s="110" customFormat="1" hidden="1" x14ac:dyDescent="0.25">
      <c r="A200" s="276"/>
      <c r="B200" s="279"/>
      <c r="C200" s="271"/>
      <c r="D200" s="87">
        <f t="shared" si="9"/>
        <v>0</v>
      </c>
      <c r="E200" s="122" t="s">
        <v>349</v>
      </c>
      <c r="F200" s="133"/>
      <c r="G200" s="133"/>
    </row>
    <row r="201" spans="1:7" s="110" customFormat="1" hidden="1" x14ac:dyDescent="0.25">
      <c r="A201" s="276"/>
      <c r="B201" s="279"/>
      <c r="C201" s="271"/>
      <c r="D201" s="87">
        <f t="shared" ref="D201:D232" si="10">ROUND(+B201*C201,2)</f>
        <v>0</v>
      </c>
      <c r="E201" s="122" t="s">
        <v>349</v>
      </c>
      <c r="F201" s="133"/>
      <c r="G201" s="133"/>
    </row>
    <row r="202" spans="1:7" s="110" customFormat="1" hidden="1" x14ac:dyDescent="0.25">
      <c r="A202" s="276"/>
      <c r="B202" s="279"/>
      <c r="C202" s="271"/>
      <c r="D202" s="87">
        <f t="shared" si="10"/>
        <v>0</v>
      </c>
      <c r="E202" s="122" t="s">
        <v>349</v>
      </c>
      <c r="F202" s="133"/>
      <c r="G202" s="133"/>
    </row>
    <row r="203" spans="1:7" s="110" customFormat="1" hidden="1" x14ac:dyDescent="0.25">
      <c r="A203" s="276"/>
      <c r="B203" s="279"/>
      <c r="C203" s="271"/>
      <c r="D203" s="87">
        <f t="shared" si="10"/>
        <v>0</v>
      </c>
      <c r="E203" s="122" t="s">
        <v>349</v>
      </c>
      <c r="F203" s="133"/>
      <c r="G203" s="133"/>
    </row>
    <row r="204" spans="1:7" s="110" customFormat="1" hidden="1" x14ac:dyDescent="0.25">
      <c r="A204" s="276"/>
      <c r="B204" s="279"/>
      <c r="C204" s="271"/>
      <c r="D204" s="87">
        <f t="shared" si="10"/>
        <v>0</v>
      </c>
      <c r="E204" s="122" t="s">
        <v>349</v>
      </c>
      <c r="F204" s="133"/>
      <c r="G204" s="133"/>
    </row>
    <row r="205" spans="1:7" s="110" customFormat="1" hidden="1" x14ac:dyDescent="0.25">
      <c r="A205" s="276"/>
      <c r="B205" s="279"/>
      <c r="C205" s="271"/>
      <c r="D205" s="87">
        <f t="shared" si="10"/>
        <v>0</v>
      </c>
      <c r="E205" s="122" t="s">
        <v>349</v>
      </c>
      <c r="F205" s="133"/>
      <c r="G205" s="133"/>
    </row>
    <row r="206" spans="1:7" s="110" customFormat="1" hidden="1" x14ac:dyDescent="0.25">
      <c r="A206" s="276"/>
      <c r="B206" s="279"/>
      <c r="C206" s="271"/>
      <c r="D206" s="87">
        <f t="shared" si="10"/>
        <v>0</v>
      </c>
      <c r="E206" s="122" t="s">
        <v>349</v>
      </c>
      <c r="F206" s="133"/>
      <c r="G206" s="133"/>
    </row>
    <row r="207" spans="1:7" s="110" customFormat="1" hidden="1" x14ac:dyDescent="0.25">
      <c r="A207" s="276"/>
      <c r="B207" s="279"/>
      <c r="C207" s="271"/>
      <c r="D207" s="87">
        <f t="shared" si="10"/>
        <v>0</v>
      </c>
      <c r="E207" s="122" t="s">
        <v>349</v>
      </c>
      <c r="F207" s="133"/>
      <c r="G207" s="133"/>
    </row>
    <row r="208" spans="1:7" s="110" customFormat="1" hidden="1" x14ac:dyDescent="0.25">
      <c r="A208" s="276"/>
      <c r="B208" s="279"/>
      <c r="C208" s="271"/>
      <c r="D208" s="87">
        <f t="shared" si="10"/>
        <v>0</v>
      </c>
      <c r="E208" s="122" t="s">
        <v>349</v>
      </c>
      <c r="F208" s="133"/>
      <c r="G208" s="133"/>
    </row>
    <row r="209" spans="1:7" s="110" customFormat="1" hidden="1" x14ac:dyDescent="0.25">
      <c r="A209" s="276"/>
      <c r="B209" s="279"/>
      <c r="C209" s="271"/>
      <c r="D209" s="87">
        <f t="shared" si="10"/>
        <v>0</v>
      </c>
      <c r="E209" s="122" t="s">
        <v>349</v>
      </c>
      <c r="F209" s="133"/>
      <c r="G209" s="133"/>
    </row>
    <row r="210" spans="1:7" s="110" customFormat="1" hidden="1" x14ac:dyDescent="0.25">
      <c r="A210" s="276"/>
      <c r="B210" s="279"/>
      <c r="C210" s="271"/>
      <c r="D210" s="87">
        <f t="shared" si="10"/>
        <v>0</v>
      </c>
      <c r="E210" s="122" t="s">
        <v>349</v>
      </c>
      <c r="F210" s="133"/>
      <c r="G210" s="133"/>
    </row>
    <row r="211" spans="1:7" s="110" customFormat="1" hidden="1" x14ac:dyDescent="0.25">
      <c r="A211" s="276"/>
      <c r="B211" s="279"/>
      <c r="C211" s="271"/>
      <c r="D211" s="87">
        <f t="shared" si="10"/>
        <v>0</v>
      </c>
      <c r="E211" s="122" t="s">
        <v>349</v>
      </c>
      <c r="F211" s="133"/>
      <c r="G211" s="133"/>
    </row>
    <row r="212" spans="1:7" s="110" customFormat="1" hidden="1" x14ac:dyDescent="0.25">
      <c r="A212" s="276"/>
      <c r="B212" s="279"/>
      <c r="C212" s="271"/>
      <c r="D212" s="87">
        <f t="shared" si="10"/>
        <v>0</v>
      </c>
      <c r="E212" s="122" t="s">
        <v>349</v>
      </c>
      <c r="F212" s="133"/>
      <c r="G212" s="133"/>
    </row>
    <row r="213" spans="1:7" s="110" customFormat="1" hidden="1" x14ac:dyDescent="0.25">
      <c r="A213" s="276"/>
      <c r="B213" s="279"/>
      <c r="C213" s="271"/>
      <c r="D213" s="87">
        <f t="shared" si="10"/>
        <v>0</v>
      </c>
      <c r="E213" s="122" t="s">
        <v>349</v>
      </c>
      <c r="F213" s="133"/>
      <c r="G213" s="133"/>
    </row>
    <row r="214" spans="1:7" s="110" customFormat="1" hidden="1" x14ac:dyDescent="0.25">
      <c r="A214" s="276"/>
      <c r="B214" s="279"/>
      <c r="C214" s="271"/>
      <c r="D214" s="87">
        <f t="shared" si="10"/>
        <v>0</v>
      </c>
      <c r="E214" s="122" t="s">
        <v>349</v>
      </c>
      <c r="F214" s="133"/>
      <c r="G214" s="133"/>
    </row>
    <row r="215" spans="1:7" s="110" customFormat="1" hidden="1" x14ac:dyDescent="0.25">
      <c r="A215" s="276"/>
      <c r="B215" s="279"/>
      <c r="C215" s="271"/>
      <c r="D215" s="87">
        <f t="shared" si="10"/>
        <v>0</v>
      </c>
      <c r="E215" s="122" t="s">
        <v>349</v>
      </c>
      <c r="F215" s="133"/>
      <c r="G215" s="133"/>
    </row>
    <row r="216" spans="1:7" s="110" customFormat="1" hidden="1" x14ac:dyDescent="0.25">
      <c r="A216" s="276"/>
      <c r="B216" s="279"/>
      <c r="C216" s="271"/>
      <c r="D216" s="87">
        <f t="shared" si="10"/>
        <v>0</v>
      </c>
      <c r="E216" s="122" t="s">
        <v>349</v>
      </c>
      <c r="F216" s="133"/>
      <c r="G216" s="133"/>
    </row>
    <row r="217" spans="1:7" s="110" customFormat="1" hidden="1" x14ac:dyDescent="0.25">
      <c r="A217" s="276"/>
      <c r="B217" s="279"/>
      <c r="C217" s="271"/>
      <c r="D217" s="87">
        <f t="shared" si="10"/>
        <v>0</v>
      </c>
      <c r="E217" s="122" t="s">
        <v>349</v>
      </c>
      <c r="F217" s="133"/>
      <c r="G217" s="133"/>
    </row>
    <row r="218" spans="1:7" s="110" customFormat="1" hidden="1" x14ac:dyDescent="0.25">
      <c r="A218" s="276"/>
      <c r="B218" s="279"/>
      <c r="C218" s="271"/>
      <c r="D218" s="87">
        <f t="shared" si="10"/>
        <v>0</v>
      </c>
      <c r="E218" s="122" t="s">
        <v>349</v>
      </c>
      <c r="F218" s="133"/>
      <c r="G218" s="133"/>
    </row>
    <row r="219" spans="1:7" s="110" customFormat="1" hidden="1" x14ac:dyDescent="0.25">
      <c r="A219" s="276"/>
      <c r="B219" s="279"/>
      <c r="C219" s="271"/>
      <c r="D219" s="87">
        <f t="shared" si="10"/>
        <v>0</v>
      </c>
      <c r="E219" s="122" t="s">
        <v>349</v>
      </c>
      <c r="F219" s="133"/>
      <c r="G219" s="133"/>
    </row>
    <row r="220" spans="1:7" s="110" customFormat="1" hidden="1" x14ac:dyDescent="0.25">
      <c r="A220" s="276"/>
      <c r="B220" s="279"/>
      <c r="C220" s="271"/>
      <c r="D220" s="87">
        <f t="shared" si="10"/>
        <v>0</v>
      </c>
      <c r="E220" s="122" t="s">
        <v>349</v>
      </c>
      <c r="F220" s="133"/>
      <c r="G220" s="133"/>
    </row>
    <row r="221" spans="1:7" s="110" customFormat="1" hidden="1" x14ac:dyDescent="0.25">
      <c r="A221" s="276"/>
      <c r="B221" s="279"/>
      <c r="C221" s="271"/>
      <c r="D221" s="87">
        <f t="shared" si="10"/>
        <v>0</v>
      </c>
      <c r="E221" s="122" t="s">
        <v>349</v>
      </c>
      <c r="F221" s="133"/>
      <c r="G221" s="133"/>
    </row>
    <row r="222" spans="1:7" s="110" customFormat="1" hidden="1" x14ac:dyDescent="0.25">
      <c r="A222" s="276"/>
      <c r="B222" s="279"/>
      <c r="C222" s="271"/>
      <c r="D222" s="87">
        <f t="shared" si="10"/>
        <v>0</v>
      </c>
      <c r="E222" s="122" t="s">
        <v>349</v>
      </c>
      <c r="F222" s="133"/>
      <c r="G222" s="133"/>
    </row>
    <row r="223" spans="1:7" s="110" customFormat="1" hidden="1" x14ac:dyDescent="0.25">
      <c r="A223" s="276"/>
      <c r="B223" s="279"/>
      <c r="C223" s="271"/>
      <c r="D223" s="87">
        <f t="shared" si="10"/>
        <v>0</v>
      </c>
      <c r="E223" s="122" t="s">
        <v>349</v>
      </c>
      <c r="F223" s="133"/>
      <c r="G223" s="133"/>
    </row>
    <row r="224" spans="1:7" s="110" customFormat="1" hidden="1" x14ac:dyDescent="0.25">
      <c r="A224" s="276"/>
      <c r="B224" s="279"/>
      <c r="C224" s="271"/>
      <c r="D224" s="87">
        <f t="shared" si="10"/>
        <v>0</v>
      </c>
      <c r="E224" s="122" t="s">
        <v>349</v>
      </c>
      <c r="F224" s="133"/>
      <c r="G224" s="133"/>
    </row>
    <row r="225" spans="1:7" s="110" customFormat="1" hidden="1" x14ac:dyDescent="0.25">
      <c r="A225" s="276"/>
      <c r="B225" s="279"/>
      <c r="C225" s="271"/>
      <c r="D225" s="87">
        <f t="shared" si="10"/>
        <v>0</v>
      </c>
      <c r="E225" s="122" t="s">
        <v>349</v>
      </c>
      <c r="F225" s="133"/>
      <c r="G225" s="133"/>
    </row>
    <row r="226" spans="1:7" s="110" customFormat="1" hidden="1" x14ac:dyDescent="0.25">
      <c r="A226" s="276"/>
      <c r="B226" s="279"/>
      <c r="C226" s="271"/>
      <c r="D226" s="87">
        <f t="shared" si="10"/>
        <v>0</v>
      </c>
      <c r="E226" s="122" t="s">
        <v>349</v>
      </c>
      <c r="F226" s="133"/>
      <c r="G226" s="133"/>
    </row>
    <row r="227" spans="1:7" s="110" customFormat="1" hidden="1" x14ac:dyDescent="0.25">
      <c r="A227" s="276"/>
      <c r="B227" s="279"/>
      <c r="C227" s="271"/>
      <c r="D227" s="87">
        <f t="shared" si="10"/>
        <v>0</v>
      </c>
      <c r="E227" s="122" t="s">
        <v>349</v>
      </c>
      <c r="F227" s="133"/>
      <c r="G227" s="133"/>
    </row>
    <row r="228" spans="1:7" s="110" customFormat="1" hidden="1" x14ac:dyDescent="0.25">
      <c r="A228" s="276"/>
      <c r="B228" s="279"/>
      <c r="C228" s="271"/>
      <c r="D228" s="87">
        <f t="shared" si="10"/>
        <v>0</v>
      </c>
      <c r="E228" s="122" t="s">
        <v>349</v>
      </c>
      <c r="F228" s="133"/>
      <c r="G228" s="133"/>
    </row>
    <row r="229" spans="1:7" s="110" customFormat="1" hidden="1" x14ac:dyDescent="0.25">
      <c r="A229" s="276"/>
      <c r="B229" s="279"/>
      <c r="C229" s="271"/>
      <c r="D229" s="87">
        <f t="shared" si="10"/>
        <v>0</v>
      </c>
      <c r="E229" s="122" t="s">
        <v>349</v>
      </c>
      <c r="F229" s="133"/>
      <c r="G229" s="133"/>
    </row>
    <row r="230" spans="1:7" s="110" customFormat="1" hidden="1" x14ac:dyDescent="0.25">
      <c r="A230" s="276"/>
      <c r="B230" s="279"/>
      <c r="C230" s="271"/>
      <c r="D230" s="87">
        <f t="shared" si="10"/>
        <v>0</v>
      </c>
      <c r="E230" s="122" t="s">
        <v>349</v>
      </c>
      <c r="F230" s="133"/>
      <c r="G230" s="133"/>
    </row>
    <row r="231" spans="1:7" s="110" customFormat="1" hidden="1" x14ac:dyDescent="0.25">
      <c r="A231" s="276"/>
      <c r="B231" s="279"/>
      <c r="C231" s="271"/>
      <c r="D231" s="87">
        <f t="shared" si="10"/>
        <v>0</v>
      </c>
      <c r="E231" s="122" t="s">
        <v>349</v>
      </c>
      <c r="F231" s="133"/>
      <c r="G231" s="133"/>
    </row>
    <row r="232" spans="1:7" s="110" customFormat="1" hidden="1" x14ac:dyDescent="0.25">
      <c r="A232" s="276"/>
      <c r="B232" s="279"/>
      <c r="C232" s="271"/>
      <c r="D232" s="87">
        <f t="shared" si="10"/>
        <v>0</v>
      </c>
      <c r="E232" s="122" t="s">
        <v>349</v>
      </c>
      <c r="F232" s="133"/>
      <c r="G232" s="133"/>
    </row>
    <row r="233" spans="1:7" s="110" customFormat="1" hidden="1" x14ac:dyDescent="0.25">
      <c r="A233" s="276"/>
      <c r="B233" s="279"/>
      <c r="C233" s="271"/>
      <c r="D233" s="87">
        <f t="shared" ref="D233:D264" si="11">ROUND(+B233*C233,2)</f>
        <v>0</v>
      </c>
      <c r="E233" s="122" t="s">
        <v>349</v>
      </c>
      <c r="F233" s="133"/>
      <c r="G233" s="133"/>
    </row>
    <row r="234" spans="1:7" s="110" customFormat="1" hidden="1" x14ac:dyDescent="0.25">
      <c r="A234" s="276"/>
      <c r="B234" s="279"/>
      <c r="C234" s="271"/>
      <c r="D234" s="87">
        <f t="shared" si="11"/>
        <v>0</v>
      </c>
      <c r="E234" s="122" t="s">
        <v>349</v>
      </c>
      <c r="F234" s="133"/>
      <c r="G234" s="133"/>
    </row>
    <row r="235" spans="1:7" s="110" customFormat="1" hidden="1" x14ac:dyDescent="0.25">
      <c r="A235" s="276"/>
      <c r="B235" s="279"/>
      <c r="C235" s="271"/>
      <c r="D235" s="87">
        <f t="shared" si="11"/>
        <v>0</v>
      </c>
      <c r="E235" s="122" t="s">
        <v>349</v>
      </c>
      <c r="F235" s="133"/>
      <c r="G235" s="133"/>
    </row>
    <row r="236" spans="1:7" s="110" customFormat="1" hidden="1" x14ac:dyDescent="0.25">
      <c r="A236" s="276"/>
      <c r="B236" s="279"/>
      <c r="C236" s="271"/>
      <c r="D236" s="87">
        <f t="shared" si="11"/>
        <v>0</v>
      </c>
      <c r="E236" s="122" t="s">
        <v>349</v>
      </c>
      <c r="F236" s="133"/>
      <c r="G236" s="133"/>
    </row>
    <row r="237" spans="1:7" s="110" customFormat="1" hidden="1" x14ac:dyDescent="0.25">
      <c r="A237" s="276"/>
      <c r="B237" s="279"/>
      <c r="C237" s="271"/>
      <c r="D237" s="87">
        <f t="shared" si="11"/>
        <v>0</v>
      </c>
      <c r="E237" s="122" t="s">
        <v>349</v>
      </c>
      <c r="F237" s="133"/>
      <c r="G237" s="133"/>
    </row>
    <row r="238" spans="1:7" s="110" customFormat="1" hidden="1" x14ac:dyDescent="0.25">
      <c r="A238" s="276"/>
      <c r="B238" s="279"/>
      <c r="C238" s="271"/>
      <c r="D238" s="87">
        <f t="shared" si="11"/>
        <v>0</v>
      </c>
      <c r="E238" s="122" t="s">
        <v>349</v>
      </c>
      <c r="F238" s="133"/>
      <c r="G238" s="133"/>
    </row>
    <row r="239" spans="1:7" s="110" customFormat="1" hidden="1" x14ac:dyDescent="0.25">
      <c r="A239" s="276"/>
      <c r="B239" s="279"/>
      <c r="C239" s="271"/>
      <c r="D239" s="87">
        <f t="shared" si="11"/>
        <v>0</v>
      </c>
      <c r="E239" s="122" t="s">
        <v>349</v>
      </c>
      <c r="F239" s="133"/>
      <c r="G239" s="133"/>
    </row>
    <row r="240" spans="1:7" s="110" customFormat="1" hidden="1" x14ac:dyDescent="0.25">
      <c r="A240" s="276"/>
      <c r="B240" s="279"/>
      <c r="C240" s="271"/>
      <c r="D240" s="87">
        <f t="shared" si="11"/>
        <v>0</v>
      </c>
      <c r="E240" s="122" t="s">
        <v>349</v>
      </c>
      <c r="F240" s="133"/>
      <c r="G240" s="133"/>
    </row>
    <row r="241" spans="1:7" s="110" customFormat="1" hidden="1" x14ac:dyDescent="0.25">
      <c r="A241" s="276"/>
      <c r="B241" s="279"/>
      <c r="C241" s="271"/>
      <c r="D241" s="87">
        <f t="shared" si="11"/>
        <v>0</v>
      </c>
      <c r="E241" s="122" t="s">
        <v>349</v>
      </c>
      <c r="F241" s="133"/>
      <c r="G241" s="133"/>
    </row>
    <row r="242" spans="1:7" s="110" customFormat="1" hidden="1" x14ac:dyDescent="0.25">
      <c r="A242" s="276"/>
      <c r="B242" s="279"/>
      <c r="C242" s="271"/>
      <c r="D242" s="87">
        <f t="shared" si="11"/>
        <v>0</v>
      </c>
      <c r="E242" s="122" t="s">
        <v>349</v>
      </c>
      <c r="F242" s="133"/>
      <c r="G242" s="133"/>
    </row>
    <row r="243" spans="1:7" s="110" customFormat="1" hidden="1" x14ac:dyDescent="0.25">
      <c r="A243" s="276"/>
      <c r="B243" s="279"/>
      <c r="C243" s="271"/>
      <c r="D243" s="87">
        <f t="shared" si="11"/>
        <v>0</v>
      </c>
      <c r="E243" s="122" t="s">
        <v>349</v>
      </c>
      <c r="F243" s="133"/>
      <c r="G243" s="133"/>
    </row>
    <row r="244" spans="1:7" s="110" customFormat="1" hidden="1" x14ac:dyDescent="0.25">
      <c r="A244" s="276"/>
      <c r="B244" s="279"/>
      <c r="C244" s="271"/>
      <c r="D244" s="87">
        <f t="shared" si="11"/>
        <v>0</v>
      </c>
      <c r="E244" s="122" t="s">
        <v>349</v>
      </c>
      <c r="F244" s="133"/>
      <c r="G244" s="133"/>
    </row>
    <row r="245" spans="1:7" s="110" customFormat="1" hidden="1" x14ac:dyDescent="0.25">
      <c r="A245" s="276"/>
      <c r="B245" s="279"/>
      <c r="C245" s="271"/>
      <c r="D245" s="87">
        <f t="shared" si="11"/>
        <v>0</v>
      </c>
      <c r="E245" s="122" t="s">
        <v>349</v>
      </c>
      <c r="F245" s="133"/>
      <c r="G245" s="133"/>
    </row>
    <row r="246" spans="1:7" s="110" customFormat="1" hidden="1" x14ac:dyDescent="0.25">
      <c r="A246" s="276"/>
      <c r="B246" s="279"/>
      <c r="C246" s="271"/>
      <c r="D246" s="87">
        <f t="shared" si="11"/>
        <v>0</v>
      </c>
      <c r="E246" s="122" t="s">
        <v>349</v>
      </c>
      <c r="F246" s="133"/>
      <c r="G246" s="133"/>
    </row>
    <row r="247" spans="1:7" s="110" customFormat="1" hidden="1" x14ac:dyDescent="0.25">
      <c r="A247" s="276"/>
      <c r="B247" s="279"/>
      <c r="C247" s="271"/>
      <c r="D247" s="87">
        <f t="shared" si="11"/>
        <v>0</v>
      </c>
      <c r="E247" s="122" t="s">
        <v>349</v>
      </c>
      <c r="F247" s="133"/>
      <c r="G247" s="133"/>
    </row>
    <row r="248" spans="1:7" s="110" customFormat="1" hidden="1" x14ac:dyDescent="0.25">
      <c r="A248" s="276"/>
      <c r="B248" s="279"/>
      <c r="C248" s="271"/>
      <c r="D248" s="87">
        <f t="shared" si="11"/>
        <v>0</v>
      </c>
      <c r="E248" s="122" t="s">
        <v>349</v>
      </c>
      <c r="F248" s="133"/>
      <c r="G248" s="133"/>
    </row>
    <row r="249" spans="1:7" s="110" customFormat="1" hidden="1" x14ac:dyDescent="0.25">
      <c r="A249" s="276"/>
      <c r="B249" s="279"/>
      <c r="C249" s="271"/>
      <c r="D249" s="87">
        <f t="shared" si="11"/>
        <v>0</v>
      </c>
      <c r="E249" s="122" t="s">
        <v>349</v>
      </c>
      <c r="F249" s="133"/>
      <c r="G249" s="133"/>
    </row>
    <row r="250" spans="1:7" s="110" customFormat="1" hidden="1" x14ac:dyDescent="0.25">
      <c r="A250" s="276"/>
      <c r="B250" s="279"/>
      <c r="C250" s="271"/>
      <c r="D250" s="87">
        <f t="shared" si="11"/>
        <v>0</v>
      </c>
      <c r="E250" s="122" t="s">
        <v>349</v>
      </c>
      <c r="F250" s="133"/>
      <c r="G250" s="133"/>
    </row>
    <row r="251" spans="1:7" s="110" customFormat="1" hidden="1" x14ac:dyDescent="0.25">
      <c r="A251" s="276"/>
      <c r="B251" s="279"/>
      <c r="C251" s="271"/>
      <c r="D251" s="87">
        <f t="shared" si="11"/>
        <v>0</v>
      </c>
      <c r="E251" s="122" t="s">
        <v>349</v>
      </c>
      <c r="F251" s="133"/>
      <c r="G251" s="133"/>
    </row>
    <row r="252" spans="1:7" s="110" customFormat="1" hidden="1" x14ac:dyDescent="0.25">
      <c r="A252" s="276"/>
      <c r="B252" s="279"/>
      <c r="C252" s="271"/>
      <c r="D252" s="87">
        <f t="shared" si="11"/>
        <v>0</v>
      </c>
      <c r="E252" s="122" t="s">
        <v>349</v>
      </c>
      <c r="F252" s="133"/>
      <c r="G252" s="133"/>
    </row>
    <row r="253" spans="1:7" s="110" customFormat="1" hidden="1" x14ac:dyDescent="0.25">
      <c r="A253" s="276"/>
      <c r="B253" s="279"/>
      <c r="C253" s="271"/>
      <c r="D253" s="87">
        <f t="shared" si="11"/>
        <v>0</v>
      </c>
      <c r="E253" s="122" t="s">
        <v>349</v>
      </c>
      <c r="F253" s="133"/>
      <c r="G253" s="133"/>
    </row>
    <row r="254" spans="1:7" s="110" customFormat="1" hidden="1" x14ac:dyDescent="0.25">
      <c r="A254" s="276"/>
      <c r="B254" s="279"/>
      <c r="C254" s="271"/>
      <c r="D254" s="87">
        <f t="shared" si="11"/>
        <v>0</v>
      </c>
      <c r="E254" s="122" t="s">
        <v>349</v>
      </c>
      <c r="F254" s="133"/>
      <c r="G254" s="133"/>
    </row>
    <row r="255" spans="1:7" s="110" customFormat="1" hidden="1" x14ac:dyDescent="0.25">
      <c r="A255" s="276"/>
      <c r="B255" s="279"/>
      <c r="C255" s="271"/>
      <c r="D255" s="87">
        <f t="shared" si="11"/>
        <v>0</v>
      </c>
      <c r="E255" s="122" t="s">
        <v>349</v>
      </c>
      <c r="F255" s="133"/>
      <c r="G255" s="133"/>
    </row>
    <row r="256" spans="1:7" s="110" customFormat="1" hidden="1" x14ac:dyDescent="0.25">
      <c r="A256" s="276"/>
      <c r="B256" s="279"/>
      <c r="C256" s="271"/>
      <c r="D256" s="87">
        <f t="shared" si="11"/>
        <v>0</v>
      </c>
      <c r="E256" s="122" t="s">
        <v>349</v>
      </c>
      <c r="F256" s="133"/>
      <c r="G256" s="133"/>
    </row>
    <row r="257" spans="1:15" s="110" customFormat="1" hidden="1" x14ac:dyDescent="0.25">
      <c r="A257" s="276"/>
      <c r="B257" s="279"/>
      <c r="C257" s="271"/>
      <c r="D257" s="87">
        <f t="shared" si="11"/>
        <v>0</v>
      </c>
      <c r="E257" s="122" t="s">
        <v>349</v>
      </c>
      <c r="F257" s="133"/>
      <c r="G257" s="133"/>
    </row>
    <row r="258" spans="1:15" s="110" customFormat="1" hidden="1" x14ac:dyDescent="0.25">
      <c r="A258" s="276"/>
      <c r="B258" s="279"/>
      <c r="C258" s="271"/>
      <c r="D258" s="87">
        <f t="shared" si="11"/>
        <v>0</v>
      </c>
      <c r="E258" s="122" t="s">
        <v>349</v>
      </c>
      <c r="F258" s="133"/>
      <c r="G258" s="133"/>
    </row>
    <row r="259" spans="1:15" s="110" customFormat="1" hidden="1" x14ac:dyDescent="0.25">
      <c r="A259" s="276"/>
      <c r="B259" s="279"/>
      <c r="C259" s="271"/>
      <c r="D259" s="87">
        <f t="shared" si="11"/>
        <v>0</v>
      </c>
      <c r="E259" s="122" t="s">
        <v>349</v>
      </c>
      <c r="F259" s="133"/>
      <c r="G259" s="133"/>
    </row>
    <row r="260" spans="1:15" s="110" customFormat="1" hidden="1" x14ac:dyDescent="0.25">
      <c r="A260" s="276"/>
      <c r="B260" s="279"/>
      <c r="C260" s="271"/>
      <c r="D260" s="87">
        <f t="shared" si="11"/>
        <v>0</v>
      </c>
      <c r="E260" s="122" t="s">
        <v>349</v>
      </c>
      <c r="F260" s="133"/>
      <c r="G260" s="133"/>
    </row>
    <row r="261" spans="1:15" s="110" customFormat="1" hidden="1" x14ac:dyDescent="0.25">
      <c r="A261" s="276"/>
      <c r="B261" s="279"/>
      <c r="C261" s="271"/>
      <c r="D261" s="87">
        <f t="shared" si="11"/>
        <v>0</v>
      </c>
      <c r="E261" s="122" t="s">
        <v>349</v>
      </c>
      <c r="F261" s="133"/>
      <c r="G261" s="133"/>
    </row>
    <row r="262" spans="1:15" s="110" customFormat="1" hidden="1" x14ac:dyDescent="0.25">
      <c r="A262" s="276"/>
      <c r="B262" s="279"/>
      <c r="C262" s="271"/>
      <c r="D262" s="87">
        <f t="shared" si="11"/>
        <v>0</v>
      </c>
      <c r="E262" s="122" t="s">
        <v>349</v>
      </c>
      <c r="F262" s="133"/>
      <c r="G262" s="133"/>
    </row>
    <row r="263" spans="1:15" s="110" customFormat="1" hidden="1" x14ac:dyDescent="0.25">
      <c r="A263" s="276"/>
      <c r="B263" s="279"/>
      <c r="C263" s="271"/>
      <c r="D263" s="87">
        <f t="shared" si="11"/>
        <v>0</v>
      </c>
      <c r="E263" s="122" t="s">
        <v>349</v>
      </c>
      <c r="F263" s="133"/>
      <c r="G263" s="133"/>
    </row>
    <row r="264" spans="1:15" s="110" customFormat="1" hidden="1" x14ac:dyDescent="0.25">
      <c r="A264" s="276"/>
      <c r="B264" s="279"/>
      <c r="C264" s="271"/>
      <c r="D264" s="87">
        <f t="shared" si="11"/>
        <v>0</v>
      </c>
      <c r="E264" s="122" t="s">
        <v>349</v>
      </c>
      <c r="F264" s="133"/>
      <c r="G264" s="133"/>
    </row>
    <row r="265" spans="1:15" s="110" customFormat="1" hidden="1" x14ac:dyDescent="0.25">
      <c r="A265" s="276"/>
      <c r="B265" s="279"/>
      <c r="C265" s="271"/>
      <c r="D265" s="87">
        <f t="shared" ref="D265:D266" si="12">ROUND(+B265*C265,2)</f>
        <v>0</v>
      </c>
      <c r="E265" s="122" t="s">
        <v>349</v>
      </c>
      <c r="F265" s="133"/>
      <c r="G265" s="133"/>
    </row>
    <row r="266" spans="1:15" s="110" customFormat="1" x14ac:dyDescent="0.25">
      <c r="A266" s="276" t="s">
        <v>3</v>
      </c>
      <c r="B266" s="279">
        <v>1</v>
      </c>
      <c r="C266" s="271">
        <f t="shared" ref="C266" ca="1" si="13">RAND()*1000000</f>
        <v>365647.89835635346</v>
      </c>
      <c r="D266" s="309">
        <f t="shared" ca="1" si="12"/>
        <v>365647.9</v>
      </c>
      <c r="E266" s="122" t="s">
        <v>349</v>
      </c>
      <c r="F266" s="128"/>
      <c r="G266" s="126"/>
    </row>
    <row r="267" spans="1:15" s="110" customFormat="1" x14ac:dyDescent="0.25">
      <c r="A267" s="233"/>
      <c r="B267" s="204"/>
      <c r="C267" s="215" t="s">
        <v>272</v>
      </c>
      <c r="D267" s="323">
        <f ca="1">ROUND(SUBTOTAL(109,D136:D266),2)</f>
        <v>1738855.8</v>
      </c>
      <c r="E267" s="122" t="s">
        <v>349</v>
      </c>
      <c r="F267" s="128"/>
      <c r="G267" s="125" t="s">
        <v>352</v>
      </c>
    </row>
    <row r="268" spans="1:15" x14ac:dyDescent="0.25">
      <c r="D268" s="311"/>
      <c r="E268" s="122" t="s">
        <v>347</v>
      </c>
    </row>
    <row r="269" spans="1:15" x14ac:dyDescent="0.25">
      <c r="B269" s="579" t="s">
        <v>51</v>
      </c>
      <c r="C269" s="579"/>
      <c r="D269" s="87">
        <f ca="1">+D267+D135</f>
        <v>3693271.0700000003</v>
      </c>
      <c r="E269" s="122" t="s">
        <v>347</v>
      </c>
      <c r="G269" s="149" t="s">
        <v>246</v>
      </c>
    </row>
    <row r="270" spans="1:15" s="110" customFormat="1" x14ac:dyDescent="0.25">
      <c r="C270" s="111"/>
      <c r="D270" s="114"/>
      <c r="E270" s="122" t="s">
        <v>347</v>
      </c>
    </row>
    <row r="271" spans="1:15" s="110" customFormat="1" x14ac:dyDescent="0.25">
      <c r="A271" s="251" t="s">
        <v>49</v>
      </c>
      <c r="B271" s="115"/>
      <c r="C271" s="115"/>
      <c r="D271" s="116"/>
      <c r="E271" s="122" t="s">
        <v>348</v>
      </c>
      <c r="F271" s="111"/>
      <c r="G271" s="150" t="s">
        <v>245</v>
      </c>
    </row>
    <row r="272" spans="1:15" s="110" customFormat="1" ht="45" customHeight="1" x14ac:dyDescent="0.25">
      <c r="A272" s="571" t="s">
        <v>315</v>
      </c>
      <c r="B272" s="572"/>
      <c r="C272" s="572"/>
      <c r="D272" s="573"/>
      <c r="E272" s="110" t="s">
        <v>348</v>
      </c>
      <c r="F272" s="111"/>
      <c r="G272" s="568" t="s">
        <v>307</v>
      </c>
      <c r="H272" s="568"/>
      <c r="I272" s="568"/>
      <c r="J272" s="568"/>
      <c r="K272" s="568"/>
      <c r="L272" s="568"/>
      <c r="M272" s="568"/>
      <c r="N272" s="568"/>
      <c r="O272" s="568"/>
    </row>
    <row r="273" spans="1:15" x14ac:dyDescent="0.25">
      <c r="E273" s="291" t="s">
        <v>349</v>
      </c>
    </row>
    <row r="274" spans="1:15" s="110" customFormat="1" x14ac:dyDescent="0.25">
      <c r="A274" s="251" t="s">
        <v>50</v>
      </c>
      <c r="B274" s="119"/>
      <c r="C274" s="119"/>
      <c r="D274" s="120"/>
      <c r="E274" s="110" t="s">
        <v>349</v>
      </c>
      <c r="G274" s="150" t="s">
        <v>245</v>
      </c>
    </row>
    <row r="275" spans="1:15" s="110" customFormat="1" ht="45" customHeight="1" x14ac:dyDescent="0.25">
      <c r="A275" s="571" t="s">
        <v>316</v>
      </c>
      <c r="B275" s="572"/>
      <c r="C275" s="572"/>
      <c r="D275" s="573"/>
      <c r="E275" s="110" t="s">
        <v>349</v>
      </c>
      <c r="G275" s="568" t="s">
        <v>307</v>
      </c>
      <c r="H275" s="568"/>
      <c r="I275" s="568"/>
      <c r="J275" s="568"/>
      <c r="K275" s="568"/>
      <c r="L275" s="568"/>
      <c r="M275" s="568"/>
      <c r="N275" s="568"/>
      <c r="O275" s="568"/>
    </row>
  </sheetData>
  <sheetProtection algorithmName="SHA-512" hashValue="ccEt1v9cCeydn2hg97ag5ca3R8uncCx0yp7G5reV827qj5EmzudqN4ckadtP8F9elQtx5FIiBO1whsTo49D4AQ==" saltValue="hDjQkSyvWnnCOdsrqpe8kQ==" spinCount="100000" sheet="1" formatCells="0" formatRows="0" sort="0" autoFilter="0"/>
  <autoFilter ref="E1:E275" xr:uid="{00000000-0001-0000-0A00-000000000000}"/>
  <mergeCells count="7">
    <mergeCell ref="G272:O272"/>
    <mergeCell ref="G275:O275"/>
    <mergeCell ref="A1:C1"/>
    <mergeCell ref="B269:C269"/>
    <mergeCell ref="A2:D2"/>
    <mergeCell ref="A272:D272"/>
    <mergeCell ref="A275:D275"/>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274"/>
  <sheetViews>
    <sheetView view="pageBreakPreview" topLeftCell="A2" zoomScaleNormal="100" zoomScaleSheetLayoutView="100" workbookViewId="0">
      <selection activeCell="L24" sqref="L24"/>
    </sheetView>
  </sheetViews>
  <sheetFormatPr defaultColWidth="9.140625" defaultRowHeight="15" x14ac:dyDescent="0.25"/>
  <cols>
    <col min="1" max="1" width="80.7109375" style="8" customWidth="1"/>
    <col min="2" max="3" width="17.5703125" style="8" customWidth="1"/>
    <col min="4" max="4" width="17.140625" style="8" customWidth="1"/>
    <col min="5" max="5" width="11" hidden="1" customWidth="1"/>
    <col min="6" max="6" width="2.85546875" style="8" customWidth="1"/>
    <col min="7" max="16384" width="9.140625" style="8"/>
  </cols>
  <sheetData>
    <row r="1" spans="1:7" ht="29.25" customHeight="1" x14ac:dyDescent="0.25">
      <c r="A1" s="566" t="s">
        <v>186</v>
      </c>
      <c r="B1" s="566"/>
      <c r="C1" s="566"/>
      <c r="D1" s="8">
        <f>+'Section A'!B2</f>
        <v>0</v>
      </c>
      <c r="E1" s="55" t="s">
        <v>350</v>
      </c>
    </row>
    <row r="2" spans="1:7" ht="43.5" customHeight="1" x14ac:dyDescent="0.25">
      <c r="A2" s="580" t="s">
        <v>93</v>
      </c>
      <c r="B2" s="580"/>
      <c r="C2" s="580"/>
      <c r="D2" s="580"/>
      <c r="E2" s="8" t="s">
        <v>347</v>
      </c>
      <c r="F2" s="17"/>
      <c r="G2" s="17"/>
    </row>
    <row r="3" spans="1:7" ht="17.25" customHeight="1" x14ac:dyDescent="0.25">
      <c r="A3" s="238" t="s">
        <v>3</v>
      </c>
      <c r="B3" s="63" t="s">
        <v>52</v>
      </c>
      <c r="C3" s="63" t="s">
        <v>32</v>
      </c>
      <c r="D3" s="320" t="s">
        <v>280</v>
      </c>
      <c r="E3" t="s">
        <v>347</v>
      </c>
      <c r="F3" s="17"/>
      <c r="G3" s="17"/>
    </row>
    <row r="4" spans="1:7" s="110" customFormat="1" x14ac:dyDescent="0.25">
      <c r="A4" s="241" t="s">
        <v>317</v>
      </c>
      <c r="B4" s="121">
        <v>1</v>
      </c>
      <c r="C4" s="271">
        <f t="shared" ref="C4:C133" ca="1" si="0">RAND()*1000000</f>
        <v>491280.46397332393</v>
      </c>
      <c r="D4" s="87">
        <f t="shared" ref="D4:D132" ca="1" si="1">ROUND(B4*C4,2)</f>
        <v>491280.46</v>
      </c>
      <c r="E4" s="290" t="s">
        <v>347</v>
      </c>
      <c r="F4" s="98"/>
      <c r="G4" s="98"/>
    </row>
    <row r="5" spans="1:7" s="110" customFormat="1" x14ac:dyDescent="0.25">
      <c r="A5" s="299" t="s">
        <v>364</v>
      </c>
      <c r="B5" s="121">
        <v>1</v>
      </c>
      <c r="C5" s="271">
        <f t="shared" ca="1" si="0"/>
        <v>570649.25136401015</v>
      </c>
      <c r="D5" s="87">
        <f t="shared" ref="D5:D68" ca="1" si="2">ROUND(B5*C5,2)</f>
        <v>570649.25</v>
      </c>
      <c r="E5" s="122" t="s">
        <v>348</v>
      </c>
      <c r="F5" s="98"/>
      <c r="G5" s="98"/>
    </row>
    <row r="6" spans="1:7" s="110" customFormat="1" x14ac:dyDescent="0.25">
      <c r="A6" s="299" t="s">
        <v>365</v>
      </c>
      <c r="B6" s="121">
        <v>1</v>
      </c>
      <c r="C6" s="271">
        <f t="shared" ca="1" si="0"/>
        <v>344348.01747936592</v>
      </c>
      <c r="D6" s="87">
        <f t="shared" ca="1" si="2"/>
        <v>344348.02</v>
      </c>
      <c r="E6" s="122" t="s">
        <v>348</v>
      </c>
    </row>
    <row r="7" spans="1:7" s="110" customFormat="1" hidden="1" x14ac:dyDescent="0.25">
      <c r="A7" s="299"/>
      <c r="B7" s="121"/>
      <c r="C7" s="271"/>
      <c r="D7" s="87">
        <f t="shared" si="2"/>
        <v>0</v>
      </c>
      <c r="E7" s="122" t="s">
        <v>348</v>
      </c>
    </row>
    <row r="8" spans="1:7" s="110" customFormat="1" hidden="1" x14ac:dyDescent="0.25">
      <c r="A8" s="299"/>
      <c r="B8" s="121"/>
      <c r="C8" s="271"/>
      <c r="D8" s="87">
        <f t="shared" si="2"/>
        <v>0</v>
      </c>
      <c r="E8" s="122" t="s">
        <v>348</v>
      </c>
    </row>
    <row r="9" spans="1:7" s="110" customFormat="1" hidden="1" x14ac:dyDescent="0.25">
      <c r="A9" s="299"/>
      <c r="B9" s="121"/>
      <c r="C9" s="271"/>
      <c r="D9" s="87">
        <f t="shared" si="2"/>
        <v>0</v>
      </c>
      <c r="E9" s="122" t="s">
        <v>348</v>
      </c>
      <c r="F9" s="98"/>
      <c r="G9" s="98"/>
    </row>
    <row r="10" spans="1:7" s="110" customFormat="1" hidden="1" x14ac:dyDescent="0.25">
      <c r="A10" s="299"/>
      <c r="B10" s="121"/>
      <c r="C10" s="271"/>
      <c r="D10" s="87">
        <f t="shared" si="2"/>
        <v>0</v>
      </c>
      <c r="E10" s="122" t="s">
        <v>348</v>
      </c>
    </row>
    <row r="11" spans="1:7" s="110" customFormat="1" hidden="1" x14ac:dyDescent="0.25">
      <c r="A11" s="299"/>
      <c r="B11" s="121"/>
      <c r="C11" s="271"/>
      <c r="D11" s="87">
        <f t="shared" si="2"/>
        <v>0</v>
      </c>
      <c r="E11" s="122" t="s">
        <v>348</v>
      </c>
    </row>
    <row r="12" spans="1:7" s="110" customFormat="1" hidden="1" x14ac:dyDescent="0.25">
      <c r="A12" s="299"/>
      <c r="B12" s="121"/>
      <c r="C12" s="271"/>
      <c r="D12" s="87">
        <f t="shared" si="2"/>
        <v>0</v>
      </c>
      <c r="E12" s="122" t="s">
        <v>348</v>
      </c>
    </row>
    <row r="13" spans="1:7" s="110" customFormat="1" hidden="1" x14ac:dyDescent="0.25">
      <c r="A13" s="299"/>
      <c r="B13" s="121"/>
      <c r="C13" s="271"/>
      <c r="D13" s="87">
        <f t="shared" si="2"/>
        <v>0</v>
      </c>
      <c r="E13" s="122" t="s">
        <v>348</v>
      </c>
      <c r="F13" s="98"/>
      <c r="G13" s="98"/>
    </row>
    <row r="14" spans="1:7" s="110" customFormat="1" hidden="1" x14ac:dyDescent="0.25">
      <c r="A14" s="299"/>
      <c r="B14" s="121"/>
      <c r="C14" s="271"/>
      <c r="D14" s="87">
        <f t="shared" si="2"/>
        <v>0</v>
      </c>
      <c r="E14" s="122" t="s">
        <v>348</v>
      </c>
    </row>
    <row r="15" spans="1:7" s="110" customFormat="1" hidden="1" x14ac:dyDescent="0.25">
      <c r="A15" s="299"/>
      <c r="B15" s="121"/>
      <c r="C15" s="271"/>
      <c r="D15" s="87">
        <f t="shared" si="2"/>
        <v>0</v>
      </c>
      <c r="E15" s="122" t="s">
        <v>348</v>
      </c>
    </row>
    <row r="16" spans="1:7" s="110" customFormat="1" hidden="1" x14ac:dyDescent="0.25">
      <c r="A16" s="299"/>
      <c r="B16" s="121"/>
      <c r="C16" s="271"/>
      <c r="D16" s="87">
        <f t="shared" si="2"/>
        <v>0</v>
      </c>
      <c r="E16" s="122" t="s">
        <v>348</v>
      </c>
    </row>
    <row r="17" spans="1:7" s="110" customFormat="1" hidden="1" x14ac:dyDescent="0.25">
      <c r="A17" s="299"/>
      <c r="B17" s="121"/>
      <c r="C17" s="271"/>
      <c r="D17" s="87">
        <f t="shared" si="2"/>
        <v>0</v>
      </c>
      <c r="E17" s="122" t="s">
        <v>348</v>
      </c>
      <c r="F17" s="98"/>
      <c r="G17" s="98"/>
    </row>
    <row r="18" spans="1:7" s="110" customFormat="1" hidden="1" x14ac:dyDescent="0.25">
      <c r="A18" s="299"/>
      <c r="B18" s="121"/>
      <c r="C18" s="271"/>
      <c r="D18" s="87">
        <f t="shared" si="2"/>
        <v>0</v>
      </c>
      <c r="E18" s="122" t="s">
        <v>348</v>
      </c>
    </row>
    <row r="19" spans="1:7" s="110" customFormat="1" hidden="1" x14ac:dyDescent="0.25">
      <c r="A19" s="299"/>
      <c r="B19" s="121"/>
      <c r="C19" s="271"/>
      <c r="D19" s="87">
        <f t="shared" si="2"/>
        <v>0</v>
      </c>
      <c r="E19" s="122" t="s">
        <v>348</v>
      </c>
    </row>
    <row r="20" spans="1:7" s="110" customFormat="1" hidden="1" x14ac:dyDescent="0.25">
      <c r="A20" s="299"/>
      <c r="B20" s="121"/>
      <c r="C20" s="271"/>
      <c r="D20" s="87">
        <f t="shared" si="2"/>
        <v>0</v>
      </c>
      <c r="E20" s="122" t="s">
        <v>348</v>
      </c>
    </row>
    <row r="21" spans="1:7" s="110" customFormat="1" hidden="1" x14ac:dyDescent="0.25">
      <c r="A21" s="299"/>
      <c r="B21" s="121"/>
      <c r="C21" s="271"/>
      <c r="D21" s="87">
        <f t="shared" si="2"/>
        <v>0</v>
      </c>
      <c r="E21" s="122" t="s">
        <v>348</v>
      </c>
      <c r="F21" s="98"/>
      <c r="G21" s="98"/>
    </row>
    <row r="22" spans="1:7" s="110" customFormat="1" hidden="1" x14ac:dyDescent="0.25">
      <c r="A22" s="299"/>
      <c r="B22" s="121"/>
      <c r="C22" s="271"/>
      <c r="D22" s="87">
        <f t="shared" si="2"/>
        <v>0</v>
      </c>
      <c r="E22" s="122" t="s">
        <v>348</v>
      </c>
    </row>
    <row r="23" spans="1:7" s="110" customFormat="1" hidden="1" x14ac:dyDescent="0.25">
      <c r="A23" s="299"/>
      <c r="B23" s="121"/>
      <c r="C23" s="271"/>
      <c r="D23" s="87">
        <f t="shared" si="2"/>
        <v>0</v>
      </c>
      <c r="E23" s="122" t="s">
        <v>348</v>
      </c>
    </row>
    <row r="24" spans="1:7" s="110" customFormat="1" hidden="1" x14ac:dyDescent="0.25">
      <c r="A24" s="299"/>
      <c r="B24" s="121"/>
      <c r="C24" s="271"/>
      <c r="D24" s="87">
        <f t="shared" si="2"/>
        <v>0</v>
      </c>
      <c r="E24" s="122" t="s">
        <v>348</v>
      </c>
    </row>
    <row r="25" spans="1:7" s="110" customFormat="1" hidden="1" x14ac:dyDescent="0.25">
      <c r="A25" s="299"/>
      <c r="B25" s="121"/>
      <c r="C25" s="271"/>
      <c r="D25" s="87">
        <f t="shared" si="2"/>
        <v>0</v>
      </c>
      <c r="E25" s="122" t="s">
        <v>348</v>
      </c>
      <c r="F25" s="98"/>
      <c r="G25" s="98"/>
    </row>
    <row r="26" spans="1:7" s="110" customFormat="1" hidden="1" x14ac:dyDescent="0.25">
      <c r="A26" s="299"/>
      <c r="B26" s="121"/>
      <c r="C26" s="271"/>
      <c r="D26" s="87">
        <f t="shared" si="2"/>
        <v>0</v>
      </c>
      <c r="E26" s="122" t="s">
        <v>348</v>
      </c>
    </row>
    <row r="27" spans="1:7" s="110" customFormat="1" hidden="1" x14ac:dyDescent="0.25">
      <c r="A27" s="299"/>
      <c r="B27" s="121"/>
      <c r="C27" s="271"/>
      <c r="D27" s="87">
        <f t="shared" si="2"/>
        <v>0</v>
      </c>
      <c r="E27" s="122" t="s">
        <v>348</v>
      </c>
    </row>
    <row r="28" spans="1:7" s="110" customFormat="1" hidden="1" x14ac:dyDescent="0.25">
      <c r="A28" s="299"/>
      <c r="B28" s="121"/>
      <c r="C28" s="271"/>
      <c r="D28" s="87">
        <f t="shared" si="2"/>
        <v>0</v>
      </c>
      <c r="E28" s="122" t="s">
        <v>348</v>
      </c>
    </row>
    <row r="29" spans="1:7" s="110" customFormat="1" hidden="1" x14ac:dyDescent="0.25">
      <c r="A29" s="299"/>
      <c r="B29" s="121"/>
      <c r="C29" s="271"/>
      <c r="D29" s="87">
        <f t="shared" si="2"/>
        <v>0</v>
      </c>
      <c r="E29" s="122" t="s">
        <v>348</v>
      </c>
      <c r="F29" s="98"/>
      <c r="G29" s="98"/>
    </row>
    <row r="30" spans="1:7" s="110" customFormat="1" hidden="1" x14ac:dyDescent="0.25">
      <c r="A30" s="299"/>
      <c r="B30" s="121"/>
      <c r="C30" s="271"/>
      <c r="D30" s="87">
        <f t="shared" si="2"/>
        <v>0</v>
      </c>
      <c r="E30" s="122" t="s">
        <v>348</v>
      </c>
    </row>
    <row r="31" spans="1:7" s="110" customFormat="1" hidden="1" x14ac:dyDescent="0.25">
      <c r="A31" s="299"/>
      <c r="B31" s="121"/>
      <c r="C31" s="271"/>
      <c r="D31" s="87">
        <f t="shared" si="2"/>
        <v>0</v>
      </c>
      <c r="E31" s="122" t="s">
        <v>348</v>
      </c>
    </row>
    <row r="32" spans="1:7" s="110" customFormat="1" hidden="1" x14ac:dyDescent="0.25">
      <c r="A32" s="299"/>
      <c r="B32" s="121"/>
      <c r="C32" s="271"/>
      <c r="D32" s="87">
        <f t="shared" si="2"/>
        <v>0</v>
      </c>
      <c r="E32" s="122" t="s">
        <v>348</v>
      </c>
    </row>
    <row r="33" spans="1:7" s="110" customFormat="1" hidden="1" x14ac:dyDescent="0.25">
      <c r="A33" s="299"/>
      <c r="B33" s="121"/>
      <c r="C33" s="271"/>
      <c r="D33" s="87">
        <f t="shared" si="2"/>
        <v>0</v>
      </c>
      <c r="E33" s="122" t="s">
        <v>348</v>
      </c>
      <c r="F33" s="98"/>
      <c r="G33" s="98"/>
    </row>
    <row r="34" spans="1:7" s="110" customFormat="1" hidden="1" x14ac:dyDescent="0.25">
      <c r="A34" s="299"/>
      <c r="B34" s="121"/>
      <c r="C34" s="271"/>
      <c r="D34" s="87">
        <f t="shared" si="2"/>
        <v>0</v>
      </c>
      <c r="E34" s="122" t="s">
        <v>348</v>
      </c>
    </row>
    <row r="35" spans="1:7" s="110" customFormat="1" hidden="1" x14ac:dyDescent="0.25">
      <c r="A35" s="299"/>
      <c r="B35" s="121"/>
      <c r="C35" s="271"/>
      <c r="D35" s="87">
        <f t="shared" si="2"/>
        <v>0</v>
      </c>
      <c r="E35" s="122" t="s">
        <v>348</v>
      </c>
    </row>
    <row r="36" spans="1:7" s="110" customFormat="1" hidden="1" x14ac:dyDescent="0.25">
      <c r="A36" s="299"/>
      <c r="B36" s="121"/>
      <c r="C36" s="271"/>
      <c r="D36" s="87">
        <f t="shared" si="2"/>
        <v>0</v>
      </c>
      <c r="E36" s="122" t="s">
        <v>348</v>
      </c>
    </row>
    <row r="37" spans="1:7" s="110" customFormat="1" hidden="1" x14ac:dyDescent="0.25">
      <c r="A37" s="299"/>
      <c r="B37" s="121"/>
      <c r="C37" s="271"/>
      <c r="D37" s="87">
        <f t="shared" si="2"/>
        <v>0</v>
      </c>
      <c r="E37" s="122" t="s">
        <v>348</v>
      </c>
      <c r="F37" s="98"/>
      <c r="G37" s="98"/>
    </row>
    <row r="38" spans="1:7" s="110" customFormat="1" hidden="1" x14ac:dyDescent="0.25">
      <c r="A38" s="299"/>
      <c r="B38" s="121"/>
      <c r="C38" s="271"/>
      <c r="D38" s="87">
        <f t="shared" si="2"/>
        <v>0</v>
      </c>
      <c r="E38" s="122" t="s">
        <v>348</v>
      </c>
    </row>
    <row r="39" spans="1:7" s="110" customFormat="1" hidden="1" x14ac:dyDescent="0.25">
      <c r="A39" s="299"/>
      <c r="B39" s="121"/>
      <c r="C39" s="271"/>
      <c r="D39" s="87">
        <f t="shared" si="2"/>
        <v>0</v>
      </c>
      <c r="E39" s="122" t="s">
        <v>348</v>
      </c>
    </row>
    <row r="40" spans="1:7" s="110" customFormat="1" hidden="1" x14ac:dyDescent="0.25">
      <c r="A40" s="299"/>
      <c r="B40" s="121"/>
      <c r="C40" s="271"/>
      <c r="D40" s="87">
        <f t="shared" si="2"/>
        <v>0</v>
      </c>
      <c r="E40" s="122" t="s">
        <v>348</v>
      </c>
    </row>
    <row r="41" spans="1:7" s="110" customFormat="1" hidden="1" x14ac:dyDescent="0.25">
      <c r="A41" s="299"/>
      <c r="B41" s="121"/>
      <c r="C41" s="271"/>
      <c r="D41" s="87">
        <f t="shared" si="2"/>
        <v>0</v>
      </c>
      <c r="E41" s="122" t="s">
        <v>348</v>
      </c>
      <c r="F41" s="98"/>
      <c r="G41" s="98"/>
    </row>
    <row r="42" spans="1:7" s="110" customFormat="1" hidden="1" x14ac:dyDescent="0.25">
      <c r="A42" s="299"/>
      <c r="B42" s="121"/>
      <c r="C42" s="271"/>
      <c r="D42" s="87">
        <f t="shared" si="2"/>
        <v>0</v>
      </c>
      <c r="E42" s="122" t="s">
        <v>348</v>
      </c>
    </row>
    <row r="43" spans="1:7" s="110" customFormat="1" hidden="1" x14ac:dyDescent="0.25">
      <c r="A43" s="299"/>
      <c r="B43" s="121"/>
      <c r="C43" s="271"/>
      <c r="D43" s="87">
        <f t="shared" si="2"/>
        <v>0</v>
      </c>
      <c r="E43" s="122" t="s">
        <v>348</v>
      </c>
    </row>
    <row r="44" spans="1:7" s="110" customFormat="1" hidden="1" x14ac:dyDescent="0.25">
      <c r="A44" s="299"/>
      <c r="B44" s="121"/>
      <c r="C44" s="271"/>
      <c r="D44" s="87">
        <f t="shared" si="2"/>
        <v>0</v>
      </c>
      <c r="E44" s="122" t="s">
        <v>348</v>
      </c>
    </row>
    <row r="45" spans="1:7" s="110" customFormat="1" hidden="1" x14ac:dyDescent="0.25">
      <c r="A45" s="299"/>
      <c r="B45" s="121"/>
      <c r="C45" s="271"/>
      <c r="D45" s="87">
        <f t="shared" si="2"/>
        <v>0</v>
      </c>
      <c r="E45" s="122" t="s">
        <v>348</v>
      </c>
      <c r="F45" s="98"/>
      <c r="G45" s="98"/>
    </row>
    <row r="46" spans="1:7" s="110" customFormat="1" hidden="1" x14ac:dyDescent="0.25">
      <c r="A46" s="299"/>
      <c r="B46" s="121"/>
      <c r="C46" s="271"/>
      <c r="D46" s="87">
        <f t="shared" si="2"/>
        <v>0</v>
      </c>
      <c r="E46" s="122" t="s">
        <v>348</v>
      </c>
    </row>
    <row r="47" spans="1:7" s="110" customFormat="1" hidden="1" x14ac:dyDescent="0.25">
      <c r="A47" s="299"/>
      <c r="B47" s="121"/>
      <c r="C47" s="271"/>
      <c r="D47" s="87">
        <f t="shared" si="2"/>
        <v>0</v>
      </c>
      <c r="E47" s="122" t="s">
        <v>348</v>
      </c>
    </row>
    <row r="48" spans="1:7" s="110" customFormat="1" hidden="1" x14ac:dyDescent="0.25">
      <c r="A48" s="299"/>
      <c r="B48" s="121"/>
      <c r="C48" s="271"/>
      <c r="D48" s="87">
        <f t="shared" si="2"/>
        <v>0</v>
      </c>
      <c r="E48" s="122" t="s">
        <v>348</v>
      </c>
    </row>
    <row r="49" spans="1:7" s="110" customFormat="1" hidden="1" x14ac:dyDescent="0.25">
      <c r="A49" s="299"/>
      <c r="B49" s="121"/>
      <c r="C49" s="271"/>
      <c r="D49" s="87">
        <f t="shared" si="2"/>
        <v>0</v>
      </c>
      <c r="E49" s="122" t="s">
        <v>348</v>
      </c>
      <c r="F49" s="98"/>
      <c r="G49" s="98"/>
    </row>
    <row r="50" spans="1:7" s="110" customFormat="1" hidden="1" x14ac:dyDescent="0.25">
      <c r="A50" s="299"/>
      <c r="B50" s="121"/>
      <c r="C50" s="271"/>
      <c r="D50" s="87">
        <f t="shared" si="2"/>
        <v>0</v>
      </c>
      <c r="E50" s="122" t="s">
        <v>348</v>
      </c>
    </row>
    <row r="51" spans="1:7" s="110" customFormat="1" hidden="1" x14ac:dyDescent="0.25">
      <c r="A51" s="299"/>
      <c r="B51" s="121"/>
      <c r="C51" s="271"/>
      <c r="D51" s="87">
        <f t="shared" si="2"/>
        <v>0</v>
      </c>
      <c r="E51" s="122" t="s">
        <v>348</v>
      </c>
    </row>
    <row r="52" spans="1:7" s="110" customFormat="1" hidden="1" x14ac:dyDescent="0.25">
      <c r="A52" s="299"/>
      <c r="B52" s="121"/>
      <c r="C52" s="271"/>
      <c r="D52" s="87">
        <f t="shared" si="2"/>
        <v>0</v>
      </c>
      <c r="E52" s="122" t="s">
        <v>348</v>
      </c>
    </row>
    <row r="53" spans="1:7" s="110" customFormat="1" hidden="1" x14ac:dyDescent="0.25">
      <c r="A53" s="299"/>
      <c r="B53" s="121"/>
      <c r="C53" s="271"/>
      <c r="D53" s="87">
        <f t="shared" si="2"/>
        <v>0</v>
      </c>
      <c r="E53" s="122" t="s">
        <v>348</v>
      </c>
      <c r="F53" s="98"/>
      <c r="G53" s="98"/>
    </row>
    <row r="54" spans="1:7" s="110" customFormat="1" hidden="1" x14ac:dyDescent="0.25">
      <c r="A54" s="299"/>
      <c r="B54" s="121"/>
      <c r="C54" s="271"/>
      <c r="D54" s="87">
        <f t="shared" si="2"/>
        <v>0</v>
      </c>
      <c r="E54" s="122" t="s">
        <v>348</v>
      </c>
    </row>
    <row r="55" spans="1:7" s="110" customFormat="1" hidden="1" x14ac:dyDescent="0.25">
      <c r="A55" s="299"/>
      <c r="B55" s="121"/>
      <c r="C55" s="271"/>
      <c r="D55" s="87">
        <f t="shared" si="2"/>
        <v>0</v>
      </c>
      <c r="E55" s="122" t="s">
        <v>348</v>
      </c>
    </row>
    <row r="56" spans="1:7" s="110" customFormat="1" hidden="1" x14ac:dyDescent="0.25">
      <c r="A56" s="299"/>
      <c r="B56" s="121"/>
      <c r="C56" s="271"/>
      <c r="D56" s="87">
        <f t="shared" si="2"/>
        <v>0</v>
      </c>
      <c r="E56" s="122" t="s">
        <v>348</v>
      </c>
    </row>
    <row r="57" spans="1:7" s="110" customFormat="1" hidden="1" x14ac:dyDescent="0.25">
      <c r="A57" s="299"/>
      <c r="B57" s="121"/>
      <c r="C57" s="271"/>
      <c r="D57" s="87">
        <f t="shared" si="2"/>
        <v>0</v>
      </c>
      <c r="E57" s="122" t="s">
        <v>348</v>
      </c>
      <c r="F57" s="98"/>
      <c r="G57" s="98"/>
    </row>
    <row r="58" spans="1:7" s="110" customFormat="1" hidden="1" x14ac:dyDescent="0.25">
      <c r="A58" s="299"/>
      <c r="B58" s="121"/>
      <c r="C58" s="271"/>
      <c r="D58" s="87">
        <f t="shared" si="2"/>
        <v>0</v>
      </c>
      <c r="E58" s="122" t="s">
        <v>348</v>
      </c>
    </row>
    <row r="59" spans="1:7" s="110" customFormat="1" hidden="1" x14ac:dyDescent="0.25">
      <c r="A59" s="299"/>
      <c r="B59" s="121"/>
      <c r="C59" s="271"/>
      <c r="D59" s="87">
        <f t="shared" si="2"/>
        <v>0</v>
      </c>
      <c r="E59" s="122" t="s">
        <v>348</v>
      </c>
    </row>
    <row r="60" spans="1:7" s="110" customFormat="1" hidden="1" x14ac:dyDescent="0.25">
      <c r="A60" s="299"/>
      <c r="B60" s="121"/>
      <c r="C60" s="271"/>
      <c r="D60" s="87">
        <f t="shared" si="2"/>
        <v>0</v>
      </c>
      <c r="E60" s="122" t="s">
        <v>348</v>
      </c>
    </row>
    <row r="61" spans="1:7" s="110" customFormat="1" hidden="1" x14ac:dyDescent="0.25">
      <c r="A61" s="299"/>
      <c r="B61" s="121"/>
      <c r="C61" s="271"/>
      <c r="D61" s="87">
        <f t="shared" si="2"/>
        <v>0</v>
      </c>
      <c r="E61" s="122" t="s">
        <v>348</v>
      </c>
      <c r="F61" s="98"/>
      <c r="G61" s="98"/>
    </row>
    <row r="62" spans="1:7" s="110" customFormat="1" hidden="1" x14ac:dyDescent="0.25">
      <c r="A62" s="299"/>
      <c r="B62" s="121"/>
      <c r="C62" s="271"/>
      <c r="D62" s="87">
        <f t="shared" si="2"/>
        <v>0</v>
      </c>
      <c r="E62" s="122" t="s">
        <v>348</v>
      </c>
    </row>
    <row r="63" spans="1:7" s="110" customFormat="1" hidden="1" x14ac:dyDescent="0.25">
      <c r="A63" s="299"/>
      <c r="B63" s="121"/>
      <c r="C63" s="271"/>
      <c r="D63" s="87">
        <f t="shared" si="2"/>
        <v>0</v>
      </c>
      <c r="E63" s="122" t="s">
        <v>348</v>
      </c>
    </row>
    <row r="64" spans="1:7" s="110" customFormat="1" hidden="1" x14ac:dyDescent="0.25">
      <c r="A64" s="299"/>
      <c r="B64" s="121"/>
      <c r="C64" s="271"/>
      <c r="D64" s="87">
        <f t="shared" si="2"/>
        <v>0</v>
      </c>
      <c r="E64" s="122" t="s">
        <v>348</v>
      </c>
    </row>
    <row r="65" spans="1:7" s="110" customFormat="1" hidden="1" x14ac:dyDescent="0.25">
      <c r="A65" s="299"/>
      <c r="B65" s="121"/>
      <c r="C65" s="271"/>
      <c r="D65" s="87">
        <f t="shared" si="2"/>
        <v>0</v>
      </c>
      <c r="E65" s="122" t="s">
        <v>348</v>
      </c>
      <c r="F65" s="98"/>
      <c r="G65" s="98"/>
    </row>
    <row r="66" spans="1:7" s="110" customFormat="1" hidden="1" x14ac:dyDescent="0.25">
      <c r="A66" s="299"/>
      <c r="B66" s="121"/>
      <c r="C66" s="271"/>
      <c r="D66" s="87">
        <f t="shared" si="2"/>
        <v>0</v>
      </c>
      <c r="E66" s="122" t="s">
        <v>348</v>
      </c>
    </row>
    <row r="67" spans="1:7" s="110" customFormat="1" hidden="1" x14ac:dyDescent="0.25">
      <c r="A67" s="299"/>
      <c r="B67" s="121"/>
      <c r="C67" s="271"/>
      <c r="D67" s="87">
        <f t="shared" si="2"/>
        <v>0</v>
      </c>
      <c r="E67" s="122" t="s">
        <v>348</v>
      </c>
    </row>
    <row r="68" spans="1:7" s="110" customFormat="1" hidden="1" x14ac:dyDescent="0.25">
      <c r="A68" s="299"/>
      <c r="B68" s="121"/>
      <c r="C68" s="271"/>
      <c r="D68" s="87">
        <f t="shared" si="2"/>
        <v>0</v>
      </c>
      <c r="E68" s="122" t="s">
        <v>348</v>
      </c>
    </row>
    <row r="69" spans="1:7" s="110" customFormat="1" hidden="1" x14ac:dyDescent="0.25">
      <c r="A69" s="299"/>
      <c r="B69" s="121"/>
      <c r="C69" s="271"/>
      <c r="D69" s="87">
        <f t="shared" si="1"/>
        <v>0</v>
      </c>
      <c r="E69" s="122" t="s">
        <v>348</v>
      </c>
      <c r="F69" s="98"/>
      <c r="G69" s="98"/>
    </row>
    <row r="70" spans="1:7" s="110" customFormat="1" hidden="1" x14ac:dyDescent="0.25">
      <c r="A70" s="299"/>
      <c r="B70" s="121"/>
      <c r="C70" s="271"/>
      <c r="D70" s="87">
        <f t="shared" si="1"/>
        <v>0</v>
      </c>
      <c r="E70" s="122" t="s">
        <v>348</v>
      </c>
    </row>
    <row r="71" spans="1:7" s="110" customFormat="1" hidden="1" x14ac:dyDescent="0.25">
      <c r="A71" s="299"/>
      <c r="B71" s="121"/>
      <c r="C71" s="271"/>
      <c r="D71" s="87">
        <f t="shared" si="1"/>
        <v>0</v>
      </c>
      <c r="E71" s="122" t="s">
        <v>348</v>
      </c>
    </row>
    <row r="72" spans="1:7" s="110" customFormat="1" hidden="1" x14ac:dyDescent="0.25">
      <c r="A72" s="299"/>
      <c r="B72" s="121"/>
      <c r="C72" s="271"/>
      <c r="D72" s="87">
        <f t="shared" si="1"/>
        <v>0</v>
      </c>
      <c r="E72" s="122" t="s">
        <v>348</v>
      </c>
    </row>
    <row r="73" spans="1:7" s="110" customFormat="1" hidden="1" x14ac:dyDescent="0.25">
      <c r="A73" s="299"/>
      <c r="B73" s="121"/>
      <c r="C73" s="271"/>
      <c r="D73" s="87">
        <f t="shared" si="1"/>
        <v>0</v>
      </c>
      <c r="E73" s="122" t="s">
        <v>348</v>
      </c>
      <c r="F73" s="98"/>
      <c r="G73" s="98"/>
    </row>
    <row r="74" spans="1:7" s="110" customFormat="1" hidden="1" x14ac:dyDescent="0.25">
      <c r="A74" s="299"/>
      <c r="B74" s="121"/>
      <c r="C74" s="271"/>
      <c r="D74" s="87">
        <f t="shared" si="1"/>
        <v>0</v>
      </c>
      <c r="E74" s="122" t="s">
        <v>348</v>
      </c>
    </row>
    <row r="75" spans="1:7" s="110" customFormat="1" hidden="1" x14ac:dyDescent="0.25">
      <c r="A75" s="299"/>
      <c r="B75" s="121"/>
      <c r="C75" s="271"/>
      <c r="D75" s="87">
        <f t="shared" si="1"/>
        <v>0</v>
      </c>
      <c r="E75" s="122" t="s">
        <v>348</v>
      </c>
    </row>
    <row r="76" spans="1:7" s="110" customFormat="1" hidden="1" x14ac:dyDescent="0.25">
      <c r="A76" s="299"/>
      <c r="B76" s="121"/>
      <c r="C76" s="271"/>
      <c r="D76" s="87">
        <f t="shared" si="1"/>
        <v>0</v>
      </c>
      <c r="E76" s="122" t="s">
        <v>348</v>
      </c>
    </row>
    <row r="77" spans="1:7" s="110" customFormat="1" hidden="1" x14ac:dyDescent="0.25">
      <c r="A77" s="299"/>
      <c r="B77" s="121"/>
      <c r="C77" s="271"/>
      <c r="D77" s="87">
        <f t="shared" si="1"/>
        <v>0</v>
      </c>
      <c r="E77" s="122" t="s">
        <v>348</v>
      </c>
      <c r="F77" s="98"/>
      <c r="G77" s="98"/>
    </row>
    <row r="78" spans="1:7" s="110" customFormat="1" hidden="1" x14ac:dyDescent="0.25">
      <c r="A78" s="299"/>
      <c r="B78" s="121"/>
      <c r="C78" s="271"/>
      <c r="D78" s="87">
        <f t="shared" si="1"/>
        <v>0</v>
      </c>
      <c r="E78" s="122" t="s">
        <v>348</v>
      </c>
    </row>
    <row r="79" spans="1:7" s="110" customFormat="1" hidden="1" x14ac:dyDescent="0.25">
      <c r="A79" s="299"/>
      <c r="B79" s="121"/>
      <c r="C79" s="271"/>
      <c r="D79" s="87">
        <f t="shared" si="1"/>
        <v>0</v>
      </c>
      <c r="E79" s="122" t="s">
        <v>348</v>
      </c>
    </row>
    <row r="80" spans="1:7" s="110" customFormat="1" hidden="1" x14ac:dyDescent="0.25">
      <c r="A80" s="299"/>
      <c r="B80" s="121"/>
      <c r="C80" s="271"/>
      <c r="D80" s="87">
        <f t="shared" si="1"/>
        <v>0</v>
      </c>
      <c r="E80" s="122" t="s">
        <v>348</v>
      </c>
    </row>
    <row r="81" spans="1:7" s="110" customFormat="1" hidden="1" x14ac:dyDescent="0.25">
      <c r="A81" s="299"/>
      <c r="B81" s="121"/>
      <c r="C81" s="271"/>
      <c r="D81" s="87">
        <f t="shared" si="1"/>
        <v>0</v>
      </c>
      <c r="E81" s="122" t="s">
        <v>348</v>
      </c>
      <c r="F81" s="98"/>
      <c r="G81" s="98"/>
    </row>
    <row r="82" spans="1:7" s="110" customFormat="1" hidden="1" x14ac:dyDescent="0.25">
      <c r="A82" s="299"/>
      <c r="B82" s="121"/>
      <c r="C82" s="271"/>
      <c r="D82" s="87">
        <f t="shared" si="1"/>
        <v>0</v>
      </c>
      <c r="E82" s="122" t="s">
        <v>348</v>
      </c>
    </row>
    <row r="83" spans="1:7" s="110" customFormat="1" hidden="1" x14ac:dyDescent="0.25">
      <c r="A83" s="299"/>
      <c r="B83" s="121"/>
      <c r="C83" s="271"/>
      <c r="D83" s="87">
        <f t="shared" si="1"/>
        <v>0</v>
      </c>
      <c r="E83" s="122" t="s">
        <v>348</v>
      </c>
    </row>
    <row r="84" spans="1:7" s="110" customFormat="1" hidden="1" x14ac:dyDescent="0.25">
      <c r="A84" s="299"/>
      <c r="B84" s="121"/>
      <c r="C84" s="271"/>
      <c r="D84" s="87">
        <f t="shared" si="1"/>
        <v>0</v>
      </c>
      <c r="E84" s="122" t="s">
        <v>348</v>
      </c>
    </row>
    <row r="85" spans="1:7" s="110" customFormat="1" hidden="1" x14ac:dyDescent="0.25">
      <c r="A85" s="299"/>
      <c r="B85" s="121"/>
      <c r="C85" s="271"/>
      <c r="D85" s="87">
        <f t="shared" ref="D85:D100" si="3">ROUND(B85*C85,2)</f>
        <v>0</v>
      </c>
      <c r="E85" s="122" t="s">
        <v>348</v>
      </c>
      <c r="F85" s="98"/>
      <c r="G85" s="98"/>
    </row>
    <row r="86" spans="1:7" s="110" customFormat="1" hidden="1" x14ac:dyDescent="0.25">
      <c r="A86" s="299"/>
      <c r="B86" s="121"/>
      <c r="C86" s="271"/>
      <c r="D86" s="87">
        <f t="shared" si="3"/>
        <v>0</v>
      </c>
      <c r="E86" s="122" t="s">
        <v>348</v>
      </c>
    </row>
    <row r="87" spans="1:7" s="110" customFormat="1" hidden="1" x14ac:dyDescent="0.25">
      <c r="A87" s="299"/>
      <c r="B87" s="121"/>
      <c r="C87" s="271"/>
      <c r="D87" s="87">
        <f t="shared" si="3"/>
        <v>0</v>
      </c>
      <c r="E87" s="122" t="s">
        <v>348</v>
      </c>
    </row>
    <row r="88" spans="1:7" s="110" customFormat="1" hidden="1" x14ac:dyDescent="0.25">
      <c r="A88" s="299"/>
      <c r="B88" s="121"/>
      <c r="C88" s="271"/>
      <c r="D88" s="87">
        <f t="shared" si="3"/>
        <v>0</v>
      </c>
      <c r="E88" s="122" t="s">
        <v>348</v>
      </c>
    </row>
    <row r="89" spans="1:7" s="110" customFormat="1" hidden="1" x14ac:dyDescent="0.25">
      <c r="A89" s="299"/>
      <c r="B89" s="121"/>
      <c r="C89" s="271"/>
      <c r="D89" s="87">
        <f t="shared" si="3"/>
        <v>0</v>
      </c>
      <c r="E89" s="122" t="s">
        <v>348</v>
      </c>
      <c r="F89" s="98"/>
      <c r="G89" s="98"/>
    </row>
    <row r="90" spans="1:7" s="110" customFormat="1" hidden="1" x14ac:dyDescent="0.25">
      <c r="A90" s="299"/>
      <c r="B90" s="121"/>
      <c r="C90" s="271"/>
      <c r="D90" s="87">
        <f t="shared" si="3"/>
        <v>0</v>
      </c>
      <c r="E90" s="122" t="s">
        <v>348</v>
      </c>
    </row>
    <row r="91" spans="1:7" s="110" customFormat="1" hidden="1" x14ac:dyDescent="0.25">
      <c r="A91" s="299"/>
      <c r="B91" s="121"/>
      <c r="C91" s="271"/>
      <c r="D91" s="87">
        <f t="shared" si="3"/>
        <v>0</v>
      </c>
      <c r="E91" s="122" t="s">
        <v>348</v>
      </c>
    </row>
    <row r="92" spans="1:7" s="110" customFormat="1" hidden="1" x14ac:dyDescent="0.25">
      <c r="A92" s="299"/>
      <c r="B92" s="121"/>
      <c r="C92" s="271"/>
      <c r="D92" s="87">
        <f t="shared" si="3"/>
        <v>0</v>
      </c>
      <c r="E92" s="122" t="s">
        <v>348</v>
      </c>
    </row>
    <row r="93" spans="1:7" s="110" customFormat="1" hidden="1" x14ac:dyDescent="0.25">
      <c r="A93" s="299"/>
      <c r="B93" s="121"/>
      <c r="C93" s="271"/>
      <c r="D93" s="87">
        <f t="shared" si="3"/>
        <v>0</v>
      </c>
      <c r="E93" s="122" t="s">
        <v>348</v>
      </c>
      <c r="F93" s="98"/>
      <c r="G93" s="98"/>
    </row>
    <row r="94" spans="1:7" s="110" customFormat="1" hidden="1" x14ac:dyDescent="0.25">
      <c r="A94" s="299"/>
      <c r="B94" s="121"/>
      <c r="C94" s="271"/>
      <c r="D94" s="87">
        <f t="shared" si="3"/>
        <v>0</v>
      </c>
      <c r="E94" s="122" t="s">
        <v>348</v>
      </c>
    </row>
    <row r="95" spans="1:7" s="110" customFormat="1" hidden="1" x14ac:dyDescent="0.25">
      <c r="A95" s="299"/>
      <c r="B95" s="121"/>
      <c r="C95" s="271"/>
      <c r="D95" s="87">
        <f t="shared" si="3"/>
        <v>0</v>
      </c>
      <c r="E95" s="122" t="s">
        <v>348</v>
      </c>
    </row>
    <row r="96" spans="1:7" s="110" customFormat="1" hidden="1" x14ac:dyDescent="0.25">
      <c r="A96" s="299"/>
      <c r="B96" s="121"/>
      <c r="C96" s="271"/>
      <c r="D96" s="87">
        <f t="shared" si="3"/>
        <v>0</v>
      </c>
      <c r="E96" s="122" t="s">
        <v>348</v>
      </c>
    </row>
    <row r="97" spans="1:7" s="110" customFormat="1" hidden="1" x14ac:dyDescent="0.25">
      <c r="A97" s="299"/>
      <c r="B97" s="121"/>
      <c r="C97" s="271"/>
      <c r="D97" s="87">
        <f t="shared" si="3"/>
        <v>0</v>
      </c>
      <c r="E97" s="122" t="s">
        <v>348</v>
      </c>
      <c r="F97" s="98"/>
      <c r="G97" s="98"/>
    </row>
    <row r="98" spans="1:7" s="110" customFormat="1" hidden="1" x14ac:dyDescent="0.25">
      <c r="A98" s="299"/>
      <c r="B98" s="121"/>
      <c r="C98" s="271"/>
      <c r="D98" s="87">
        <f t="shared" si="3"/>
        <v>0</v>
      </c>
      <c r="E98" s="122" t="s">
        <v>348</v>
      </c>
    </row>
    <row r="99" spans="1:7" s="110" customFormat="1" hidden="1" x14ac:dyDescent="0.25">
      <c r="A99" s="299"/>
      <c r="B99" s="121"/>
      <c r="C99" s="271"/>
      <c r="D99" s="87">
        <f t="shared" si="3"/>
        <v>0</v>
      </c>
      <c r="E99" s="122" t="s">
        <v>348</v>
      </c>
    </row>
    <row r="100" spans="1:7" s="110" customFormat="1" hidden="1" x14ac:dyDescent="0.25">
      <c r="A100" s="299"/>
      <c r="B100" s="121"/>
      <c r="C100" s="271"/>
      <c r="D100" s="87">
        <f t="shared" si="3"/>
        <v>0</v>
      </c>
      <c r="E100" s="122" t="s">
        <v>348</v>
      </c>
    </row>
    <row r="101" spans="1:7" s="110" customFormat="1" hidden="1" x14ac:dyDescent="0.25">
      <c r="A101" s="299"/>
      <c r="B101" s="121"/>
      <c r="C101" s="271"/>
      <c r="D101" s="87">
        <f t="shared" ref="D101:D116" si="4">ROUND(B101*C101,2)</f>
        <v>0</v>
      </c>
      <c r="E101" s="122" t="s">
        <v>348</v>
      </c>
      <c r="F101" s="98"/>
      <c r="G101" s="98"/>
    </row>
    <row r="102" spans="1:7" s="110" customFormat="1" hidden="1" x14ac:dyDescent="0.25">
      <c r="A102" s="299"/>
      <c r="B102" s="121"/>
      <c r="C102" s="271"/>
      <c r="D102" s="87">
        <f t="shared" si="4"/>
        <v>0</v>
      </c>
      <c r="E102" s="122" t="s">
        <v>348</v>
      </c>
    </row>
    <row r="103" spans="1:7" s="110" customFormat="1" hidden="1" x14ac:dyDescent="0.25">
      <c r="A103" s="299"/>
      <c r="B103" s="121"/>
      <c r="C103" s="271"/>
      <c r="D103" s="87">
        <f t="shared" si="4"/>
        <v>0</v>
      </c>
      <c r="E103" s="122" t="s">
        <v>348</v>
      </c>
    </row>
    <row r="104" spans="1:7" s="110" customFormat="1" hidden="1" x14ac:dyDescent="0.25">
      <c r="A104" s="299"/>
      <c r="B104" s="121"/>
      <c r="C104" s="271"/>
      <c r="D104" s="87">
        <f t="shared" si="4"/>
        <v>0</v>
      </c>
      <c r="E104" s="122" t="s">
        <v>348</v>
      </c>
    </row>
    <row r="105" spans="1:7" s="110" customFormat="1" hidden="1" x14ac:dyDescent="0.25">
      <c r="A105" s="299"/>
      <c r="B105" s="121"/>
      <c r="C105" s="271"/>
      <c r="D105" s="87">
        <f t="shared" si="4"/>
        <v>0</v>
      </c>
      <c r="E105" s="122" t="s">
        <v>348</v>
      </c>
      <c r="F105" s="98"/>
      <c r="G105" s="98"/>
    </row>
    <row r="106" spans="1:7" s="110" customFormat="1" hidden="1" x14ac:dyDescent="0.25">
      <c r="A106" s="299"/>
      <c r="B106" s="121"/>
      <c r="C106" s="271"/>
      <c r="D106" s="87">
        <f t="shared" si="4"/>
        <v>0</v>
      </c>
      <c r="E106" s="122" t="s">
        <v>348</v>
      </c>
    </row>
    <row r="107" spans="1:7" s="110" customFormat="1" hidden="1" x14ac:dyDescent="0.25">
      <c r="A107" s="299"/>
      <c r="B107" s="121"/>
      <c r="C107" s="271"/>
      <c r="D107" s="87">
        <f t="shared" si="4"/>
        <v>0</v>
      </c>
      <c r="E107" s="122" t="s">
        <v>348</v>
      </c>
    </row>
    <row r="108" spans="1:7" s="110" customFormat="1" hidden="1" x14ac:dyDescent="0.25">
      <c r="A108" s="299"/>
      <c r="B108" s="121"/>
      <c r="C108" s="271"/>
      <c r="D108" s="87">
        <f t="shared" si="4"/>
        <v>0</v>
      </c>
      <c r="E108" s="122" t="s">
        <v>348</v>
      </c>
    </row>
    <row r="109" spans="1:7" s="110" customFormat="1" hidden="1" x14ac:dyDescent="0.25">
      <c r="A109" s="299"/>
      <c r="B109" s="121"/>
      <c r="C109" s="271"/>
      <c r="D109" s="87">
        <f t="shared" si="4"/>
        <v>0</v>
      </c>
      <c r="E109" s="122" t="s">
        <v>348</v>
      </c>
      <c r="F109" s="98"/>
      <c r="G109" s="98"/>
    </row>
    <row r="110" spans="1:7" s="110" customFormat="1" hidden="1" x14ac:dyDescent="0.25">
      <c r="A110" s="299"/>
      <c r="B110" s="121"/>
      <c r="C110" s="271"/>
      <c r="D110" s="87">
        <f t="shared" si="4"/>
        <v>0</v>
      </c>
      <c r="E110" s="122" t="s">
        <v>348</v>
      </c>
    </row>
    <row r="111" spans="1:7" s="110" customFormat="1" hidden="1" x14ac:dyDescent="0.25">
      <c r="A111" s="299"/>
      <c r="B111" s="121"/>
      <c r="C111" s="271"/>
      <c r="D111" s="87">
        <f t="shared" si="4"/>
        <v>0</v>
      </c>
      <c r="E111" s="122" t="s">
        <v>348</v>
      </c>
    </row>
    <row r="112" spans="1:7" s="110" customFormat="1" hidden="1" x14ac:dyDescent="0.25">
      <c r="A112" s="299"/>
      <c r="B112" s="121"/>
      <c r="C112" s="271"/>
      <c r="D112" s="87">
        <f t="shared" si="4"/>
        <v>0</v>
      </c>
      <c r="E112" s="122" t="s">
        <v>348</v>
      </c>
    </row>
    <row r="113" spans="1:7" s="110" customFormat="1" hidden="1" x14ac:dyDescent="0.25">
      <c r="A113" s="299"/>
      <c r="B113" s="121"/>
      <c r="C113" s="271"/>
      <c r="D113" s="87">
        <f t="shared" si="4"/>
        <v>0</v>
      </c>
      <c r="E113" s="122" t="s">
        <v>348</v>
      </c>
      <c r="F113" s="98"/>
      <c r="G113" s="98"/>
    </row>
    <row r="114" spans="1:7" s="110" customFormat="1" hidden="1" x14ac:dyDescent="0.25">
      <c r="A114" s="299"/>
      <c r="B114" s="121"/>
      <c r="C114" s="271"/>
      <c r="D114" s="87">
        <f t="shared" si="4"/>
        <v>0</v>
      </c>
      <c r="E114" s="122" t="s">
        <v>348</v>
      </c>
    </row>
    <row r="115" spans="1:7" s="110" customFormat="1" hidden="1" x14ac:dyDescent="0.25">
      <c r="A115" s="299"/>
      <c r="B115" s="121"/>
      <c r="C115" s="271"/>
      <c r="D115" s="87">
        <f t="shared" si="4"/>
        <v>0</v>
      </c>
      <c r="E115" s="122" t="s">
        <v>348</v>
      </c>
    </row>
    <row r="116" spans="1:7" s="110" customFormat="1" hidden="1" x14ac:dyDescent="0.25">
      <c r="A116" s="299"/>
      <c r="B116" s="121"/>
      <c r="C116" s="271"/>
      <c r="D116" s="87">
        <f t="shared" si="4"/>
        <v>0</v>
      </c>
      <c r="E116" s="122" t="s">
        <v>348</v>
      </c>
    </row>
    <row r="117" spans="1:7" s="110" customFormat="1" hidden="1" x14ac:dyDescent="0.25">
      <c r="A117" s="299"/>
      <c r="B117" s="121"/>
      <c r="C117" s="271"/>
      <c r="D117" s="87">
        <f t="shared" si="1"/>
        <v>0</v>
      </c>
      <c r="E117" s="122" t="s">
        <v>348</v>
      </c>
      <c r="F117" s="98"/>
      <c r="G117" s="98"/>
    </row>
    <row r="118" spans="1:7" s="110" customFormat="1" hidden="1" x14ac:dyDescent="0.25">
      <c r="A118" s="299"/>
      <c r="B118" s="121"/>
      <c r="C118" s="271"/>
      <c r="D118" s="87">
        <f t="shared" si="1"/>
        <v>0</v>
      </c>
      <c r="E118" s="122" t="s">
        <v>348</v>
      </c>
    </row>
    <row r="119" spans="1:7" s="110" customFormat="1" hidden="1" x14ac:dyDescent="0.25">
      <c r="A119" s="299"/>
      <c r="B119" s="121"/>
      <c r="C119" s="271"/>
      <c r="D119" s="87">
        <f t="shared" si="1"/>
        <v>0</v>
      </c>
      <c r="E119" s="122" t="s">
        <v>348</v>
      </c>
    </row>
    <row r="120" spans="1:7" s="110" customFormat="1" hidden="1" x14ac:dyDescent="0.25">
      <c r="A120" s="299"/>
      <c r="B120" s="121"/>
      <c r="C120" s="271"/>
      <c r="D120" s="87">
        <f t="shared" si="1"/>
        <v>0</v>
      </c>
      <c r="E120" s="122" t="s">
        <v>348</v>
      </c>
    </row>
    <row r="121" spans="1:7" s="110" customFormat="1" hidden="1" x14ac:dyDescent="0.25">
      <c r="A121" s="299"/>
      <c r="B121" s="121"/>
      <c r="C121" s="271"/>
      <c r="D121" s="87">
        <f t="shared" ref="D121:D124" si="5">ROUND(B121*C121,2)</f>
        <v>0</v>
      </c>
      <c r="E121" s="122" t="s">
        <v>348</v>
      </c>
      <c r="F121" s="98"/>
      <c r="G121" s="98"/>
    </row>
    <row r="122" spans="1:7" s="110" customFormat="1" hidden="1" x14ac:dyDescent="0.25">
      <c r="A122" s="299"/>
      <c r="B122" s="121"/>
      <c r="C122" s="271"/>
      <c r="D122" s="87">
        <f t="shared" si="5"/>
        <v>0</v>
      </c>
      <c r="E122" s="122" t="s">
        <v>348</v>
      </c>
    </row>
    <row r="123" spans="1:7" s="110" customFormat="1" hidden="1" x14ac:dyDescent="0.25">
      <c r="A123" s="299"/>
      <c r="B123" s="121"/>
      <c r="C123" s="271"/>
      <c r="D123" s="87">
        <f t="shared" si="5"/>
        <v>0</v>
      </c>
      <c r="E123" s="122" t="s">
        <v>348</v>
      </c>
    </row>
    <row r="124" spans="1:7" s="110" customFormat="1" hidden="1" x14ac:dyDescent="0.25">
      <c r="A124" s="299"/>
      <c r="B124" s="121"/>
      <c r="C124" s="271"/>
      <c r="D124" s="87">
        <f t="shared" si="5"/>
        <v>0</v>
      </c>
      <c r="E124" s="122" t="s">
        <v>348</v>
      </c>
    </row>
    <row r="125" spans="1:7" s="110" customFormat="1" hidden="1" x14ac:dyDescent="0.25">
      <c r="A125" s="299"/>
      <c r="B125" s="121"/>
      <c r="C125" s="271"/>
      <c r="D125" s="87">
        <f t="shared" ref="D125:D128" si="6">ROUND(B125*C125,2)</f>
        <v>0</v>
      </c>
      <c r="E125" s="122" t="s">
        <v>348</v>
      </c>
      <c r="F125" s="98"/>
      <c r="G125" s="98"/>
    </row>
    <row r="126" spans="1:7" s="110" customFormat="1" hidden="1" x14ac:dyDescent="0.25">
      <c r="A126" s="299"/>
      <c r="B126" s="121"/>
      <c r="C126" s="271"/>
      <c r="D126" s="87">
        <f t="shared" si="6"/>
        <v>0</v>
      </c>
      <c r="E126" s="122" t="s">
        <v>348</v>
      </c>
    </row>
    <row r="127" spans="1:7" s="110" customFormat="1" hidden="1" x14ac:dyDescent="0.25">
      <c r="A127" s="299"/>
      <c r="B127" s="121"/>
      <c r="C127" s="271"/>
      <c r="D127" s="87">
        <f t="shared" si="6"/>
        <v>0</v>
      </c>
      <c r="E127" s="122" t="s">
        <v>348</v>
      </c>
    </row>
    <row r="128" spans="1:7" s="110" customFormat="1" hidden="1" x14ac:dyDescent="0.25">
      <c r="A128" s="299"/>
      <c r="B128" s="121"/>
      <c r="C128" s="271"/>
      <c r="D128" s="87">
        <f t="shared" si="6"/>
        <v>0</v>
      </c>
      <c r="E128" s="122" t="s">
        <v>348</v>
      </c>
    </row>
    <row r="129" spans="1:7" s="110" customFormat="1" hidden="1" x14ac:dyDescent="0.25">
      <c r="A129" s="299"/>
      <c r="B129" s="121"/>
      <c r="C129" s="271"/>
      <c r="D129" s="87">
        <f t="shared" si="1"/>
        <v>0</v>
      </c>
      <c r="E129" s="122" t="s">
        <v>348</v>
      </c>
      <c r="F129" s="98"/>
      <c r="G129" s="98"/>
    </row>
    <row r="130" spans="1:7" s="110" customFormat="1" hidden="1" x14ac:dyDescent="0.25">
      <c r="A130" s="299"/>
      <c r="B130" s="121"/>
      <c r="C130" s="271"/>
      <c r="D130" s="87">
        <f t="shared" si="1"/>
        <v>0</v>
      </c>
      <c r="E130" s="122" t="s">
        <v>348</v>
      </c>
    </row>
    <row r="131" spans="1:7" s="110" customFormat="1" hidden="1" x14ac:dyDescent="0.25">
      <c r="A131" s="299"/>
      <c r="B131" s="121"/>
      <c r="C131" s="271"/>
      <c r="D131" s="87">
        <f t="shared" si="1"/>
        <v>0</v>
      </c>
      <c r="E131" s="122" t="s">
        <v>348</v>
      </c>
    </row>
    <row r="132" spans="1:7" s="110" customFormat="1" hidden="1" x14ac:dyDescent="0.25">
      <c r="A132" s="299"/>
      <c r="B132" s="121"/>
      <c r="C132" s="271"/>
      <c r="D132" s="87">
        <f t="shared" si="1"/>
        <v>0</v>
      </c>
      <c r="E132" s="122" t="s">
        <v>348</v>
      </c>
    </row>
    <row r="133" spans="1:7" s="110" customFormat="1" x14ac:dyDescent="0.25">
      <c r="A133" s="280" t="s">
        <v>317</v>
      </c>
      <c r="B133" s="121">
        <v>1</v>
      </c>
      <c r="C133" s="271">
        <f t="shared" ca="1" si="0"/>
        <v>487476.70790245576</v>
      </c>
      <c r="D133" s="309">
        <f ca="1">ROUND(B133*C133,2)</f>
        <v>487476.71</v>
      </c>
      <c r="E133" s="122" t="s">
        <v>348</v>
      </c>
    </row>
    <row r="134" spans="1:7" s="110" customFormat="1" x14ac:dyDescent="0.25">
      <c r="A134" s="239"/>
      <c r="B134" s="205"/>
      <c r="C134" s="218" t="s">
        <v>40</v>
      </c>
      <c r="D134" s="323">
        <f ca="1">ROUND(SUBTOTAL(109,D4:D133),2)</f>
        <v>1893754.44</v>
      </c>
      <c r="E134" s="122" t="s">
        <v>348</v>
      </c>
      <c r="G134" s="125" t="s">
        <v>352</v>
      </c>
    </row>
    <row r="135" spans="1:7" s="110" customFormat="1" x14ac:dyDescent="0.25">
      <c r="A135" s="239"/>
      <c r="C135" s="141"/>
      <c r="D135" s="318"/>
      <c r="E135" s="122" t="s">
        <v>349</v>
      </c>
    </row>
    <row r="136" spans="1:7" s="110" customFormat="1" x14ac:dyDescent="0.25">
      <c r="A136" s="280" t="s">
        <v>317</v>
      </c>
      <c r="B136" s="121">
        <v>1</v>
      </c>
      <c r="C136" s="271">
        <f ca="1">RAND()*1000000</f>
        <v>570809.59253492986</v>
      </c>
      <c r="D136" s="87">
        <f ca="1">ROUND(B136*C136,2)</f>
        <v>570809.59</v>
      </c>
      <c r="E136" s="122" t="s">
        <v>349</v>
      </c>
    </row>
    <row r="137" spans="1:7" s="110" customFormat="1" x14ac:dyDescent="0.25">
      <c r="A137" s="299" t="s">
        <v>364</v>
      </c>
      <c r="B137" s="121">
        <v>1</v>
      </c>
      <c r="C137" s="271">
        <f t="shared" ref="C137:C138" ca="1" si="7">RAND()*1000000</f>
        <v>828061.7090725716</v>
      </c>
      <c r="D137" s="87">
        <f t="shared" ref="D137:D200" ca="1" si="8">ROUND(B137*C137,2)</f>
        <v>828061.71</v>
      </c>
      <c r="E137" s="122" t="s">
        <v>349</v>
      </c>
      <c r="F137" s="98"/>
      <c r="G137" s="98"/>
    </row>
    <row r="138" spans="1:7" s="110" customFormat="1" x14ac:dyDescent="0.25">
      <c r="A138" s="299" t="s">
        <v>365</v>
      </c>
      <c r="B138" s="121">
        <v>1</v>
      </c>
      <c r="C138" s="271">
        <f t="shared" ca="1" si="7"/>
        <v>700518.16387336911</v>
      </c>
      <c r="D138" s="87">
        <f t="shared" ca="1" si="8"/>
        <v>700518.16</v>
      </c>
      <c r="E138" s="122" t="s">
        <v>349</v>
      </c>
    </row>
    <row r="139" spans="1:7" s="110" customFormat="1" hidden="1" x14ac:dyDescent="0.25">
      <c r="A139" s="299"/>
      <c r="B139" s="121"/>
      <c r="C139" s="271"/>
      <c r="D139" s="87">
        <f t="shared" si="8"/>
        <v>0</v>
      </c>
      <c r="E139" s="122" t="s">
        <v>349</v>
      </c>
    </row>
    <row r="140" spans="1:7" s="110" customFormat="1" hidden="1" x14ac:dyDescent="0.25">
      <c r="A140" s="299"/>
      <c r="B140" s="121"/>
      <c r="C140" s="271"/>
      <c r="D140" s="87">
        <f t="shared" si="8"/>
        <v>0</v>
      </c>
      <c r="E140" s="122" t="s">
        <v>349</v>
      </c>
    </row>
    <row r="141" spans="1:7" s="110" customFormat="1" hidden="1" x14ac:dyDescent="0.25">
      <c r="A141" s="299"/>
      <c r="B141" s="121"/>
      <c r="C141" s="271"/>
      <c r="D141" s="87">
        <f t="shared" si="8"/>
        <v>0</v>
      </c>
      <c r="E141" s="122" t="s">
        <v>349</v>
      </c>
      <c r="F141" s="98"/>
      <c r="G141" s="98"/>
    </row>
    <row r="142" spans="1:7" s="110" customFormat="1" hidden="1" x14ac:dyDescent="0.25">
      <c r="A142" s="299"/>
      <c r="B142" s="121"/>
      <c r="C142" s="271"/>
      <c r="D142" s="87">
        <f t="shared" si="8"/>
        <v>0</v>
      </c>
      <c r="E142" s="122" t="s">
        <v>349</v>
      </c>
    </row>
    <row r="143" spans="1:7" s="110" customFormat="1" hidden="1" x14ac:dyDescent="0.25">
      <c r="A143" s="299"/>
      <c r="B143" s="121"/>
      <c r="C143" s="271"/>
      <c r="D143" s="87">
        <f t="shared" si="8"/>
        <v>0</v>
      </c>
      <c r="E143" s="122" t="s">
        <v>349</v>
      </c>
    </row>
    <row r="144" spans="1:7" s="110" customFormat="1" hidden="1" x14ac:dyDescent="0.25">
      <c r="A144" s="299"/>
      <c r="B144" s="121"/>
      <c r="C144" s="271"/>
      <c r="D144" s="87">
        <f t="shared" si="8"/>
        <v>0</v>
      </c>
      <c r="E144" s="122" t="s">
        <v>349</v>
      </c>
    </row>
    <row r="145" spans="1:7" s="110" customFormat="1" hidden="1" x14ac:dyDescent="0.25">
      <c r="A145" s="299"/>
      <c r="B145" s="121"/>
      <c r="C145" s="271"/>
      <c r="D145" s="87">
        <f t="shared" si="8"/>
        <v>0</v>
      </c>
      <c r="E145" s="122" t="s">
        <v>349</v>
      </c>
      <c r="F145" s="98"/>
      <c r="G145" s="98"/>
    </row>
    <row r="146" spans="1:7" s="110" customFormat="1" hidden="1" x14ac:dyDescent="0.25">
      <c r="A146" s="299"/>
      <c r="B146" s="121"/>
      <c r="C146" s="271"/>
      <c r="D146" s="87">
        <f t="shared" si="8"/>
        <v>0</v>
      </c>
      <c r="E146" s="122" t="s">
        <v>349</v>
      </c>
    </row>
    <row r="147" spans="1:7" s="110" customFormat="1" hidden="1" x14ac:dyDescent="0.25">
      <c r="A147" s="299"/>
      <c r="B147" s="121"/>
      <c r="C147" s="271"/>
      <c r="D147" s="87">
        <f t="shared" si="8"/>
        <v>0</v>
      </c>
      <c r="E147" s="122" t="s">
        <v>349</v>
      </c>
    </row>
    <row r="148" spans="1:7" s="110" customFormat="1" hidden="1" x14ac:dyDescent="0.25">
      <c r="A148" s="299"/>
      <c r="B148" s="121"/>
      <c r="C148" s="271"/>
      <c r="D148" s="87">
        <f t="shared" si="8"/>
        <v>0</v>
      </c>
      <c r="E148" s="122" t="s">
        <v>349</v>
      </c>
    </row>
    <row r="149" spans="1:7" s="110" customFormat="1" hidden="1" x14ac:dyDescent="0.25">
      <c r="A149" s="299"/>
      <c r="B149" s="121"/>
      <c r="C149" s="271"/>
      <c r="D149" s="87">
        <f t="shared" si="8"/>
        <v>0</v>
      </c>
      <c r="E149" s="122" t="s">
        <v>349</v>
      </c>
      <c r="F149" s="98"/>
      <c r="G149" s="98"/>
    </row>
    <row r="150" spans="1:7" s="110" customFormat="1" hidden="1" x14ac:dyDescent="0.25">
      <c r="A150" s="299"/>
      <c r="B150" s="121"/>
      <c r="C150" s="271"/>
      <c r="D150" s="87">
        <f t="shared" si="8"/>
        <v>0</v>
      </c>
      <c r="E150" s="122" t="s">
        <v>349</v>
      </c>
    </row>
    <row r="151" spans="1:7" s="110" customFormat="1" hidden="1" x14ac:dyDescent="0.25">
      <c r="A151" s="299"/>
      <c r="B151" s="121"/>
      <c r="C151" s="271"/>
      <c r="D151" s="87">
        <f t="shared" si="8"/>
        <v>0</v>
      </c>
      <c r="E151" s="122" t="s">
        <v>349</v>
      </c>
    </row>
    <row r="152" spans="1:7" s="110" customFormat="1" hidden="1" x14ac:dyDescent="0.25">
      <c r="A152" s="299"/>
      <c r="B152" s="121"/>
      <c r="C152" s="271"/>
      <c r="D152" s="87">
        <f t="shared" si="8"/>
        <v>0</v>
      </c>
      <c r="E152" s="122" t="s">
        <v>349</v>
      </c>
    </row>
    <row r="153" spans="1:7" s="110" customFormat="1" hidden="1" x14ac:dyDescent="0.25">
      <c r="A153" s="299"/>
      <c r="B153" s="121"/>
      <c r="C153" s="271"/>
      <c r="D153" s="87">
        <f t="shared" si="8"/>
        <v>0</v>
      </c>
      <c r="E153" s="122" t="s">
        <v>349</v>
      </c>
      <c r="F153" s="98"/>
      <c r="G153" s="98"/>
    </row>
    <row r="154" spans="1:7" s="110" customFormat="1" hidden="1" x14ac:dyDescent="0.25">
      <c r="A154" s="299"/>
      <c r="B154" s="121"/>
      <c r="C154" s="271"/>
      <c r="D154" s="87">
        <f t="shared" si="8"/>
        <v>0</v>
      </c>
      <c r="E154" s="122" t="s">
        <v>349</v>
      </c>
    </row>
    <row r="155" spans="1:7" s="110" customFormat="1" hidden="1" x14ac:dyDescent="0.25">
      <c r="A155" s="299"/>
      <c r="B155" s="121"/>
      <c r="C155" s="271"/>
      <c r="D155" s="87">
        <f t="shared" si="8"/>
        <v>0</v>
      </c>
      <c r="E155" s="122" t="s">
        <v>349</v>
      </c>
    </row>
    <row r="156" spans="1:7" s="110" customFormat="1" hidden="1" x14ac:dyDescent="0.25">
      <c r="A156" s="299"/>
      <c r="B156" s="121"/>
      <c r="C156" s="271"/>
      <c r="D156" s="87">
        <f t="shared" si="8"/>
        <v>0</v>
      </c>
      <c r="E156" s="122" t="s">
        <v>349</v>
      </c>
    </row>
    <row r="157" spans="1:7" s="110" customFormat="1" hidden="1" x14ac:dyDescent="0.25">
      <c r="A157" s="299"/>
      <c r="B157" s="121"/>
      <c r="C157" s="271"/>
      <c r="D157" s="87">
        <f t="shared" si="8"/>
        <v>0</v>
      </c>
      <c r="E157" s="122" t="s">
        <v>349</v>
      </c>
      <c r="F157" s="98"/>
      <c r="G157" s="98"/>
    </row>
    <row r="158" spans="1:7" s="110" customFormat="1" hidden="1" x14ac:dyDescent="0.25">
      <c r="A158" s="299"/>
      <c r="B158" s="121"/>
      <c r="C158" s="271"/>
      <c r="D158" s="87">
        <f t="shared" si="8"/>
        <v>0</v>
      </c>
      <c r="E158" s="122" t="s">
        <v>349</v>
      </c>
    </row>
    <row r="159" spans="1:7" s="110" customFormat="1" hidden="1" x14ac:dyDescent="0.25">
      <c r="A159" s="299"/>
      <c r="B159" s="121"/>
      <c r="C159" s="271"/>
      <c r="D159" s="87">
        <f t="shared" si="8"/>
        <v>0</v>
      </c>
      <c r="E159" s="122" t="s">
        <v>349</v>
      </c>
    </row>
    <row r="160" spans="1:7" s="110" customFormat="1" hidden="1" x14ac:dyDescent="0.25">
      <c r="A160" s="299"/>
      <c r="B160" s="121"/>
      <c r="C160" s="271"/>
      <c r="D160" s="87">
        <f t="shared" si="8"/>
        <v>0</v>
      </c>
      <c r="E160" s="122" t="s">
        <v>349</v>
      </c>
    </row>
    <row r="161" spans="1:7" s="110" customFormat="1" hidden="1" x14ac:dyDescent="0.25">
      <c r="A161" s="299"/>
      <c r="B161" s="121"/>
      <c r="C161" s="271"/>
      <c r="D161" s="87">
        <f t="shared" si="8"/>
        <v>0</v>
      </c>
      <c r="E161" s="122" t="s">
        <v>349</v>
      </c>
      <c r="F161" s="98"/>
      <c r="G161" s="98"/>
    </row>
    <row r="162" spans="1:7" s="110" customFormat="1" hidden="1" x14ac:dyDescent="0.25">
      <c r="A162" s="299"/>
      <c r="B162" s="121"/>
      <c r="C162" s="271"/>
      <c r="D162" s="87">
        <f t="shared" si="8"/>
        <v>0</v>
      </c>
      <c r="E162" s="122" t="s">
        <v>349</v>
      </c>
    </row>
    <row r="163" spans="1:7" s="110" customFormat="1" hidden="1" x14ac:dyDescent="0.25">
      <c r="A163" s="299"/>
      <c r="B163" s="121"/>
      <c r="C163" s="271"/>
      <c r="D163" s="87">
        <f t="shared" si="8"/>
        <v>0</v>
      </c>
      <c r="E163" s="122" t="s">
        <v>349</v>
      </c>
    </row>
    <row r="164" spans="1:7" s="110" customFormat="1" hidden="1" x14ac:dyDescent="0.25">
      <c r="A164" s="299"/>
      <c r="B164" s="121"/>
      <c r="C164" s="271"/>
      <c r="D164" s="87">
        <f t="shared" si="8"/>
        <v>0</v>
      </c>
      <c r="E164" s="122" t="s">
        <v>349</v>
      </c>
    </row>
    <row r="165" spans="1:7" s="110" customFormat="1" hidden="1" x14ac:dyDescent="0.25">
      <c r="A165" s="299"/>
      <c r="B165" s="121"/>
      <c r="C165" s="271"/>
      <c r="D165" s="87">
        <f t="shared" si="8"/>
        <v>0</v>
      </c>
      <c r="E165" s="122" t="s">
        <v>349</v>
      </c>
      <c r="F165" s="98"/>
      <c r="G165" s="98"/>
    </row>
    <row r="166" spans="1:7" s="110" customFormat="1" hidden="1" x14ac:dyDescent="0.25">
      <c r="A166" s="299"/>
      <c r="B166" s="121"/>
      <c r="C166" s="271"/>
      <c r="D166" s="87">
        <f t="shared" si="8"/>
        <v>0</v>
      </c>
      <c r="E166" s="122" t="s">
        <v>349</v>
      </c>
    </row>
    <row r="167" spans="1:7" s="110" customFormat="1" hidden="1" x14ac:dyDescent="0.25">
      <c r="A167" s="299"/>
      <c r="B167" s="121"/>
      <c r="C167" s="271"/>
      <c r="D167" s="87">
        <f t="shared" si="8"/>
        <v>0</v>
      </c>
      <c r="E167" s="122" t="s">
        <v>349</v>
      </c>
    </row>
    <row r="168" spans="1:7" s="110" customFormat="1" hidden="1" x14ac:dyDescent="0.25">
      <c r="A168" s="299"/>
      <c r="B168" s="121"/>
      <c r="C168" s="271"/>
      <c r="D168" s="87">
        <f t="shared" si="8"/>
        <v>0</v>
      </c>
      <c r="E168" s="122" t="s">
        <v>349</v>
      </c>
    </row>
    <row r="169" spans="1:7" s="110" customFormat="1" hidden="1" x14ac:dyDescent="0.25">
      <c r="A169" s="299"/>
      <c r="B169" s="121"/>
      <c r="C169" s="271"/>
      <c r="D169" s="87">
        <f t="shared" si="8"/>
        <v>0</v>
      </c>
      <c r="E169" s="122" t="s">
        <v>349</v>
      </c>
      <c r="F169" s="98"/>
      <c r="G169" s="98"/>
    </row>
    <row r="170" spans="1:7" s="110" customFormat="1" hidden="1" x14ac:dyDescent="0.25">
      <c r="A170" s="299"/>
      <c r="B170" s="121"/>
      <c r="C170" s="271"/>
      <c r="D170" s="87">
        <f t="shared" si="8"/>
        <v>0</v>
      </c>
      <c r="E170" s="122" t="s">
        <v>349</v>
      </c>
    </row>
    <row r="171" spans="1:7" s="110" customFormat="1" hidden="1" x14ac:dyDescent="0.25">
      <c r="A171" s="299"/>
      <c r="B171" s="121"/>
      <c r="C171" s="271"/>
      <c r="D171" s="87">
        <f t="shared" si="8"/>
        <v>0</v>
      </c>
      <c r="E171" s="122" t="s">
        <v>349</v>
      </c>
    </row>
    <row r="172" spans="1:7" s="110" customFormat="1" hidden="1" x14ac:dyDescent="0.25">
      <c r="A172" s="299"/>
      <c r="B172" s="121"/>
      <c r="C172" s="271"/>
      <c r="D172" s="87">
        <f t="shared" si="8"/>
        <v>0</v>
      </c>
      <c r="E172" s="122" t="s">
        <v>349</v>
      </c>
    </row>
    <row r="173" spans="1:7" s="110" customFormat="1" hidden="1" x14ac:dyDescent="0.25">
      <c r="A173" s="299"/>
      <c r="B173" s="121"/>
      <c r="C173" s="271"/>
      <c r="D173" s="87">
        <f t="shared" si="8"/>
        <v>0</v>
      </c>
      <c r="E173" s="122" t="s">
        <v>349</v>
      </c>
      <c r="F173" s="98"/>
      <c r="G173" s="98"/>
    </row>
    <row r="174" spans="1:7" s="110" customFormat="1" hidden="1" x14ac:dyDescent="0.25">
      <c r="A174" s="299"/>
      <c r="B174" s="121"/>
      <c r="C174" s="271"/>
      <c r="D174" s="87">
        <f t="shared" si="8"/>
        <v>0</v>
      </c>
      <c r="E174" s="122" t="s">
        <v>349</v>
      </c>
    </row>
    <row r="175" spans="1:7" s="110" customFormat="1" hidden="1" x14ac:dyDescent="0.25">
      <c r="A175" s="299"/>
      <c r="B175" s="121"/>
      <c r="C175" s="271"/>
      <c r="D175" s="87">
        <f t="shared" si="8"/>
        <v>0</v>
      </c>
      <c r="E175" s="122" t="s">
        <v>349</v>
      </c>
    </row>
    <row r="176" spans="1:7" s="110" customFormat="1" hidden="1" x14ac:dyDescent="0.25">
      <c r="A176" s="299"/>
      <c r="B176" s="121"/>
      <c r="C176" s="271"/>
      <c r="D176" s="87">
        <f t="shared" si="8"/>
        <v>0</v>
      </c>
      <c r="E176" s="122" t="s">
        <v>349</v>
      </c>
    </row>
    <row r="177" spans="1:7" s="110" customFormat="1" hidden="1" x14ac:dyDescent="0.25">
      <c r="A177" s="299"/>
      <c r="B177" s="121"/>
      <c r="C177" s="271"/>
      <c r="D177" s="87">
        <f t="shared" si="8"/>
        <v>0</v>
      </c>
      <c r="E177" s="122" t="s">
        <v>349</v>
      </c>
      <c r="F177" s="98"/>
      <c r="G177" s="98"/>
    </row>
    <row r="178" spans="1:7" s="110" customFormat="1" hidden="1" x14ac:dyDescent="0.25">
      <c r="A178" s="299"/>
      <c r="B178" s="121"/>
      <c r="C178" s="271"/>
      <c r="D178" s="87">
        <f t="shared" si="8"/>
        <v>0</v>
      </c>
      <c r="E178" s="122" t="s">
        <v>349</v>
      </c>
    </row>
    <row r="179" spans="1:7" s="110" customFormat="1" hidden="1" x14ac:dyDescent="0.25">
      <c r="A179" s="299"/>
      <c r="B179" s="121"/>
      <c r="C179" s="271"/>
      <c r="D179" s="87">
        <f t="shared" si="8"/>
        <v>0</v>
      </c>
      <c r="E179" s="122" t="s">
        <v>349</v>
      </c>
    </row>
    <row r="180" spans="1:7" s="110" customFormat="1" hidden="1" x14ac:dyDescent="0.25">
      <c r="A180" s="299"/>
      <c r="B180" s="121"/>
      <c r="C180" s="271"/>
      <c r="D180" s="87">
        <f t="shared" si="8"/>
        <v>0</v>
      </c>
      <c r="E180" s="122" t="s">
        <v>349</v>
      </c>
    </row>
    <row r="181" spans="1:7" s="110" customFormat="1" hidden="1" x14ac:dyDescent="0.25">
      <c r="A181" s="299"/>
      <c r="B181" s="121"/>
      <c r="C181" s="271"/>
      <c r="D181" s="87">
        <f t="shared" si="8"/>
        <v>0</v>
      </c>
      <c r="E181" s="122" t="s">
        <v>349</v>
      </c>
      <c r="F181" s="98"/>
      <c r="G181" s="98"/>
    </row>
    <row r="182" spans="1:7" s="110" customFormat="1" hidden="1" x14ac:dyDescent="0.25">
      <c r="A182" s="299"/>
      <c r="B182" s="121"/>
      <c r="C182" s="271"/>
      <c r="D182" s="87">
        <f t="shared" si="8"/>
        <v>0</v>
      </c>
      <c r="E182" s="122" t="s">
        <v>349</v>
      </c>
    </row>
    <row r="183" spans="1:7" s="110" customFormat="1" hidden="1" x14ac:dyDescent="0.25">
      <c r="A183" s="299"/>
      <c r="B183" s="121"/>
      <c r="C183" s="271"/>
      <c r="D183" s="87">
        <f t="shared" si="8"/>
        <v>0</v>
      </c>
      <c r="E183" s="122" t="s">
        <v>349</v>
      </c>
    </row>
    <row r="184" spans="1:7" s="110" customFormat="1" hidden="1" x14ac:dyDescent="0.25">
      <c r="A184" s="299"/>
      <c r="B184" s="121"/>
      <c r="C184" s="271"/>
      <c r="D184" s="87">
        <f t="shared" si="8"/>
        <v>0</v>
      </c>
      <c r="E184" s="122" t="s">
        <v>349</v>
      </c>
    </row>
    <row r="185" spans="1:7" s="110" customFormat="1" hidden="1" x14ac:dyDescent="0.25">
      <c r="A185" s="299"/>
      <c r="B185" s="121"/>
      <c r="C185" s="271"/>
      <c r="D185" s="87">
        <f t="shared" si="8"/>
        <v>0</v>
      </c>
      <c r="E185" s="122" t="s">
        <v>349</v>
      </c>
      <c r="F185" s="98"/>
      <c r="G185" s="98"/>
    </row>
    <row r="186" spans="1:7" s="110" customFormat="1" hidden="1" x14ac:dyDescent="0.25">
      <c r="A186" s="299"/>
      <c r="B186" s="121"/>
      <c r="C186" s="271"/>
      <c r="D186" s="87">
        <f t="shared" si="8"/>
        <v>0</v>
      </c>
      <c r="E186" s="122" t="s">
        <v>349</v>
      </c>
    </row>
    <row r="187" spans="1:7" s="110" customFormat="1" hidden="1" x14ac:dyDescent="0.25">
      <c r="A187" s="299"/>
      <c r="B187" s="121"/>
      <c r="C187" s="271"/>
      <c r="D187" s="87">
        <f t="shared" si="8"/>
        <v>0</v>
      </c>
      <c r="E187" s="122" t="s">
        <v>349</v>
      </c>
    </row>
    <row r="188" spans="1:7" s="110" customFormat="1" hidden="1" x14ac:dyDescent="0.25">
      <c r="A188" s="299"/>
      <c r="B188" s="121"/>
      <c r="C188" s="271"/>
      <c r="D188" s="87">
        <f t="shared" si="8"/>
        <v>0</v>
      </c>
      <c r="E188" s="122" t="s">
        <v>349</v>
      </c>
    </row>
    <row r="189" spans="1:7" s="110" customFormat="1" hidden="1" x14ac:dyDescent="0.25">
      <c r="A189" s="299"/>
      <c r="B189" s="121"/>
      <c r="C189" s="271"/>
      <c r="D189" s="87">
        <f t="shared" si="8"/>
        <v>0</v>
      </c>
      <c r="E189" s="122" t="s">
        <v>349</v>
      </c>
      <c r="F189" s="98"/>
      <c r="G189" s="98"/>
    </row>
    <row r="190" spans="1:7" s="110" customFormat="1" hidden="1" x14ac:dyDescent="0.25">
      <c r="A190" s="299"/>
      <c r="B190" s="121"/>
      <c r="C190" s="271"/>
      <c r="D190" s="87">
        <f t="shared" si="8"/>
        <v>0</v>
      </c>
      <c r="E190" s="122" t="s">
        <v>349</v>
      </c>
    </row>
    <row r="191" spans="1:7" s="110" customFormat="1" hidden="1" x14ac:dyDescent="0.25">
      <c r="A191" s="299"/>
      <c r="B191" s="121"/>
      <c r="C191" s="271"/>
      <c r="D191" s="87">
        <f t="shared" si="8"/>
        <v>0</v>
      </c>
      <c r="E191" s="122" t="s">
        <v>349</v>
      </c>
    </row>
    <row r="192" spans="1:7" s="110" customFormat="1" hidden="1" x14ac:dyDescent="0.25">
      <c r="A192" s="299"/>
      <c r="B192" s="121"/>
      <c r="C192" s="271"/>
      <c r="D192" s="87">
        <f t="shared" si="8"/>
        <v>0</v>
      </c>
      <c r="E192" s="122" t="s">
        <v>349</v>
      </c>
    </row>
    <row r="193" spans="1:7" s="110" customFormat="1" hidden="1" x14ac:dyDescent="0.25">
      <c r="A193" s="299"/>
      <c r="B193" s="121"/>
      <c r="C193" s="271"/>
      <c r="D193" s="87">
        <f t="shared" si="8"/>
        <v>0</v>
      </c>
      <c r="E193" s="122" t="s">
        <v>349</v>
      </c>
      <c r="F193" s="98"/>
      <c r="G193" s="98"/>
    </row>
    <row r="194" spans="1:7" s="110" customFormat="1" hidden="1" x14ac:dyDescent="0.25">
      <c r="A194" s="299"/>
      <c r="B194" s="121"/>
      <c r="C194" s="271"/>
      <c r="D194" s="87">
        <f t="shared" si="8"/>
        <v>0</v>
      </c>
      <c r="E194" s="122" t="s">
        <v>349</v>
      </c>
    </row>
    <row r="195" spans="1:7" s="110" customFormat="1" hidden="1" x14ac:dyDescent="0.25">
      <c r="A195" s="299"/>
      <c r="B195" s="121"/>
      <c r="C195" s="271"/>
      <c r="D195" s="87">
        <f t="shared" si="8"/>
        <v>0</v>
      </c>
      <c r="E195" s="122" t="s">
        <v>349</v>
      </c>
    </row>
    <row r="196" spans="1:7" s="110" customFormat="1" hidden="1" x14ac:dyDescent="0.25">
      <c r="A196" s="299"/>
      <c r="B196" s="121"/>
      <c r="C196" s="271"/>
      <c r="D196" s="87">
        <f t="shared" si="8"/>
        <v>0</v>
      </c>
      <c r="E196" s="122" t="s">
        <v>349</v>
      </c>
    </row>
    <row r="197" spans="1:7" s="110" customFormat="1" hidden="1" x14ac:dyDescent="0.25">
      <c r="A197" s="299"/>
      <c r="B197" s="121"/>
      <c r="C197" s="271"/>
      <c r="D197" s="87">
        <f t="shared" si="8"/>
        <v>0</v>
      </c>
      <c r="E197" s="122" t="s">
        <v>349</v>
      </c>
      <c r="F197" s="98"/>
      <c r="G197" s="98"/>
    </row>
    <row r="198" spans="1:7" s="110" customFormat="1" hidden="1" x14ac:dyDescent="0.25">
      <c r="A198" s="299"/>
      <c r="B198" s="121"/>
      <c r="C198" s="271"/>
      <c r="D198" s="87">
        <f t="shared" si="8"/>
        <v>0</v>
      </c>
      <c r="E198" s="122" t="s">
        <v>349</v>
      </c>
    </row>
    <row r="199" spans="1:7" s="110" customFormat="1" hidden="1" x14ac:dyDescent="0.25">
      <c r="A199" s="299"/>
      <c r="B199" s="121"/>
      <c r="C199" s="271"/>
      <c r="D199" s="87">
        <f t="shared" si="8"/>
        <v>0</v>
      </c>
      <c r="E199" s="122" t="s">
        <v>349</v>
      </c>
    </row>
    <row r="200" spans="1:7" s="110" customFormat="1" hidden="1" x14ac:dyDescent="0.25">
      <c r="A200" s="299"/>
      <c r="B200" s="121"/>
      <c r="C200" s="271"/>
      <c r="D200" s="87">
        <f t="shared" si="8"/>
        <v>0</v>
      </c>
      <c r="E200" s="122" t="s">
        <v>349</v>
      </c>
    </row>
    <row r="201" spans="1:7" s="110" customFormat="1" hidden="1" x14ac:dyDescent="0.25">
      <c r="A201" s="299"/>
      <c r="B201" s="121"/>
      <c r="C201" s="271"/>
      <c r="D201" s="87">
        <f t="shared" ref="D201:D264" si="9">ROUND(B201*C201,2)</f>
        <v>0</v>
      </c>
      <c r="E201" s="122" t="s">
        <v>349</v>
      </c>
      <c r="F201" s="98"/>
      <c r="G201" s="98"/>
    </row>
    <row r="202" spans="1:7" s="110" customFormat="1" hidden="1" x14ac:dyDescent="0.25">
      <c r="A202" s="299"/>
      <c r="B202" s="121"/>
      <c r="C202" s="271"/>
      <c r="D202" s="87">
        <f t="shared" si="9"/>
        <v>0</v>
      </c>
      <c r="E202" s="122" t="s">
        <v>349</v>
      </c>
    </row>
    <row r="203" spans="1:7" s="110" customFormat="1" hidden="1" x14ac:dyDescent="0.25">
      <c r="A203" s="299"/>
      <c r="B203" s="121"/>
      <c r="C203" s="271"/>
      <c r="D203" s="87">
        <f t="shared" si="9"/>
        <v>0</v>
      </c>
      <c r="E203" s="122" t="s">
        <v>349</v>
      </c>
    </row>
    <row r="204" spans="1:7" s="110" customFormat="1" hidden="1" x14ac:dyDescent="0.25">
      <c r="A204" s="299"/>
      <c r="B204" s="121"/>
      <c r="C204" s="271"/>
      <c r="D204" s="87">
        <f t="shared" si="9"/>
        <v>0</v>
      </c>
      <c r="E204" s="122" t="s">
        <v>349</v>
      </c>
    </row>
    <row r="205" spans="1:7" s="110" customFormat="1" hidden="1" x14ac:dyDescent="0.25">
      <c r="A205" s="299"/>
      <c r="B205" s="121"/>
      <c r="C205" s="271"/>
      <c r="D205" s="87">
        <f t="shared" si="9"/>
        <v>0</v>
      </c>
      <c r="E205" s="122" t="s">
        <v>349</v>
      </c>
      <c r="F205" s="98"/>
      <c r="G205" s="98"/>
    </row>
    <row r="206" spans="1:7" s="110" customFormat="1" hidden="1" x14ac:dyDescent="0.25">
      <c r="A206" s="299"/>
      <c r="B206" s="121"/>
      <c r="C206" s="271"/>
      <c r="D206" s="87">
        <f t="shared" si="9"/>
        <v>0</v>
      </c>
      <c r="E206" s="122" t="s">
        <v>349</v>
      </c>
    </row>
    <row r="207" spans="1:7" s="110" customFormat="1" hidden="1" x14ac:dyDescent="0.25">
      <c r="A207" s="299"/>
      <c r="B207" s="121"/>
      <c r="C207" s="271"/>
      <c r="D207" s="87">
        <f t="shared" si="9"/>
        <v>0</v>
      </c>
      <c r="E207" s="122" t="s">
        <v>349</v>
      </c>
    </row>
    <row r="208" spans="1:7" s="110" customFormat="1" hidden="1" x14ac:dyDescent="0.25">
      <c r="A208" s="299"/>
      <c r="B208" s="121"/>
      <c r="C208" s="271"/>
      <c r="D208" s="87">
        <f t="shared" si="9"/>
        <v>0</v>
      </c>
      <c r="E208" s="122" t="s">
        <v>349</v>
      </c>
    </row>
    <row r="209" spans="1:7" s="110" customFormat="1" hidden="1" x14ac:dyDescent="0.25">
      <c r="A209" s="299"/>
      <c r="B209" s="121"/>
      <c r="C209" s="271"/>
      <c r="D209" s="87">
        <f t="shared" si="9"/>
        <v>0</v>
      </c>
      <c r="E209" s="122" t="s">
        <v>349</v>
      </c>
      <c r="F209" s="98"/>
      <c r="G209" s="98"/>
    </row>
    <row r="210" spans="1:7" s="110" customFormat="1" hidden="1" x14ac:dyDescent="0.25">
      <c r="A210" s="299"/>
      <c r="B210" s="121"/>
      <c r="C210" s="271"/>
      <c r="D210" s="87">
        <f t="shared" si="9"/>
        <v>0</v>
      </c>
      <c r="E210" s="122" t="s">
        <v>349</v>
      </c>
    </row>
    <row r="211" spans="1:7" s="110" customFormat="1" hidden="1" x14ac:dyDescent="0.25">
      <c r="A211" s="299"/>
      <c r="B211" s="121"/>
      <c r="C211" s="271"/>
      <c r="D211" s="87">
        <f t="shared" si="9"/>
        <v>0</v>
      </c>
      <c r="E211" s="122" t="s">
        <v>349</v>
      </c>
    </row>
    <row r="212" spans="1:7" s="110" customFormat="1" hidden="1" x14ac:dyDescent="0.25">
      <c r="A212" s="299"/>
      <c r="B212" s="121"/>
      <c r="C212" s="271"/>
      <c r="D212" s="87">
        <f t="shared" si="9"/>
        <v>0</v>
      </c>
      <c r="E212" s="122" t="s">
        <v>349</v>
      </c>
    </row>
    <row r="213" spans="1:7" s="110" customFormat="1" hidden="1" x14ac:dyDescent="0.25">
      <c r="A213" s="299"/>
      <c r="B213" s="121"/>
      <c r="C213" s="271"/>
      <c r="D213" s="87">
        <f t="shared" si="9"/>
        <v>0</v>
      </c>
      <c r="E213" s="122" t="s">
        <v>349</v>
      </c>
      <c r="F213" s="98"/>
      <c r="G213" s="98"/>
    </row>
    <row r="214" spans="1:7" s="110" customFormat="1" hidden="1" x14ac:dyDescent="0.25">
      <c r="A214" s="299"/>
      <c r="B214" s="121"/>
      <c r="C214" s="271"/>
      <c r="D214" s="87">
        <f t="shared" si="9"/>
        <v>0</v>
      </c>
      <c r="E214" s="122" t="s">
        <v>349</v>
      </c>
    </row>
    <row r="215" spans="1:7" s="110" customFormat="1" hidden="1" x14ac:dyDescent="0.25">
      <c r="A215" s="299"/>
      <c r="B215" s="121"/>
      <c r="C215" s="271"/>
      <c r="D215" s="87">
        <f t="shared" si="9"/>
        <v>0</v>
      </c>
      <c r="E215" s="122" t="s">
        <v>349</v>
      </c>
    </row>
    <row r="216" spans="1:7" s="110" customFormat="1" hidden="1" x14ac:dyDescent="0.25">
      <c r="A216" s="299"/>
      <c r="B216" s="121"/>
      <c r="C216" s="271"/>
      <c r="D216" s="87">
        <f t="shared" si="9"/>
        <v>0</v>
      </c>
      <c r="E216" s="122" t="s">
        <v>349</v>
      </c>
    </row>
    <row r="217" spans="1:7" s="110" customFormat="1" hidden="1" x14ac:dyDescent="0.25">
      <c r="A217" s="299"/>
      <c r="B217" s="121"/>
      <c r="C217" s="271"/>
      <c r="D217" s="87">
        <f t="shared" si="9"/>
        <v>0</v>
      </c>
      <c r="E217" s="122" t="s">
        <v>349</v>
      </c>
      <c r="F217" s="98"/>
      <c r="G217" s="98"/>
    </row>
    <row r="218" spans="1:7" s="110" customFormat="1" hidden="1" x14ac:dyDescent="0.25">
      <c r="A218" s="299"/>
      <c r="B218" s="121"/>
      <c r="C218" s="271"/>
      <c r="D218" s="87">
        <f t="shared" si="9"/>
        <v>0</v>
      </c>
      <c r="E218" s="122" t="s">
        <v>349</v>
      </c>
    </row>
    <row r="219" spans="1:7" s="110" customFormat="1" hidden="1" x14ac:dyDescent="0.25">
      <c r="A219" s="299"/>
      <c r="B219" s="121"/>
      <c r="C219" s="271"/>
      <c r="D219" s="87">
        <f t="shared" si="9"/>
        <v>0</v>
      </c>
      <c r="E219" s="122" t="s">
        <v>349</v>
      </c>
    </row>
    <row r="220" spans="1:7" s="110" customFormat="1" hidden="1" x14ac:dyDescent="0.25">
      <c r="A220" s="299"/>
      <c r="B220" s="121"/>
      <c r="C220" s="271"/>
      <c r="D220" s="87">
        <f t="shared" si="9"/>
        <v>0</v>
      </c>
      <c r="E220" s="122" t="s">
        <v>349</v>
      </c>
    </row>
    <row r="221" spans="1:7" s="110" customFormat="1" hidden="1" x14ac:dyDescent="0.25">
      <c r="A221" s="299"/>
      <c r="B221" s="121"/>
      <c r="C221" s="271"/>
      <c r="D221" s="87">
        <f t="shared" si="9"/>
        <v>0</v>
      </c>
      <c r="E221" s="122" t="s">
        <v>349</v>
      </c>
      <c r="F221" s="98"/>
      <c r="G221" s="98"/>
    </row>
    <row r="222" spans="1:7" s="110" customFormat="1" hidden="1" x14ac:dyDescent="0.25">
      <c r="A222" s="299"/>
      <c r="B222" s="121"/>
      <c r="C222" s="271"/>
      <c r="D222" s="87">
        <f t="shared" si="9"/>
        <v>0</v>
      </c>
      <c r="E222" s="122" t="s">
        <v>349</v>
      </c>
    </row>
    <row r="223" spans="1:7" s="110" customFormat="1" hidden="1" x14ac:dyDescent="0.25">
      <c r="A223" s="299"/>
      <c r="B223" s="121"/>
      <c r="C223" s="271"/>
      <c r="D223" s="87">
        <f t="shared" si="9"/>
        <v>0</v>
      </c>
      <c r="E223" s="122" t="s">
        <v>349</v>
      </c>
    </row>
    <row r="224" spans="1:7" s="110" customFormat="1" hidden="1" x14ac:dyDescent="0.25">
      <c r="A224" s="299"/>
      <c r="B224" s="121"/>
      <c r="C224" s="271"/>
      <c r="D224" s="87">
        <f t="shared" si="9"/>
        <v>0</v>
      </c>
      <c r="E224" s="122" t="s">
        <v>349</v>
      </c>
    </row>
    <row r="225" spans="1:7" s="110" customFormat="1" hidden="1" x14ac:dyDescent="0.25">
      <c r="A225" s="299"/>
      <c r="B225" s="121"/>
      <c r="C225" s="271"/>
      <c r="D225" s="87">
        <f t="shared" si="9"/>
        <v>0</v>
      </c>
      <c r="E225" s="122" t="s">
        <v>349</v>
      </c>
      <c r="F225" s="98"/>
      <c r="G225" s="98"/>
    </row>
    <row r="226" spans="1:7" s="110" customFormat="1" hidden="1" x14ac:dyDescent="0.25">
      <c r="A226" s="299"/>
      <c r="B226" s="121"/>
      <c r="C226" s="271"/>
      <c r="D226" s="87">
        <f t="shared" si="9"/>
        <v>0</v>
      </c>
      <c r="E226" s="122" t="s">
        <v>349</v>
      </c>
    </row>
    <row r="227" spans="1:7" s="110" customFormat="1" hidden="1" x14ac:dyDescent="0.25">
      <c r="A227" s="299"/>
      <c r="B227" s="121"/>
      <c r="C227" s="271"/>
      <c r="D227" s="87">
        <f t="shared" si="9"/>
        <v>0</v>
      </c>
      <c r="E227" s="122" t="s">
        <v>349</v>
      </c>
    </row>
    <row r="228" spans="1:7" s="110" customFormat="1" hidden="1" x14ac:dyDescent="0.25">
      <c r="A228" s="299"/>
      <c r="B228" s="121"/>
      <c r="C228" s="271"/>
      <c r="D228" s="87">
        <f t="shared" si="9"/>
        <v>0</v>
      </c>
      <c r="E228" s="122" t="s">
        <v>349</v>
      </c>
    </row>
    <row r="229" spans="1:7" s="110" customFormat="1" hidden="1" x14ac:dyDescent="0.25">
      <c r="A229" s="299"/>
      <c r="B229" s="121"/>
      <c r="C229" s="271"/>
      <c r="D229" s="87">
        <f t="shared" si="9"/>
        <v>0</v>
      </c>
      <c r="E229" s="122" t="s">
        <v>349</v>
      </c>
      <c r="F229" s="98"/>
      <c r="G229" s="98"/>
    </row>
    <row r="230" spans="1:7" s="110" customFormat="1" hidden="1" x14ac:dyDescent="0.25">
      <c r="A230" s="299"/>
      <c r="B230" s="121"/>
      <c r="C230" s="271"/>
      <c r="D230" s="87">
        <f t="shared" si="9"/>
        <v>0</v>
      </c>
      <c r="E230" s="122" t="s">
        <v>349</v>
      </c>
    </row>
    <row r="231" spans="1:7" s="110" customFormat="1" hidden="1" x14ac:dyDescent="0.25">
      <c r="A231" s="299"/>
      <c r="B231" s="121"/>
      <c r="C231" s="271"/>
      <c r="D231" s="87">
        <f t="shared" si="9"/>
        <v>0</v>
      </c>
      <c r="E231" s="122" t="s">
        <v>349</v>
      </c>
    </row>
    <row r="232" spans="1:7" s="110" customFormat="1" hidden="1" x14ac:dyDescent="0.25">
      <c r="A232" s="299"/>
      <c r="B232" s="121"/>
      <c r="C232" s="271"/>
      <c r="D232" s="87">
        <f t="shared" si="9"/>
        <v>0</v>
      </c>
      <c r="E232" s="122" t="s">
        <v>349</v>
      </c>
    </row>
    <row r="233" spans="1:7" s="110" customFormat="1" hidden="1" x14ac:dyDescent="0.25">
      <c r="A233" s="299"/>
      <c r="B233" s="121"/>
      <c r="C233" s="271"/>
      <c r="D233" s="87">
        <f t="shared" si="9"/>
        <v>0</v>
      </c>
      <c r="E233" s="122" t="s">
        <v>349</v>
      </c>
      <c r="F233" s="98"/>
      <c r="G233" s="98"/>
    </row>
    <row r="234" spans="1:7" s="110" customFormat="1" hidden="1" x14ac:dyDescent="0.25">
      <c r="A234" s="299"/>
      <c r="B234" s="121"/>
      <c r="C234" s="271"/>
      <c r="D234" s="87">
        <f t="shared" si="9"/>
        <v>0</v>
      </c>
      <c r="E234" s="122" t="s">
        <v>349</v>
      </c>
    </row>
    <row r="235" spans="1:7" s="110" customFormat="1" hidden="1" x14ac:dyDescent="0.25">
      <c r="A235" s="299"/>
      <c r="B235" s="121"/>
      <c r="C235" s="271"/>
      <c r="D235" s="87">
        <f t="shared" si="9"/>
        <v>0</v>
      </c>
      <c r="E235" s="122" t="s">
        <v>349</v>
      </c>
    </row>
    <row r="236" spans="1:7" s="110" customFormat="1" hidden="1" x14ac:dyDescent="0.25">
      <c r="A236" s="299"/>
      <c r="B236" s="121"/>
      <c r="C236" s="271"/>
      <c r="D236" s="87">
        <f t="shared" si="9"/>
        <v>0</v>
      </c>
      <c r="E236" s="122" t="s">
        <v>349</v>
      </c>
    </row>
    <row r="237" spans="1:7" s="110" customFormat="1" hidden="1" x14ac:dyDescent="0.25">
      <c r="A237" s="299"/>
      <c r="B237" s="121"/>
      <c r="C237" s="271"/>
      <c r="D237" s="87">
        <f t="shared" si="9"/>
        <v>0</v>
      </c>
      <c r="E237" s="122" t="s">
        <v>349</v>
      </c>
      <c r="F237" s="98"/>
      <c r="G237" s="98"/>
    </row>
    <row r="238" spans="1:7" s="110" customFormat="1" hidden="1" x14ac:dyDescent="0.25">
      <c r="A238" s="299"/>
      <c r="B238" s="121"/>
      <c r="C238" s="271"/>
      <c r="D238" s="87">
        <f t="shared" si="9"/>
        <v>0</v>
      </c>
      <c r="E238" s="122" t="s">
        <v>349</v>
      </c>
    </row>
    <row r="239" spans="1:7" s="110" customFormat="1" hidden="1" x14ac:dyDescent="0.25">
      <c r="A239" s="299"/>
      <c r="B239" s="121"/>
      <c r="C239" s="271"/>
      <c r="D239" s="87">
        <f t="shared" si="9"/>
        <v>0</v>
      </c>
      <c r="E239" s="122" t="s">
        <v>349</v>
      </c>
    </row>
    <row r="240" spans="1:7" s="110" customFormat="1" hidden="1" x14ac:dyDescent="0.25">
      <c r="A240" s="299"/>
      <c r="B240" s="121"/>
      <c r="C240" s="271"/>
      <c r="D240" s="87">
        <f t="shared" si="9"/>
        <v>0</v>
      </c>
      <c r="E240" s="122" t="s">
        <v>349</v>
      </c>
    </row>
    <row r="241" spans="1:7" s="110" customFormat="1" hidden="1" x14ac:dyDescent="0.25">
      <c r="A241" s="299"/>
      <c r="B241" s="121"/>
      <c r="C241" s="271"/>
      <c r="D241" s="87">
        <f t="shared" si="9"/>
        <v>0</v>
      </c>
      <c r="E241" s="122" t="s">
        <v>349</v>
      </c>
      <c r="F241" s="98"/>
      <c r="G241" s="98"/>
    </row>
    <row r="242" spans="1:7" s="110" customFormat="1" hidden="1" x14ac:dyDescent="0.25">
      <c r="A242" s="299"/>
      <c r="B242" s="121"/>
      <c r="C242" s="271"/>
      <c r="D242" s="87">
        <f t="shared" si="9"/>
        <v>0</v>
      </c>
      <c r="E242" s="122" t="s">
        <v>349</v>
      </c>
    </row>
    <row r="243" spans="1:7" s="110" customFormat="1" hidden="1" x14ac:dyDescent="0.25">
      <c r="A243" s="299"/>
      <c r="B243" s="121"/>
      <c r="C243" s="271"/>
      <c r="D243" s="87">
        <f t="shared" si="9"/>
        <v>0</v>
      </c>
      <c r="E243" s="122" t="s">
        <v>349</v>
      </c>
    </row>
    <row r="244" spans="1:7" s="110" customFormat="1" hidden="1" x14ac:dyDescent="0.25">
      <c r="A244" s="299"/>
      <c r="B244" s="121"/>
      <c r="C244" s="271"/>
      <c r="D244" s="87">
        <f t="shared" si="9"/>
        <v>0</v>
      </c>
      <c r="E244" s="122" t="s">
        <v>349</v>
      </c>
    </row>
    <row r="245" spans="1:7" s="110" customFormat="1" hidden="1" x14ac:dyDescent="0.25">
      <c r="A245" s="299"/>
      <c r="B245" s="121"/>
      <c r="C245" s="271"/>
      <c r="D245" s="87">
        <f t="shared" si="9"/>
        <v>0</v>
      </c>
      <c r="E245" s="122" t="s">
        <v>349</v>
      </c>
      <c r="F245" s="98"/>
      <c r="G245" s="98"/>
    </row>
    <row r="246" spans="1:7" s="110" customFormat="1" hidden="1" x14ac:dyDescent="0.25">
      <c r="A246" s="299"/>
      <c r="B246" s="121"/>
      <c r="C246" s="271"/>
      <c r="D246" s="87">
        <f t="shared" si="9"/>
        <v>0</v>
      </c>
      <c r="E246" s="122" t="s">
        <v>349</v>
      </c>
    </row>
    <row r="247" spans="1:7" s="110" customFormat="1" hidden="1" x14ac:dyDescent="0.25">
      <c r="A247" s="299"/>
      <c r="B247" s="121"/>
      <c r="C247" s="271"/>
      <c r="D247" s="87">
        <f t="shared" si="9"/>
        <v>0</v>
      </c>
      <c r="E247" s="122" t="s">
        <v>349</v>
      </c>
    </row>
    <row r="248" spans="1:7" s="110" customFormat="1" hidden="1" x14ac:dyDescent="0.25">
      <c r="A248" s="299"/>
      <c r="B248" s="121"/>
      <c r="C248" s="271"/>
      <c r="D248" s="87">
        <f t="shared" si="9"/>
        <v>0</v>
      </c>
      <c r="E248" s="122" t="s">
        <v>349</v>
      </c>
    </row>
    <row r="249" spans="1:7" s="110" customFormat="1" hidden="1" x14ac:dyDescent="0.25">
      <c r="A249" s="299"/>
      <c r="B249" s="121"/>
      <c r="C249" s="271"/>
      <c r="D249" s="87">
        <f t="shared" si="9"/>
        <v>0</v>
      </c>
      <c r="E249" s="122" t="s">
        <v>349</v>
      </c>
      <c r="F249" s="98"/>
      <c r="G249" s="98"/>
    </row>
    <row r="250" spans="1:7" s="110" customFormat="1" hidden="1" x14ac:dyDescent="0.25">
      <c r="A250" s="299"/>
      <c r="B250" s="121"/>
      <c r="C250" s="271"/>
      <c r="D250" s="87">
        <f t="shared" si="9"/>
        <v>0</v>
      </c>
      <c r="E250" s="122" t="s">
        <v>349</v>
      </c>
    </row>
    <row r="251" spans="1:7" s="110" customFormat="1" hidden="1" x14ac:dyDescent="0.25">
      <c r="A251" s="299"/>
      <c r="B251" s="121"/>
      <c r="C251" s="271"/>
      <c r="D251" s="87">
        <f t="shared" si="9"/>
        <v>0</v>
      </c>
      <c r="E251" s="122" t="s">
        <v>349</v>
      </c>
    </row>
    <row r="252" spans="1:7" s="110" customFormat="1" hidden="1" x14ac:dyDescent="0.25">
      <c r="A252" s="299"/>
      <c r="B252" s="121"/>
      <c r="C252" s="271"/>
      <c r="D252" s="87">
        <f t="shared" si="9"/>
        <v>0</v>
      </c>
      <c r="E252" s="122" t="s">
        <v>349</v>
      </c>
    </row>
    <row r="253" spans="1:7" s="110" customFormat="1" hidden="1" x14ac:dyDescent="0.25">
      <c r="A253" s="299"/>
      <c r="B253" s="121"/>
      <c r="C253" s="271"/>
      <c r="D253" s="87">
        <f t="shared" si="9"/>
        <v>0</v>
      </c>
      <c r="E253" s="122" t="s">
        <v>349</v>
      </c>
      <c r="F253" s="98"/>
      <c r="G253" s="98"/>
    </row>
    <row r="254" spans="1:7" s="110" customFormat="1" hidden="1" x14ac:dyDescent="0.25">
      <c r="A254" s="299"/>
      <c r="B254" s="121"/>
      <c r="C254" s="271"/>
      <c r="D254" s="87">
        <f t="shared" si="9"/>
        <v>0</v>
      </c>
      <c r="E254" s="122" t="s">
        <v>349</v>
      </c>
    </row>
    <row r="255" spans="1:7" s="110" customFormat="1" hidden="1" x14ac:dyDescent="0.25">
      <c r="A255" s="299"/>
      <c r="B255" s="121"/>
      <c r="C255" s="271"/>
      <c r="D255" s="87">
        <f t="shared" si="9"/>
        <v>0</v>
      </c>
      <c r="E255" s="122" t="s">
        <v>349</v>
      </c>
    </row>
    <row r="256" spans="1:7" s="110" customFormat="1" hidden="1" x14ac:dyDescent="0.25">
      <c r="A256" s="299"/>
      <c r="B256" s="121"/>
      <c r="C256" s="271"/>
      <c r="D256" s="87">
        <f t="shared" si="9"/>
        <v>0</v>
      </c>
      <c r="E256" s="122" t="s">
        <v>349</v>
      </c>
    </row>
    <row r="257" spans="1:24" s="110" customFormat="1" hidden="1" x14ac:dyDescent="0.25">
      <c r="A257" s="299"/>
      <c r="B257" s="121"/>
      <c r="C257" s="271"/>
      <c r="D257" s="87">
        <f t="shared" si="9"/>
        <v>0</v>
      </c>
      <c r="E257" s="122" t="s">
        <v>349</v>
      </c>
      <c r="F257" s="98"/>
      <c r="G257" s="98"/>
    </row>
    <row r="258" spans="1:24" s="110" customFormat="1" hidden="1" x14ac:dyDescent="0.25">
      <c r="A258" s="299"/>
      <c r="B258" s="121"/>
      <c r="C258" s="271"/>
      <c r="D258" s="87">
        <f t="shared" si="9"/>
        <v>0</v>
      </c>
      <c r="E258" s="122" t="s">
        <v>349</v>
      </c>
    </row>
    <row r="259" spans="1:24" s="110" customFormat="1" hidden="1" x14ac:dyDescent="0.25">
      <c r="A259" s="299"/>
      <c r="B259" s="121"/>
      <c r="C259" s="271"/>
      <c r="D259" s="87">
        <f t="shared" si="9"/>
        <v>0</v>
      </c>
      <c r="E259" s="122" t="s">
        <v>349</v>
      </c>
    </row>
    <row r="260" spans="1:24" s="110" customFormat="1" hidden="1" x14ac:dyDescent="0.25">
      <c r="A260" s="299"/>
      <c r="B260" s="121"/>
      <c r="C260" s="271"/>
      <c r="D260" s="87">
        <f t="shared" si="9"/>
        <v>0</v>
      </c>
      <c r="E260" s="122" t="s">
        <v>349</v>
      </c>
    </row>
    <row r="261" spans="1:24" s="110" customFormat="1" hidden="1" x14ac:dyDescent="0.25">
      <c r="A261" s="299"/>
      <c r="B261" s="121"/>
      <c r="C261" s="271"/>
      <c r="D261" s="87">
        <f t="shared" si="9"/>
        <v>0</v>
      </c>
      <c r="E261" s="122" t="s">
        <v>349</v>
      </c>
      <c r="F261" s="98"/>
      <c r="G261" s="98"/>
    </row>
    <row r="262" spans="1:24" s="110" customFormat="1" hidden="1" x14ac:dyDescent="0.25">
      <c r="A262" s="299"/>
      <c r="B262" s="121"/>
      <c r="C262" s="271"/>
      <c r="D262" s="87">
        <f t="shared" si="9"/>
        <v>0</v>
      </c>
      <c r="E262" s="122" t="s">
        <v>349</v>
      </c>
    </row>
    <row r="263" spans="1:24" s="110" customFormat="1" hidden="1" x14ac:dyDescent="0.25">
      <c r="A263" s="299"/>
      <c r="B263" s="121"/>
      <c r="C263" s="271"/>
      <c r="D263" s="87">
        <f t="shared" si="9"/>
        <v>0</v>
      </c>
      <c r="E263" s="122" t="s">
        <v>349</v>
      </c>
    </row>
    <row r="264" spans="1:24" s="110" customFormat="1" hidden="1" x14ac:dyDescent="0.25">
      <c r="A264" s="299"/>
      <c r="B264" s="121"/>
      <c r="C264" s="271"/>
      <c r="D264" s="87">
        <f t="shared" si="9"/>
        <v>0</v>
      </c>
      <c r="E264" s="122" t="s">
        <v>349</v>
      </c>
    </row>
    <row r="265" spans="1:24" s="110" customFormat="1" x14ac:dyDescent="0.25">
      <c r="A265" s="280" t="s">
        <v>317</v>
      </c>
      <c r="B265" s="121">
        <v>1</v>
      </c>
      <c r="C265" s="271">
        <f ca="1">RAND()*1000000</f>
        <v>780543.5954063891</v>
      </c>
      <c r="D265" s="309">
        <f ca="1">ROUND(B265*C265,2)</f>
        <v>780543.6</v>
      </c>
      <c r="E265" s="122" t="s">
        <v>349</v>
      </c>
    </row>
    <row r="266" spans="1:24" s="110" customFormat="1" x14ac:dyDescent="0.25">
      <c r="A266" s="240"/>
      <c r="B266" s="204"/>
      <c r="C266" s="215" t="s">
        <v>34</v>
      </c>
      <c r="D266" s="323">
        <f ca="1">ROUND(SUBTOTAL(109,D135:D265),2)</f>
        <v>2879933.06</v>
      </c>
      <c r="E266" s="122" t="s">
        <v>349</v>
      </c>
      <c r="G266" s="125" t="s">
        <v>352</v>
      </c>
    </row>
    <row r="267" spans="1:24" x14ac:dyDescent="0.25">
      <c r="D267" s="311"/>
      <c r="E267" s="122" t="s">
        <v>347</v>
      </c>
    </row>
    <row r="268" spans="1:24" x14ac:dyDescent="0.25">
      <c r="B268" s="579" t="s">
        <v>54</v>
      </c>
      <c r="C268" s="579"/>
      <c r="D268" s="87">
        <f ca="1">+D134+D266</f>
        <v>4773687.5</v>
      </c>
      <c r="E268" s="110" t="s">
        <v>347</v>
      </c>
      <c r="G268" s="149" t="s">
        <v>246</v>
      </c>
    </row>
    <row r="269" spans="1:24" s="110" customFormat="1" x14ac:dyDescent="0.25">
      <c r="C269" s="141"/>
      <c r="D269" s="114"/>
      <c r="E269" s="291" t="s">
        <v>347</v>
      </c>
      <c r="P269" s="128"/>
      <c r="Q269" s="128"/>
      <c r="R269" s="128"/>
      <c r="S269" s="128"/>
      <c r="T269" s="577"/>
      <c r="U269" s="577"/>
      <c r="V269" s="128"/>
      <c r="W269" s="128"/>
      <c r="X269" s="135"/>
    </row>
    <row r="270" spans="1:24" s="110" customFormat="1" x14ac:dyDescent="0.25">
      <c r="A270" s="251" t="s">
        <v>318</v>
      </c>
      <c r="B270" s="115"/>
      <c r="C270" s="115"/>
      <c r="D270" s="116"/>
      <c r="E270" s="110" t="s">
        <v>348</v>
      </c>
      <c r="G270" s="150" t="s">
        <v>245</v>
      </c>
      <c r="P270" s="576"/>
      <c r="Q270" s="576"/>
      <c r="R270" s="128"/>
      <c r="S270" s="128"/>
      <c r="T270" s="575"/>
      <c r="U270" s="575"/>
      <c r="V270" s="128"/>
      <c r="W270" s="128"/>
      <c r="X270" s="139"/>
    </row>
    <row r="271" spans="1:24" s="110" customFormat="1" ht="45" customHeight="1" x14ac:dyDescent="0.25">
      <c r="A271" s="571" t="s">
        <v>319</v>
      </c>
      <c r="B271" s="572"/>
      <c r="C271" s="572"/>
      <c r="D271" s="573"/>
      <c r="E271" s="110" t="s">
        <v>348</v>
      </c>
      <c r="G271" s="568" t="s">
        <v>307</v>
      </c>
      <c r="H271" s="568"/>
      <c r="I271" s="568"/>
      <c r="J271" s="568"/>
      <c r="K271" s="568"/>
      <c r="L271" s="568"/>
      <c r="M271" s="568"/>
      <c r="N271" s="568"/>
      <c r="O271" s="568"/>
      <c r="P271" s="576"/>
      <c r="Q271" s="576"/>
      <c r="R271" s="128"/>
      <c r="S271" s="128"/>
      <c r="T271" s="576"/>
      <c r="U271" s="576"/>
      <c r="V271" s="128"/>
      <c r="W271" s="128"/>
      <c r="X271" s="140"/>
    </row>
    <row r="272" spans="1:24" x14ac:dyDescent="0.25">
      <c r="E272" s="291" t="s">
        <v>349</v>
      </c>
    </row>
    <row r="273" spans="1:15" s="110" customFormat="1" x14ac:dyDescent="0.25">
      <c r="A273" s="251" t="s">
        <v>53</v>
      </c>
      <c r="B273" s="119"/>
      <c r="C273" s="119"/>
      <c r="D273" s="120"/>
      <c r="E273" s="291" t="s">
        <v>349</v>
      </c>
      <c r="G273" s="150" t="s">
        <v>245</v>
      </c>
    </row>
    <row r="274" spans="1:15" s="110" customFormat="1" ht="45" customHeight="1" x14ac:dyDescent="0.25">
      <c r="A274" s="571" t="s">
        <v>320</v>
      </c>
      <c r="B274" s="572"/>
      <c r="C274" s="572"/>
      <c r="D274" s="573"/>
      <c r="E274" s="291" t="s">
        <v>349</v>
      </c>
      <c r="G274" s="568" t="s">
        <v>307</v>
      </c>
      <c r="H274" s="568"/>
      <c r="I274" s="568"/>
      <c r="J274" s="568"/>
      <c r="K274" s="568"/>
      <c r="L274" s="568"/>
      <c r="M274" s="568"/>
      <c r="N274" s="568"/>
      <c r="O274" s="568"/>
    </row>
  </sheetData>
  <sheetProtection algorithmName="SHA-512" hashValue="J1vETNrj+j2EDQv/vZigP1/8JnniXEHew42R0W6yhwJ6yOkIt4Y6Kz6jTOqLI3r+rnZq8xYyuELqKLxkiDjpiw==" saltValue="RUGMsY5DqOX5KIyO2NqT9Q==" spinCount="100000" sheet="1" objects="1" scenarios="1" formatCells="0" formatRows="0" sort="0"/>
  <autoFilter ref="E1:E274" xr:uid="{00000000-0001-0000-0B00-000000000000}"/>
  <mergeCells count="12">
    <mergeCell ref="G271:O271"/>
    <mergeCell ref="G274:O274"/>
    <mergeCell ref="T271:U271"/>
    <mergeCell ref="T269:U269"/>
    <mergeCell ref="P270:Q270"/>
    <mergeCell ref="T270:U270"/>
    <mergeCell ref="P271:Q271"/>
    <mergeCell ref="A274:D274"/>
    <mergeCell ref="B268:C268"/>
    <mergeCell ref="A1:C1"/>
    <mergeCell ref="A2:D2"/>
    <mergeCell ref="A271:D271"/>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D133 D265"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277"/>
  <sheetViews>
    <sheetView topLeftCell="A4" zoomScaleNormal="100" zoomScaleSheetLayoutView="100" workbookViewId="0">
      <selection activeCell="A284" sqref="A284"/>
    </sheetView>
  </sheetViews>
  <sheetFormatPr defaultColWidth="9.140625" defaultRowHeight="15" x14ac:dyDescent="0.25"/>
  <cols>
    <col min="1" max="1" width="95.28515625" style="8" customWidth="1"/>
    <col min="2" max="2" width="19.140625" style="8" customWidth="1"/>
    <col min="3" max="3" width="18.7109375" style="8" customWidth="1"/>
    <col min="4" max="4" width="11" hidden="1" customWidth="1"/>
    <col min="5" max="5" width="2.85546875" style="8" customWidth="1"/>
    <col min="6" max="16384" width="9.140625" style="8"/>
  </cols>
  <sheetData>
    <row r="1" spans="1:5" ht="20.25" customHeight="1" x14ac:dyDescent="0.25">
      <c r="A1" s="566" t="s">
        <v>186</v>
      </c>
      <c r="B1" s="566"/>
      <c r="C1" s="8">
        <f>+'Section A'!B2</f>
        <v>0</v>
      </c>
      <c r="D1" s="55" t="s">
        <v>350</v>
      </c>
    </row>
    <row r="2" spans="1:5" ht="66.75" customHeight="1" x14ac:dyDescent="0.25">
      <c r="A2" s="582" t="s">
        <v>195</v>
      </c>
      <c r="B2" s="582"/>
      <c r="C2" s="582"/>
      <c r="D2" s="8" t="s">
        <v>347</v>
      </c>
      <c r="E2" s="17"/>
    </row>
    <row r="3" spans="1:5" ht="13.5" customHeight="1" x14ac:dyDescent="0.25">
      <c r="A3" s="587" t="s">
        <v>192</v>
      </c>
      <c r="B3" s="588"/>
      <c r="C3" s="588"/>
      <c r="D3" t="s">
        <v>347</v>
      </c>
      <c r="E3" s="17"/>
    </row>
    <row r="4" spans="1:5" ht="90" customHeight="1" x14ac:dyDescent="0.25">
      <c r="A4" s="582" t="s">
        <v>193</v>
      </c>
      <c r="B4" s="582"/>
      <c r="C4" s="582"/>
      <c r="D4" s="290" t="s">
        <v>347</v>
      </c>
      <c r="E4" s="17"/>
    </row>
    <row r="5" spans="1:5" ht="15" customHeight="1" x14ac:dyDescent="0.25">
      <c r="A5" s="581" t="s">
        <v>430</v>
      </c>
      <c r="B5" s="581"/>
      <c r="C5" s="581"/>
      <c r="D5" s="290" t="s">
        <v>347</v>
      </c>
      <c r="E5" s="17"/>
    </row>
    <row r="6" spans="1:5" ht="30" customHeight="1" x14ac:dyDescent="0.25">
      <c r="A6" s="583" t="s">
        <v>3</v>
      </c>
      <c r="B6" s="584"/>
      <c r="C6" s="432" t="s">
        <v>281</v>
      </c>
      <c r="D6" s="122" t="s">
        <v>348</v>
      </c>
      <c r="E6" s="17"/>
    </row>
    <row r="7" spans="1:5" s="110" customFormat="1" x14ac:dyDescent="0.25">
      <c r="A7" s="585" t="s">
        <v>427</v>
      </c>
      <c r="B7" s="586"/>
      <c r="C7" s="433">
        <v>0</v>
      </c>
      <c r="D7" s="122" t="s">
        <v>348</v>
      </c>
      <c r="E7" s="98"/>
    </row>
    <row r="8" spans="1:5" s="110" customFormat="1" x14ac:dyDescent="0.25">
      <c r="A8" s="585" t="s">
        <v>428</v>
      </c>
      <c r="B8" s="586"/>
      <c r="C8" s="434">
        <v>0</v>
      </c>
      <c r="D8" s="122" t="s">
        <v>348</v>
      </c>
      <c r="E8" s="98"/>
    </row>
    <row r="9" spans="1:5" s="110" customFormat="1" x14ac:dyDescent="0.25">
      <c r="A9" s="589"/>
      <c r="B9" s="589"/>
      <c r="C9" s="142">
        <v>0</v>
      </c>
      <c r="D9" s="122" t="s">
        <v>348</v>
      </c>
      <c r="E9" s="98"/>
    </row>
    <row r="10" spans="1:5" s="110" customFormat="1" hidden="1" x14ac:dyDescent="0.25">
      <c r="A10" s="589"/>
      <c r="B10" s="589"/>
      <c r="C10" s="142">
        <v>0</v>
      </c>
      <c r="D10" s="122" t="s">
        <v>348</v>
      </c>
      <c r="E10" s="98"/>
    </row>
    <row r="11" spans="1:5" s="110" customFormat="1" hidden="1" x14ac:dyDescent="0.25">
      <c r="A11" s="589"/>
      <c r="B11" s="589"/>
      <c r="C11" s="142">
        <v>0</v>
      </c>
      <c r="D11" s="122" t="s">
        <v>348</v>
      </c>
      <c r="E11" s="98"/>
    </row>
    <row r="12" spans="1:5" s="110" customFormat="1" hidden="1" x14ac:dyDescent="0.25">
      <c r="A12" s="589"/>
      <c r="B12" s="589"/>
      <c r="C12" s="142">
        <v>0</v>
      </c>
      <c r="D12" s="122" t="s">
        <v>348</v>
      </c>
      <c r="E12" s="98"/>
    </row>
    <row r="13" spans="1:5" s="110" customFormat="1" hidden="1" x14ac:dyDescent="0.25">
      <c r="A13" s="589"/>
      <c r="B13" s="589"/>
      <c r="C13" s="142">
        <v>0</v>
      </c>
      <c r="D13" s="122" t="s">
        <v>348</v>
      </c>
      <c r="E13" s="98"/>
    </row>
    <row r="14" spans="1:5" s="110" customFormat="1" hidden="1" x14ac:dyDescent="0.25">
      <c r="A14" s="589"/>
      <c r="B14" s="589"/>
      <c r="C14" s="142">
        <v>0</v>
      </c>
      <c r="D14" s="122" t="s">
        <v>348</v>
      </c>
      <c r="E14" s="98"/>
    </row>
    <row r="15" spans="1:5" s="110" customFormat="1" hidden="1" x14ac:dyDescent="0.25">
      <c r="A15" s="589"/>
      <c r="B15" s="589"/>
      <c r="C15" s="142">
        <v>0</v>
      </c>
      <c r="D15" s="122" t="s">
        <v>348</v>
      </c>
      <c r="E15" s="98"/>
    </row>
    <row r="16" spans="1:5" s="110" customFormat="1" hidden="1" x14ac:dyDescent="0.25">
      <c r="A16" s="589"/>
      <c r="B16" s="589"/>
      <c r="C16" s="142">
        <v>0</v>
      </c>
      <c r="D16" s="122" t="s">
        <v>348</v>
      </c>
      <c r="E16" s="98"/>
    </row>
    <row r="17" spans="1:5" s="110" customFormat="1" hidden="1" x14ac:dyDescent="0.25">
      <c r="A17" s="589"/>
      <c r="B17" s="589"/>
      <c r="C17" s="142">
        <v>0</v>
      </c>
      <c r="D17" s="122" t="s">
        <v>348</v>
      </c>
      <c r="E17" s="98"/>
    </row>
    <row r="18" spans="1:5" s="110" customFormat="1" hidden="1" x14ac:dyDescent="0.25">
      <c r="A18" s="589"/>
      <c r="B18" s="589"/>
      <c r="C18" s="142">
        <v>0</v>
      </c>
      <c r="D18" s="122" t="s">
        <v>348</v>
      </c>
      <c r="E18" s="98"/>
    </row>
    <row r="19" spans="1:5" s="110" customFormat="1" hidden="1" x14ac:dyDescent="0.25">
      <c r="A19" s="589"/>
      <c r="B19" s="589"/>
      <c r="C19" s="142">
        <v>0</v>
      </c>
      <c r="D19" s="122" t="s">
        <v>348</v>
      </c>
      <c r="E19" s="98"/>
    </row>
    <row r="20" spans="1:5" s="110" customFormat="1" hidden="1" x14ac:dyDescent="0.25">
      <c r="A20" s="589"/>
      <c r="B20" s="589"/>
      <c r="C20" s="142">
        <v>0</v>
      </c>
      <c r="D20" s="122" t="s">
        <v>348</v>
      </c>
      <c r="E20" s="98"/>
    </row>
    <row r="21" spans="1:5" s="110" customFormat="1" hidden="1" x14ac:dyDescent="0.25">
      <c r="A21" s="589"/>
      <c r="B21" s="589"/>
      <c r="C21" s="142">
        <v>0</v>
      </c>
      <c r="D21" s="122" t="s">
        <v>348</v>
      </c>
      <c r="E21" s="98"/>
    </row>
    <row r="22" spans="1:5" s="110" customFormat="1" hidden="1" x14ac:dyDescent="0.25">
      <c r="A22" s="589"/>
      <c r="B22" s="589"/>
      <c r="C22" s="142">
        <v>0</v>
      </c>
      <c r="D22" s="122" t="s">
        <v>348</v>
      </c>
      <c r="E22" s="98"/>
    </row>
    <row r="23" spans="1:5" s="110" customFormat="1" hidden="1" x14ac:dyDescent="0.25">
      <c r="A23" s="589"/>
      <c r="B23" s="589"/>
      <c r="C23" s="142">
        <v>0</v>
      </c>
      <c r="D23" s="122" t="s">
        <v>348</v>
      </c>
      <c r="E23" s="98"/>
    </row>
    <row r="24" spans="1:5" s="110" customFormat="1" hidden="1" x14ac:dyDescent="0.25">
      <c r="A24" s="589"/>
      <c r="B24" s="589"/>
      <c r="C24" s="142">
        <v>0</v>
      </c>
      <c r="D24" s="122" t="s">
        <v>348</v>
      </c>
      <c r="E24" s="98"/>
    </row>
    <row r="25" spans="1:5" s="110" customFormat="1" hidden="1" x14ac:dyDescent="0.25">
      <c r="A25" s="589"/>
      <c r="B25" s="589"/>
      <c r="C25" s="142">
        <v>0</v>
      </c>
      <c r="D25" s="122" t="s">
        <v>348</v>
      </c>
      <c r="E25" s="98"/>
    </row>
    <row r="26" spans="1:5" s="110" customFormat="1" hidden="1" x14ac:dyDescent="0.25">
      <c r="A26" s="589"/>
      <c r="B26" s="589"/>
      <c r="C26" s="142">
        <v>0</v>
      </c>
      <c r="D26" s="122" t="s">
        <v>348</v>
      </c>
      <c r="E26" s="98"/>
    </row>
    <row r="27" spans="1:5" s="110" customFormat="1" hidden="1" x14ac:dyDescent="0.25">
      <c r="A27" s="589"/>
      <c r="B27" s="589"/>
      <c r="C27" s="142">
        <v>0</v>
      </c>
      <c r="D27" s="122" t="s">
        <v>348</v>
      </c>
      <c r="E27" s="98"/>
    </row>
    <row r="28" spans="1:5" s="110" customFormat="1" hidden="1" x14ac:dyDescent="0.25">
      <c r="A28" s="589"/>
      <c r="B28" s="589"/>
      <c r="C28" s="142">
        <v>0</v>
      </c>
      <c r="D28" s="122" t="s">
        <v>348</v>
      </c>
      <c r="E28" s="98"/>
    </row>
    <row r="29" spans="1:5" s="110" customFormat="1" hidden="1" x14ac:dyDescent="0.25">
      <c r="A29" s="589"/>
      <c r="B29" s="589"/>
      <c r="C29" s="142">
        <v>0</v>
      </c>
      <c r="D29" s="122" t="s">
        <v>348</v>
      </c>
      <c r="E29" s="98"/>
    </row>
    <row r="30" spans="1:5" s="110" customFormat="1" hidden="1" x14ac:dyDescent="0.25">
      <c r="A30" s="589"/>
      <c r="B30" s="589"/>
      <c r="C30" s="142">
        <v>0</v>
      </c>
      <c r="D30" s="122" t="s">
        <v>348</v>
      </c>
      <c r="E30" s="98"/>
    </row>
    <row r="31" spans="1:5" s="110" customFormat="1" hidden="1" x14ac:dyDescent="0.25">
      <c r="A31" s="589"/>
      <c r="B31" s="589"/>
      <c r="C31" s="142">
        <v>0</v>
      </c>
      <c r="D31" s="122" t="s">
        <v>348</v>
      </c>
      <c r="E31" s="98"/>
    </row>
    <row r="32" spans="1:5" s="110" customFormat="1" hidden="1" x14ac:dyDescent="0.25">
      <c r="A32" s="589"/>
      <c r="B32" s="589"/>
      <c r="C32" s="142">
        <v>0</v>
      </c>
      <c r="D32" s="122" t="s">
        <v>348</v>
      </c>
      <c r="E32" s="98"/>
    </row>
    <row r="33" spans="1:5" s="110" customFormat="1" hidden="1" x14ac:dyDescent="0.25">
      <c r="A33" s="589"/>
      <c r="B33" s="589"/>
      <c r="C33" s="142">
        <v>0</v>
      </c>
      <c r="D33" s="122" t="s">
        <v>348</v>
      </c>
      <c r="E33" s="98"/>
    </row>
    <row r="34" spans="1:5" s="110" customFormat="1" hidden="1" x14ac:dyDescent="0.25">
      <c r="A34" s="589"/>
      <c r="B34" s="589"/>
      <c r="C34" s="142">
        <v>0</v>
      </c>
      <c r="D34" s="122" t="s">
        <v>348</v>
      </c>
      <c r="E34" s="98"/>
    </row>
    <row r="35" spans="1:5" s="110" customFormat="1" hidden="1" x14ac:dyDescent="0.25">
      <c r="A35" s="589"/>
      <c r="B35" s="589"/>
      <c r="C35" s="142">
        <v>0</v>
      </c>
      <c r="D35" s="122" t="s">
        <v>348</v>
      </c>
      <c r="E35" s="98"/>
    </row>
    <row r="36" spans="1:5" s="110" customFormat="1" hidden="1" x14ac:dyDescent="0.25">
      <c r="A36" s="589"/>
      <c r="B36" s="589"/>
      <c r="C36" s="142">
        <v>0</v>
      </c>
      <c r="D36" s="122" t="s">
        <v>348</v>
      </c>
      <c r="E36" s="98"/>
    </row>
    <row r="37" spans="1:5" s="110" customFormat="1" hidden="1" x14ac:dyDescent="0.25">
      <c r="A37" s="589"/>
      <c r="B37" s="589"/>
      <c r="C37" s="142">
        <v>0</v>
      </c>
      <c r="D37" s="122" t="s">
        <v>348</v>
      </c>
      <c r="E37" s="98"/>
    </row>
    <row r="38" spans="1:5" s="110" customFormat="1" hidden="1" x14ac:dyDescent="0.25">
      <c r="A38" s="589"/>
      <c r="B38" s="589"/>
      <c r="C38" s="142">
        <v>0</v>
      </c>
      <c r="D38" s="122" t="s">
        <v>348</v>
      </c>
      <c r="E38" s="98"/>
    </row>
    <row r="39" spans="1:5" s="110" customFormat="1" hidden="1" x14ac:dyDescent="0.25">
      <c r="A39" s="589"/>
      <c r="B39" s="589"/>
      <c r="C39" s="142">
        <v>0</v>
      </c>
      <c r="D39" s="122" t="s">
        <v>348</v>
      </c>
      <c r="E39" s="98"/>
    </row>
    <row r="40" spans="1:5" s="110" customFormat="1" hidden="1" x14ac:dyDescent="0.25">
      <c r="A40" s="589"/>
      <c r="B40" s="589"/>
      <c r="C40" s="142">
        <v>0</v>
      </c>
      <c r="D40" s="122" t="s">
        <v>348</v>
      </c>
      <c r="E40" s="98"/>
    </row>
    <row r="41" spans="1:5" s="110" customFormat="1" hidden="1" x14ac:dyDescent="0.25">
      <c r="A41" s="589"/>
      <c r="B41" s="589"/>
      <c r="C41" s="142">
        <v>0</v>
      </c>
      <c r="D41" s="122" t="s">
        <v>348</v>
      </c>
      <c r="E41" s="98"/>
    </row>
    <row r="42" spans="1:5" s="110" customFormat="1" hidden="1" x14ac:dyDescent="0.25">
      <c r="A42" s="589"/>
      <c r="B42" s="589"/>
      <c r="C42" s="142">
        <v>0</v>
      </c>
      <c r="D42" s="122" t="s">
        <v>348</v>
      </c>
      <c r="E42" s="98"/>
    </row>
    <row r="43" spans="1:5" s="110" customFormat="1" hidden="1" x14ac:dyDescent="0.25">
      <c r="A43" s="589"/>
      <c r="B43" s="589"/>
      <c r="C43" s="142">
        <v>0</v>
      </c>
      <c r="D43" s="122" t="s">
        <v>348</v>
      </c>
      <c r="E43" s="98"/>
    </row>
    <row r="44" spans="1:5" s="110" customFormat="1" hidden="1" x14ac:dyDescent="0.25">
      <c r="A44" s="589"/>
      <c r="B44" s="589"/>
      <c r="C44" s="142">
        <v>0</v>
      </c>
      <c r="D44" s="122" t="s">
        <v>348</v>
      </c>
      <c r="E44" s="98"/>
    </row>
    <row r="45" spans="1:5" s="110" customFormat="1" hidden="1" x14ac:dyDescent="0.25">
      <c r="A45" s="589"/>
      <c r="B45" s="589"/>
      <c r="C45" s="142">
        <v>0</v>
      </c>
      <c r="D45" s="122" t="s">
        <v>348</v>
      </c>
      <c r="E45" s="98"/>
    </row>
    <row r="46" spans="1:5" s="110" customFormat="1" hidden="1" x14ac:dyDescent="0.25">
      <c r="A46" s="589"/>
      <c r="B46" s="589"/>
      <c r="C46" s="142">
        <v>0</v>
      </c>
      <c r="D46" s="122" t="s">
        <v>348</v>
      </c>
      <c r="E46" s="98"/>
    </row>
    <row r="47" spans="1:5" s="110" customFormat="1" hidden="1" x14ac:dyDescent="0.25">
      <c r="A47" s="589"/>
      <c r="B47" s="589"/>
      <c r="C47" s="142">
        <v>0</v>
      </c>
      <c r="D47" s="122" t="s">
        <v>348</v>
      </c>
      <c r="E47" s="98"/>
    </row>
    <row r="48" spans="1:5" s="110" customFormat="1" hidden="1" x14ac:dyDescent="0.25">
      <c r="A48" s="589"/>
      <c r="B48" s="589"/>
      <c r="C48" s="142">
        <v>0</v>
      </c>
      <c r="D48" s="122" t="s">
        <v>348</v>
      </c>
      <c r="E48" s="98"/>
    </row>
    <row r="49" spans="1:5" s="110" customFormat="1" hidden="1" x14ac:dyDescent="0.25">
      <c r="A49" s="589"/>
      <c r="B49" s="589"/>
      <c r="C49" s="142">
        <v>0</v>
      </c>
      <c r="D49" s="122" t="s">
        <v>348</v>
      </c>
      <c r="E49" s="98"/>
    </row>
    <row r="50" spans="1:5" s="110" customFormat="1" hidden="1" x14ac:dyDescent="0.25">
      <c r="A50" s="589"/>
      <c r="B50" s="589"/>
      <c r="C50" s="142">
        <v>0</v>
      </c>
      <c r="D50" s="122" t="s">
        <v>348</v>
      </c>
      <c r="E50" s="98"/>
    </row>
    <row r="51" spans="1:5" s="110" customFormat="1" hidden="1" x14ac:dyDescent="0.25">
      <c r="A51" s="589"/>
      <c r="B51" s="589"/>
      <c r="C51" s="142">
        <v>0</v>
      </c>
      <c r="D51" s="122" t="s">
        <v>348</v>
      </c>
      <c r="E51" s="98"/>
    </row>
    <row r="52" spans="1:5" s="110" customFormat="1" hidden="1" x14ac:dyDescent="0.25">
      <c r="A52" s="589"/>
      <c r="B52" s="589"/>
      <c r="C52" s="142">
        <v>0</v>
      </c>
      <c r="D52" s="122" t="s">
        <v>348</v>
      </c>
      <c r="E52" s="98"/>
    </row>
    <row r="53" spans="1:5" s="110" customFormat="1" hidden="1" x14ac:dyDescent="0.25">
      <c r="A53" s="589"/>
      <c r="B53" s="589"/>
      <c r="C53" s="142">
        <v>0</v>
      </c>
      <c r="D53" s="122" t="s">
        <v>348</v>
      </c>
      <c r="E53" s="98"/>
    </row>
    <row r="54" spans="1:5" s="110" customFormat="1" hidden="1" x14ac:dyDescent="0.25">
      <c r="A54" s="589"/>
      <c r="B54" s="589"/>
      <c r="C54" s="142">
        <v>0</v>
      </c>
      <c r="D54" s="122" t="s">
        <v>348</v>
      </c>
      <c r="E54" s="98"/>
    </row>
    <row r="55" spans="1:5" s="110" customFormat="1" hidden="1" x14ac:dyDescent="0.25">
      <c r="A55" s="589"/>
      <c r="B55" s="589"/>
      <c r="C55" s="142">
        <v>0</v>
      </c>
      <c r="D55" s="122" t="s">
        <v>348</v>
      </c>
      <c r="E55" s="98"/>
    </row>
    <row r="56" spans="1:5" s="110" customFormat="1" hidden="1" x14ac:dyDescent="0.25">
      <c r="A56" s="589"/>
      <c r="B56" s="589"/>
      <c r="C56" s="142">
        <v>0</v>
      </c>
      <c r="D56" s="122" t="s">
        <v>348</v>
      </c>
      <c r="E56" s="98"/>
    </row>
    <row r="57" spans="1:5" s="110" customFormat="1" hidden="1" x14ac:dyDescent="0.25">
      <c r="A57" s="589"/>
      <c r="B57" s="589"/>
      <c r="C57" s="142">
        <v>0</v>
      </c>
      <c r="D57" s="122" t="s">
        <v>348</v>
      </c>
      <c r="E57" s="98"/>
    </row>
    <row r="58" spans="1:5" s="110" customFormat="1" hidden="1" x14ac:dyDescent="0.25">
      <c r="A58" s="589"/>
      <c r="B58" s="589"/>
      <c r="C58" s="142">
        <v>0</v>
      </c>
      <c r="D58" s="122" t="s">
        <v>348</v>
      </c>
      <c r="E58" s="98"/>
    </row>
    <row r="59" spans="1:5" s="110" customFormat="1" hidden="1" x14ac:dyDescent="0.25">
      <c r="A59" s="589"/>
      <c r="B59" s="589"/>
      <c r="C59" s="142">
        <v>0</v>
      </c>
      <c r="D59" s="122" t="s">
        <v>348</v>
      </c>
      <c r="E59" s="98"/>
    </row>
    <row r="60" spans="1:5" s="110" customFormat="1" hidden="1" x14ac:dyDescent="0.25">
      <c r="A60" s="589"/>
      <c r="B60" s="589"/>
      <c r="C60" s="142">
        <v>0</v>
      </c>
      <c r="D60" s="122" t="s">
        <v>348</v>
      </c>
      <c r="E60" s="98"/>
    </row>
    <row r="61" spans="1:5" s="110" customFormat="1" hidden="1" x14ac:dyDescent="0.25">
      <c r="A61" s="589"/>
      <c r="B61" s="589"/>
      <c r="C61" s="142">
        <v>0</v>
      </c>
      <c r="D61" s="122" t="s">
        <v>348</v>
      </c>
      <c r="E61" s="98"/>
    </row>
    <row r="62" spans="1:5" s="110" customFormat="1" hidden="1" x14ac:dyDescent="0.25">
      <c r="A62" s="589"/>
      <c r="B62" s="589"/>
      <c r="C62" s="142">
        <v>0</v>
      </c>
      <c r="D62" s="122" t="s">
        <v>348</v>
      </c>
      <c r="E62" s="98"/>
    </row>
    <row r="63" spans="1:5" s="110" customFormat="1" hidden="1" x14ac:dyDescent="0.25">
      <c r="A63" s="589"/>
      <c r="B63" s="589"/>
      <c r="C63" s="142">
        <v>0</v>
      </c>
      <c r="D63" s="122" t="s">
        <v>348</v>
      </c>
      <c r="E63" s="98"/>
    </row>
    <row r="64" spans="1:5" s="110" customFormat="1" hidden="1" x14ac:dyDescent="0.25">
      <c r="A64" s="589"/>
      <c r="B64" s="589"/>
      <c r="C64" s="142">
        <v>0</v>
      </c>
      <c r="D64" s="122" t="s">
        <v>348</v>
      </c>
      <c r="E64" s="98"/>
    </row>
    <row r="65" spans="1:5" s="110" customFormat="1" hidden="1" x14ac:dyDescent="0.25">
      <c r="A65" s="589"/>
      <c r="B65" s="589"/>
      <c r="C65" s="142">
        <v>0</v>
      </c>
      <c r="D65" s="122" t="s">
        <v>348</v>
      </c>
      <c r="E65" s="98"/>
    </row>
    <row r="66" spans="1:5" s="110" customFormat="1" hidden="1" x14ac:dyDescent="0.25">
      <c r="A66" s="589"/>
      <c r="B66" s="589"/>
      <c r="C66" s="142">
        <v>0</v>
      </c>
      <c r="D66" s="122" t="s">
        <v>348</v>
      </c>
      <c r="E66" s="98"/>
    </row>
    <row r="67" spans="1:5" s="110" customFormat="1" hidden="1" x14ac:dyDescent="0.25">
      <c r="A67" s="589"/>
      <c r="B67" s="589"/>
      <c r="C67" s="142">
        <v>0</v>
      </c>
      <c r="D67" s="122" t="s">
        <v>348</v>
      </c>
      <c r="E67" s="98"/>
    </row>
    <row r="68" spans="1:5" s="110" customFormat="1" hidden="1" x14ac:dyDescent="0.25">
      <c r="A68" s="589"/>
      <c r="B68" s="589"/>
      <c r="C68" s="142">
        <v>0</v>
      </c>
      <c r="D68" s="122" t="s">
        <v>348</v>
      </c>
      <c r="E68" s="98"/>
    </row>
    <row r="69" spans="1:5" s="110" customFormat="1" hidden="1" x14ac:dyDescent="0.25">
      <c r="A69" s="589"/>
      <c r="B69" s="589"/>
      <c r="C69" s="142">
        <v>0</v>
      </c>
      <c r="D69" s="122" t="s">
        <v>348</v>
      </c>
      <c r="E69" s="98"/>
    </row>
    <row r="70" spans="1:5" s="110" customFormat="1" hidden="1" x14ac:dyDescent="0.25">
      <c r="A70" s="589"/>
      <c r="B70" s="589"/>
      <c r="C70" s="142">
        <v>0</v>
      </c>
      <c r="D70" s="122" t="s">
        <v>348</v>
      </c>
      <c r="E70" s="98"/>
    </row>
    <row r="71" spans="1:5" s="110" customFormat="1" hidden="1" x14ac:dyDescent="0.25">
      <c r="A71" s="589"/>
      <c r="B71" s="589"/>
      <c r="C71" s="142">
        <v>0</v>
      </c>
      <c r="D71" s="122" t="s">
        <v>348</v>
      </c>
      <c r="E71" s="98"/>
    </row>
    <row r="72" spans="1:5" s="110" customFormat="1" hidden="1" x14ac:dyDescent="0.25">
      <c r="A72" s="589"/>
      <c r="B72" s="589"/>
      <c r="C72" s="142">
        <v>0</v>
      </c>
      <c r="D72" s="122" t="s">
        <v>348</v>
      </c>
      <c r="E72" s="98"/>
    </row>
    <row r="73" spans="1:5" s="110" customFormat="1" hidden="1" x14ac:dyDescent="0.25">
      <c r="A73" s="589"/>
      <c r="B73" s="589"/>
      <c r="C73" s="142">
        <v>0</v>
      </c>
      <c r="D73" s="122" t="s">
        <v>348</v>
      </c>
      <c r="E73" s="98"/>
    </row>
    <row r="74" spans="1:5" s="110" customFormat="1" hidden="1" x14ac:dyDescent="0.25">
      <c r="A74" s="589"/>
      <c r="B74" s="589"/>
      <c r="C74" s="142">
        <v>0</v>
      </c>
      <c r="D74" s="122" t="s">
        <v>348</v>
      </c>
      <c r="E74" s="98"/>
    </row>
    <row r="75" spans="1:5" s="110" customFormat="1" hidden="1" x14ac:dyDescent="0.25">
      <c r="A75" s="589"/>
      <c r="B75" s="589"/>
      <c r="C75" s="142">
        <v>0</v>
      </c>
      <c r="D75" s="122" t="s">
        <v>348</v>
      </c>
      <c r="E75" s="98"/>
    </row>
    <row r="76" spans="1:5" s="110" customFormat="1" hidden="1" x14ac:dyDescent="0.25">
      <c r="A76" s="589"/>
      <c r="B76" s="589"/>
      <c r="C76" s="142">
        <v>0</v>
      </c>
      <c r="D76" s="122" t="s">
        <v>348</v>
      </c>
      <c r="E76" s="98"/>
    </row>
    <row r="77" spans="1:5" s="110" customFormat="1" hidden="1" x14ac:dyDescent="0.25">
      <c r="A77" s="589"/>
      <c r="B77" s="589"/>
      <c r="C77" s="142">
        <v>0</v>
      </c>
      <c r="D77" s="122" t="s">
        <v>348</v>
      </c>
      <c r="E77" s="98"/>
    </row>
    <row r="78" spans="1:5" s="110" customFormat="1" hidden="1" x14ac:dyDescent="0.25">
      <c r="A78" s="589"/>
      <c r="B78" s="589"/>
      <c r="C78" s="142">
        <v>0</v>
      </c>
      <c r="D78" s="122" t="s">
        <v>348</v>
      </c>
      <c r="E78" s="98"/>
    </row>
    <row r="79" spans="1:5" s="110" customFormat="1" hidden="1" x14ac:dyDescent="0.25">
      <c r="A79" s="589"/>
      <c r="B79" s="589"/>
      <c r="C79" s="142">
        <v>0</v>
      </c>
      <c r="D79" s="122" t="s">
        <v>348</v>
      </c>
      <c r="E79" s="98"/>
    </row>
    <row r="80" spans="1:5" s="110" customFormat="1" hidden="1" x14ac:dyDescent="0.25">
      <c r="A80" s="589"/>
      <c r="B80" s="589"/>
      <c r="C80" s="142">
        <v>0</v>
      </c>
      <c r="D80" s="122" t="s">
        <v>348</v>
      </c>
      <c r="E80" s="98"/>
    </row>
    <row r="81" spans="1:5" s="110" customFormat="1" hidden="1" x14ac:dyDescent="0.25">
      <c r="A81" s="589"/>
      <c r="B81" s="589"/>
      <c r="C81" s="142">
        <v>0</v>
      </c>
      <c r="D81" s="122" t="s">
        <v>348</v>
      </c>
      <c r="E81" s="98"/>
    </row>
    <row r="82" spans="1:5" s="110" customFormat="1" hidden="1" x14ac:dyDescent="0.25">
      <c r="A82" s="589"/>
      <c r="B82" s="589"/>
      <c r="C82" s="142">
        <v>0</v>
      </c>
      <c r="D82" s="122" t="s">
        <v>348</v>
      </c>
      <c r="E82" s="98"/>
    </row>
    <row r="83" spans="1:5" s="110" customFormat="1" hidden="1" x14ac:dyDescent="0.25">
      <c r="A83" s="589"/>
      <c r="B83" s="589"/>
      <c r="C83" s="142">
        <v>0</v>
      </c>
      <c r="D83" s="122" t="s">
        <v>348</v>
      </c>
      <c r="E83" s="98"/>
    </row>
    <row r="84" spans="1:5" s="110" customFormat="1" hidden="1" x14ac:dyDescent="0.25">
      <c r="A84" s="589"/>
      <c r="B84" s="589"/>
      <c r="C84" s="142">
        <v>0</v>
      </c>
      <c r="D84" s="122" t="s">
        <v>348</v>
      </c>
      <c r="E84" s="98"/>
    </row>
    <row r="85" spans="1:5" s="110" customFormat="1" hidden="1" x14ac:dyDescent="0.25">
      <c r="A85" s="589"/>
      <c r="B85" s="589"/>
      <c r="C85" s="142">
        <v>0</v>
      </c>
      <c r="D85" s="122" t="s">
        <v>348</v>
      </c>
      <c r="E85" s="98"/>
    </row>
    <row r="86" spans="1:5" s="110" customFormat="1" hidden="1" x14ac:dyDescent="0.25">
      <c r="A86" s="589"/>
      <c r="B86" s="589"/>
      <c r="C86" s="142">
        <v>0</v>
      </c>
      <c r="D86" s="122" t="s">
        <v>348</v>
      </c>
      <c r="E86" s="98"/>
    </row>
    <row r="87" spans="1:5" s="110" customFormat="1" hidden="1" x14ac:dyDescent="0.25">
      <c r="A87" s="589"/>
      <c r="B87" s="589"/>
      <c r="C87" s="142">
        <v>0</v>
      </c>
      <c r="D87" s="122" t="s">
        <v>348</v>
      </c>
      <c r="E87" s="98"/>
    </row>
    <row r="88" spans="1:5" s="110" customFormat="1" hidden="1" x14ac:dyDescent="0.25">
      <c r="A88" s="589"/>
      <c r="B88" s="589"/>
      <c r="C88" s="142">
        <v>0</v>
      </c>
      <c r="D88" s="122" t="s">
        <v>348</v>
      </c>
      <c r="E88" s="98"/>
    </row>
    <row r="89" spans="1:5" s="110" customFormat="1" hidden="1" x14ac:dyDescent="0.25">
      <c r="A89" s="589"/>
      <c r="B89" s="589"/>
      <c r="C89" s="142">
        <v>0</v>
      </c>
      <c r="D89" s="122" t="s">
        <v>348</v>
      </c>
      <c r="E89" s="98"/>
    </row>
    <row r="90" spans="1:5" s="110" customFormat="1" hidden="1" x14ac:dyDescent="0.25">
      <c r="A90" s="589"/>
      <c r="B90" s="589"/>
      <c r="C90" s="142">
        <v>0</v>
      </c>
      <c r="D90" s="122" t="s">
        <v>348</v>
      </c>
      <c r="E90" s="98"/>
    </row>
    <row r="91" spans="1:5" s="110" customFormat="1" hidden="1" x14ac:dyDescent="0.25">
      <c r="A91" s="589"/>
      <c r="B91" s="589"/>
      <c r="C91" s="142">
        <v>0</v>
      </c>
      <c r="D91" s="122" t="s">
        <v>348</v>
      </c>
      <c r="E91" s="98"/>
    </row>
    <row r="92" spans="1:5" s="110" customFormat="1" hidden="1" x14ac:dyDescent="0.25">
      <c r="A92" s="589"/>
      <c r="B92" s="589"/>
      <c r="C92" s="142">
        <v>0</v>
      </c>
      <c r="D92" s="122" t="s">
        <v>348</v>
      </c>
      <c r="E92" s="98"/>
    </row>
    <row r="93" spans="1:5" s="110" customFormat="1" hidden="1" x14ac:dyDescent="0.25">
      <c r="A93" s="589"/>
      <c r="B93" s="589"/>
      <c r="C93" s="142">
        <v>0</v>
      </c>
      <c r="D93" s="122" t="s">
        <v>348</v>
      </c>
      <c r="E93" s="98"/>
    </row>
    <row r="94" spans="1:5" s="110" customFormat="1" hidden="1" x14ac:dyDescent="0.25">
      <c r="A94" s="589"/>
      <c r="B94" s="589"/>
      <c r="C94" s="142">
        <v>0</v>
      </c>
      <c r="D94" s="122" t="s">
        <v>348</v>
      </c>
      <c r="E94" s="98"/>
    </row>
    <row r="95" spans="1:5" s="110" customFormat="1" hidden="1" x14ac:dyDescent="0.25">
      <c r="A95" s="589"/>
      <c r="B95" s="589"/>
      <c r="C95" s="142">
        <v>0</v>
      </c>
      <c r="D95" s="122" t="s">
        <v>348</v>
      </c>
      <c r="E95" s="98"/>
    </row>
    <row r="96" spans="1:5" s="110" customFormat="1" hidden="1" x14ac:dyDescent="0.25">
      <c r="A96" s="589"/>
      <c r="B96" s="589"/>
      <c r="C96" s="142">
        <v>0</v>
      </c>
      <c r="D96" s="122" t="s">
        <v>348</v>
      </c>
      <c r="E96" s="98"/>
    </row>
    <row r="97" spans="1:5" s="110" customFormat="1" hidden="1" x14ac:dyDescent="0.25">
      <c r="A97" s="589"/>
      <c r="B97" s="589"/>
      <c r="C97" s="142">
        <v>0</v>
      </c>
      <c r="D97" s="122" t="s">
        <v>348</v>
      </c>
      <c r="E97" s="98"/>
    </row>
    <row r="98" spans="1:5" s="110" customFormat="1" hidden="1" x14ac:dyDescent="0.25">
      <c r="A98" s="589"/>
      <c r="B98" s="589"/>
      <c r="C98" s="142">
        <v>0</v>
      </c>
      <c r="D98" s="122" t="s">
        <v>348</v>
      </c>
      <c r="E98" s="98"/>
    </row>
    <row r="99" spans="1:5" s="110" customFormat="1" hidden="1" x14ac:dyDescent="0.25">
      <c r="A99" s="589"/>
      <c r="B99" s="589"/>
      <c r="C99" s="142">
        <v>0</v>
      </c>
      <c r="D99" s="122" t="s">
        <v>348</v>
      </c>
      <c r="E99" s="98"/>
    </row>
    <row r="100" spans="1:5" s="110" customFormat="1" hidden="1" x14ac:dyDescent="0.25">
      <c r="A100" s="589"/>
      <c r="B100" s="589"/>
      <c r="C100" s="142">
        <v>0</v>
      </c>
      <c r="D100" s="122" t="s">
        <v>348</v>
      </c>
      <c r="E100" s="98"/>
    </row>
    <row r="101" spans="1:5" s="110" customFormat="1" hidden="1" x14ac:dyDescent="0.25">
      <c r="A101" s="589"/>
      <c r="B101" s="589"/>
      <c r="C101" s="142">
        <v>0</v>
      </c>
      <c r="D101" s="122" t="s">
        <v>348</v>
      </c>
      <c r="E101" s="98"/>
    </row>
    <row r="102" spans="1:5" s="110" customFormat="1" hidden="1" x14ac:dyDescent="0.25">
      <c r="A102" s="589"/>
      <c r="B102" s="589"/>
      <c r="C102" s="142">
        <v>0</v>
      </c>
      <c r="D102" s="122" t="s">
        <v>348</v>
      </c>
      <c r="E102" s="98"/>
    </row>
    <row r="103" spans="1:5" s="110" customFormat="1" hidden="1" x14ac:dyDescent="0.25">
      <c r="A103" s="589"/>
      <c r="B103" s="589"/>
      <c r="C103" s="142">
        <v>0</v>
      </c>
      <c r="D103" s="122" t="s">
        <v>348</v>
      </c>
      <c r="E103" s="98"/>
    </row>
    <row r="104" spans="1:5" s="110" customFormat="1" hidden="1" x14ac:dyDescent="0.25">
      <c r="A104" s="589"/>
      <c r="B104" s="589"/>
      <c r="C104" s="142">
        <v>0</v>
      </c>
      <c r="D104" s="122" t="s">
        <v>348</v>
      </c>
      <c r="E104" s="98"/>
    </row>
    <row r="105" spans="1:5" s="110" customFormat="1" hidden="1" x14ac:dyDescent="0.25">
      <c r="A105" s="589"/>
      <c r="B105" s="589"/>
      <c r="C105" s="142">
        <v>0</v>
      </c>
      <c r="D105" s="122" t="s">
        <v>348</v>
      </c>
      <c r="E105" s="98"/>
    </row>
    <row r="106" spans="1:5" s="110" customFormat="1" hidden="1" x14ac:dyDescent="0.25">
      <c r="A106" s="589"/>
      <c r="B106" s="589"/>
      <c r="C106" s="142">
        <v>0</v>
      </c>
      <c r="D106" s="122" t="s">
        <v>348</v>
      </c>
      <c r="E106" s="98"/>
    </row>
    <row r="107" spans="1:5" s="110" customFormat="1" hidden="1" x14ac:dyDescent="0.25">
      <c r="A107" s="589"/>
      <c r="B107" s="589"/>
      <c r="C107" s="142">
        <v>0</v>
      </c>
      <c r="D107" s="122" t="s">
        <v>348</v>
      </c>
      <c r="E107" s="98"/>
    </row>
    <row r="108" spans="1:5" s="110" customFormat="1" hidden="1" x14ac:dyDescent="0.25">
      <c r="A108" s="589"/>
      <c r="B108" s="589"/>
      <c r="C108" s="142">
        <v>0</v>
      </c>
      <c r="D108" s="122" t="s">
        <v>348</v>
      </c>
      <c r="E108" s="98"/>
    </row>
    <row r="109" spans="1:5" s="110" customFormat="1" hidden="1" x14ac:dyDescent="0.25">
      <c r="A109" s="589"/>
      <c r="B109" s="589"/>
      <c r="C109" s="142">
        <v>0</v>
      </c>
      <c r="D109" s="122" t="s">
        <v>348</v>
      </c>
      <c r="E109" s="98"/>
    </row>
    <row r="110" spans="1:5" s="110" customFormat="1" hidden="1" x14ac:dyDescent="0.25">
      <c r="A110" s="589"/>
      <c r="B110" s="589"/>
      <c r="C110" s="142">
        <v>0</v>
      </c>
      <c r="D110" s="122" t="s">
        <v>348</v>
      </c>
      <c r="E110" s="98"/>
    </row>
    <row r="111" spans="1:5" s="110" customFormat="1" hidden="1" x14ac:dyDescent="0.25">
      <c r="A111" s="589"/>
      <c r="B111" s="589"/>
      <c r="C111" s="142">
        <v>0</v>
      </c>
      <c r="D111" s="122" t="s">
        <v>348</v>
      </c>
      <c r="E111" s="98"/>
    </row>
    <row r="112" spans="1:5" s="110" customFormat="1" hidden="1" x14ac:dyDescent="0.25">
      <c r="A112" s="589"/>
      <c r="B112" s="589"/>
      <c r="C112" s="142">
        <v>0</v>
      </c>
      <c r="D112" s="122" t="s">
        <v>348</v>
      </c>
      <c r="E112" s="98"/>
    </row>
    <row r="113" spans="1:5" s="110" customFormat="1" hidden="1" x14ac:dyDescent="0.25">
      <c r="A113" s="589"/>
      <c r="B113" s="589"/>
      <c r="C113" s="142">
        <v>0</v>
      </c>
      <c r="D113" s="122" t="s">
        <v>348</v>
      </c>
      <c r="E113" s="98"/>
    </row>
    <row r="114" spans="1:5" s="110" customFormat="1" hidden="1" x14ac:dyDescent="0.25">
      <c r="A114" s="589"/>
      <c r="B114" s="589"/>
      <c r="C114" s="142">
        <v>0</v>
      </c>
      <c r="D114" s="122" t="s">
        <v>348</v>
      </c>
      <c r="E114" s="98"/>
    </row>
    <row r="115" spans="1:5" s="110" customFormat="1" hidden="1" x14ac:dyDescent="0.25">
      <c r="A115" s="589"/>
      <c r="B115" s="589"/>
      <c r="C115" s="142">
        <v>0</v>
      </c>
      <c r="D115" s="122" t="s">
        <v>348</v>
      </c>
      <c r="E115" s="98"/>
    </row>
    <row r="116" spans="1:5" s="110" customFormat="1" hidden="1" x14ac:dyDescent="0.25">
      <c r="A116" s="589"/>
      <c r="B116" s="589"/>
      <c r="C116" s="142">
        <v>0</v>
      </c>
      <c r="D116" s="122" t="s">
        <v>348</v>
      </c>
      <c r="E116" s="98"/>
    </row>
    <row r="117" spans="1:5" s="110" customFormat="1" hidden="1" x14ac:dyDescent="0.25">
      <c r="A117" s="589"/>
      <c r="B117" s="589"/>
      <c r="C117" s="142">
        <v>0</v>
      </c>
      <c r="D117" s="122" t="s">
        <v>348</v>
      </c>
      <c r="E117" s="98"/>
    </row>
    <row r="118" spans="1:5" s="110" customFormat="1" hidden="1" x14ac:dyDescent="0.25">
      <c r="A118" s="589"/>
      <c r="B118" s="589"/>
      <c r="C118" s="142">
        <v>0</v>
      </c>
      <c r="D118" s="122" t="s">
        <v>348</v>
      </c>
      <c r="E118" s="98"/>
    </row>
    <row r="119" spans="1:5" s="110" customFormat="1" hidden="1" x14ac:dyDescent="0.25">
      <c r="A119" s="589"/>
      <c r="B119" s="589"/>
      <c r="C119" s="142">
        <v>0</v>
      </c>
      <c r="D119" s="122" t="s">
        <v>348</v>
      </c>
      <c r="E119" s="98"/>
    </row>
    <row r="120" spans="1:5" s="110" customFormat="1" hidden="1" x14ac:dyDescent="0.25">
      <c r="A120" s="589"/>
      <c r="B120" s="589"/>
      <c r="C120" s="142">
        <v>0</v>
      </c>
      <c r="D120" s="122" t="s">
        <v>348</v>
      </c>
      <c r="E120" s="98"/>
    </row>
    <row r="121" spans="1:5" s="110" customFormat="1" hidden="1" x14ac:dyDescent="0.25">
      <c r="A121" s="589"/>
      <c r="B121" s="589"/>
      <c r="C121" s="142">
        <v>0</v>
      </c>
      <c r="D121" s="122" t="s">
        <v>348</v>
      </c>
      <c r="E121" s="98"/>
    </row>
    <row r="122" spans="1:5" s="110" customFormat="1" hidden="1" x14ac:dyDescent="0.25">
      <c r="A122" s="589"/>
      <c r="B122" s="589"/>
      <c r="C122" s="142">
        <v>0</v>
      </c>
      <c r="D122" s="122" t="s">
        <v>348</v>
      </c>
      <c r="E122" s="98"/>
    </row>
    <row r="123" spans="1:5" s="110" customFormat="1" hidden="1" x14ac:dyDescent="0.25">
      <c r="A123" s="589"/>
      <c r="B123" s="589"/>
      <c r="C123" s="142">
        <v>0</v>
      </c>
      <c r="D123" s="122" t="s">
        <v>348</v>
      </c>
      <c r="E123" s="98"/>
    </row>
    <row r="124" spans="1:5" s="110" customFormat="1" hidden="1" x14ac:dyDescent="0.25">
      <c r="A124" s="589"/>
      <c r="B124" s="589"/>
      <c r="C124" s="142">
        <v>0</v>
      </c>
      <c r="D124" s="122" t="s">
        <v>348</v>
      </c>
      <c r="E124" s="98"/>
    </row>
    <row r="125" spans="1:5" s="110" customFormat="1" hidden="1" x14ac:dyDescent="0.25">
      <c r="A125" s="589"/>
      <c r="B125" s="589"/>
      <c r="C125" s="142">
        <v>0</v>
      </c>
      <c r="D125" s="122" t="s">
        <v>348</v>
      </c>
      <c r="E125" s="98"/>
    </row>
    <row r="126" spans="1:5" s="110" customFormat="1" hidden="1" x14ac:dyDescent="0.25">
      <c r="A126" s="589"/>
      <c r="B126" s="589"/>
      <c r="C126" s="142">
        <v>0</v>
      </c>
      <c r="D126" s="122" t="s">
        <v>348</v>
      </c>
      <c r="E126" s="98"/>
    </row>
    <row r="127" spans="1:5" s="110" customFormat="1" hidden="1" x14ac:dyDescent="0.25">
      <c r="A127" s="589"/>
      <c r="B127" s="589"/>
      <c r="C127" s="142">
        <v>0</v>
      </c>
      <c r="D127" s="122" t="s">
        <v>348</v>
      </c>
      <c r="E127" s="98"/>
    </row>
    <row r="128" spans="1:5" s="110" customFormat="1" hidden="1" x14ac:dyDescent="0.25">
      <c r="A128" s="589"/>
      <c r="B128" s="589"/>
      <c r="C128" s="142">
        <v>0</v>
      </c>
      <c r="D128" s="122" t="s">
        <v>348</v>
      </c>
      <c r="E128" s="98"/>
    </row>
    <row r="129" spans="1:6" s="110" customFormat="1" hidden="1" x14ac:dyDescent="0.25">
      <c r="A129" s="589"/>
      <c r="B129" s="589"/>
      <c r="C129" s="142">
        <v>0</v>
      </c>
      <c r="D129" s="122" t="s">
        <v>348</v>
      </c>
      <c r="E129" s="98"/>
    </row>
    <row r="130" spans="1:6" s="110" customFormat="1" hidden="1" x14ac:dyDescent="0.25">
      <c r="A130" s="589"/>
      <c r="B130" s="589"/>
      <c r="C130" s="142">
        <v>0</v>
      </c>
      <c r="D130" s="122" t="s">
        <v>348</v>
      </c>
      <c r="E130" s="98"/>
    </row>
    <row r="131" spans="1:6" s="110" customFormat="1" hidden="1" x14ac:dyDescent="0.25">
      <c r="A131" s="589"/>
      <c r="B131" s="589"/>
      <c r="C131" s="142">
        <v>0</v>
      </c>
      <c r="D131" s="122" t="s">
        <v>348</v>
      </c>
      <c r="E131" s="98"/>
    </row>
    <row r="132" spans="1:6" s="110" customFormat="1" hidden="1" x14ac:dyDescent="0.25">
      <c r="A132" s="589"/>
      <c r="B132" s="589"/>
      <c r="C132" s="142">
        <v>0</v>
      </c>
      <c r="D132" s="122" t="s">
        <v>348</v>
      </c>
      <c r="E132" s="98"/>
    </row>
    <row r="133" spans="1:6" s="110" customFormat="1" hidden="1" x14ac:dyDescent="0.25">
      <c r="A133" s="589"/>
      <c r="B133" s="589"/>
      <c r="C133" s="142">
        <v>0</v>
      </c>
      <c r="D133" s="122" t="s">
        <v>348</v>
      </c>
      <c r="E133" s="98"/>
    </row>
    <row r="134" spans="1:6" s="110" customFormat="1" hidden="1" x14ac:dyDescent="0.25">
      <c r="A134" s="589"/>
      <c r="B134" s="589"/>
      <c r="C134" s="142">
        <v>0</v>
      </c>
      <c r="D134" s="122" t="s">
        <v>348</v>
      </c>
      <c r="E134" s="98"/>
    </row>
    <row r="135" spans="1:6" s="110" customFormat="1" hidden="1" x14ac:dyDescent="0.25">
      <c r="A135" s="589"/>
      <c r="B135" s="589"/>
      <c r="C135" s="142">
        <v>0</v>
      </c>
      <c r="D135" s="122" t="s">
        <v>348</v>
      </c>
      <c r="E135" s="98"/>
    </row>
    <row r="136" spans="1:6" s="110" customFormat="1" x14ac:dyDescent="0.25">
      <c r="A136" s="589"/>
      <c r="B136" s="589"/>
      <c r="C136" s="332">
        <v>0</v>
      </c>
      <c r="D136" s="122" t="s">
        <v>348</v>
      </c>
    </row>
    <row r="137" spans="1:6" s="110" customFormat="1" x14ac:dyDescent="0.25">
      <c r="A137" s="206"/>
      <c r="B137" s="218" t="s">
        <v>40</v>
      </c>
      <c r="C137" s="323">
        <f>ROUND(SUBTOTAL(109,C7:C136),2)</f>
        <v>0</v>
      </c>
      <c r="D137" s="122" t="s">
        <v>348</v>
      </c>
      <c r="F137" s="125" t="s">
        <v>352</v>
      </c>
    </row>
    <row r="138" spans="1:6" s="110" customFormat="1" x14ac:dyDescent="0.25">
      <c r="A138" s="589"/>
      <c r="B138" s="589"/>
      <c r="C138" s="318"/>
      <c r="D138" s="122" t="s">
        <v>349</v>
      </c>
    </row>
    <row r="139" spans="1:6" s="110" customFormat="1" x14ac:dyDescent="0.25">
      <c r="A139" s="589"/>
      <c r="B139" s="589"/>
      <c r="C139" s="142"/>
      <c r="D139" s="122" t="s">
        <v>349</v>
      </c>
    </row>
    <row r="140" spans="1:6" s="110" customFormat="1" x14ac:dyDescent="0.25">
      <c r="A140" s="589"/>
      <c r="B140" s="589"/>
      <c r="C140" s="142">
        <v>0</v>
      </c>
      <c r="D140" s="122" t="s">
        <v>349</v>
      </c>
      <c r="E140" s="98"/>
    </row>
    <row r="141" spans="1:6" s="110" customFormat="1" x14ac:dyDescent="0.25">
      <c r="A141" s="589"/>
      <c r="B141" s="589"/>
      <c r="C141" s="142">
        <v>0</v>
      </c>
      <c r="D141" s="122" t="s">
        <v>349</v>
      </c>
      <c r="E141" s="98"/>
    </row>
    <row r="142" spans="1:6" s="110" customFormat="1" hidden="1" x14ac:dyDescent="0.25">
      <c r="A142" s="589"/>
      <c r="B142" s="589"/>
      <c r="C142" s="142">
        <v>0</v>
      </c>
      <c r="D142" s="122" t="s">
        <v>349</v>
      </c>
      <c r="E142" s="98"/>
    </row>
    <row r="143" spans="1:6" s="110" customFormat="1" hidden="1" x14ac:dyDescent="0.25">
      <c r="A143" s="589"/>
      <c r="B143" s="589"/>
      <c r="C143" s="142">
        <v>0</v>
      </c>
      <c r="D143" s="122" t="s">
        <v>349</v>
      </c>
      <c r="E143" s="98"/>
    </row>
    <row r="144" spans="1:6" s="110" customFormat="1" hidden="1" x14ac:dyDescent="0.25">
      <c r="A144" s="589"/>
      <c r="B144" s="589"/>
      <c r="C144" s="142">
        <v>0</v>
      </c>
      <c r="D144" s="122" t="s">
        <v>349</v>
      </c>
      <c r="E144" s="98"/>
    </row>
    <row r="145" spans="1:5" s="110" customFormat="1" hidden="1" x14ac:dyDescent="0.25">
      <c r="A145" s="589"/>
      <c r="B145" s="589"/>
      <c r="C145" s="142">
        <v>0</v>
      </c>
      <c r="D145" s="122" t="s">
        <v>349</v>
      </c>
      <c r="E145" s="98"/>
    </row>
    <row r="146" spans="1:5" s="110" customFormat="1" hidden="1" x14ac:dyDescent="0.25">
      <c r="A146" s="589"/>
      <c r="B146" s="589"/>
      <c r="C146" s="142">
        <v>0</v>
      </c>
      <c r="D146" s="122" t="s">
        <v>349</v>
      </c>
      <c r="E146" s="98"/>
    </row>
    <row r="147" spans="1:5" s="110" customFormat="1" hidden="1" x14ac:dyDescent="0.25">
      <c r="A147" s="589"/>
      <c r="B147" s="589"/>
      <c r="C147" s="142">
        <v>0</v>
      </c>
      <c r="D147" s="122" t="s">
        <v>349</v>
      </c>
      <c r="E147" s="98"/>
    </row>
    <row r="148" spans="1:5" s="110" customFormat="1" hidden="1" x14ac:dyDescent="0.25">
      <c r="A148" s="589"/>
      <c r="B148" s="589"/>
      <c r="C148" s="142">
        <v>0</v>
      </c>
      <c r="D148" s="122" t="s">
        <v>349</v>
      </c>
      <c r="E148" s="98"/>
    </row>
    <row r="149" spans="1:5" s="110" customFormat="1" hidden="1" x14ac:dyDescent="0.25">
      <c r="A149" s="589"/>
      <c r="B149" s="589"/>
      <c r="C149" s="142">
        <v>0</v>
      </c>
      <c r="D149" s="122" t="s">
        <v>349</v>
      </c>
      <c r="E149" s="98"/>
    </row>
    <row r="150" spans="1:5" s="110" customFormat="1" hidden="1" x14ac:dyDescent="0.25">
      <c r="A150" s="589"/>
      <c r="B150" s="589"/>
      <c r="C150" s="142">
        <v>0</v>
      </c>
      <c r="D150" s="122" t="s">
        <v>349</v>
      </c>
      <c r="E150" s="98"/>
    </row>
    <row r="151" spans="1:5" s="110" customFormat="1" hidden="1" x14ac:dyDescent="0.25">
      <c r="A151" s="589"/>
      <c r="B151" s="589"/>
      <c r="C151" s="142">
        <v>0</v>
      </c>
      <c r="D151" s="122" t="s">
        <v>349</v>
      </c>
      <c r="E151" s="98"/>
    </row>
    <row r="152" spans="1:5" s="110" customFormat="1" hidden="1" x14ac:dyDescent="0.25">
      <c r="A152" s="589"/>
      <c r="B152" s="589"/>
      <c r="C152" s="142">
        <v>0</v>
      </c>
      <c r="D152" s="122" t="s">
        <v>349</v>
      </c>
      <c r="E152" s="98"/>
    </row>
    <row r="153" spans="1:5" s="110" customFormat="1" hidden="1" x14ac:dyDescent="0.25">
      <c r="A153" s="589"/>
      <c r="B153" s="589"/>
      <c r="C153" s="142">
        <v>0</v>
      </c>
      <c r="D153" s="122" t="s">
        <v>349</v>
      </c>
      <c r="E153" s="98"/>
    </row>
    <row r="154" spans="1:5" s="110" customFormat="1" hidden="1" x14ac:dyDescent="0.25">
      <c r="A154" s="589"/>
      <c r="B154" s="589"/>
      <c r="C154" s="142">
        <v>0</v>
      </c>
      <c r="D154" s="122" t="s">
        <v>349</v>
      </c>
      <c r="E154" s="98"/>
    </row>
    <row r="155" spans="1:5" s="110" customFormat="1" hidden="1" x14ac:dyDescent="0.25">
      <c r="A155" s="589"/>
      <c r="B155" s="589"/>
      <c r="C155" s="142">
        <v>0</v>
      </c>
      <c r="D155" s="122" t="s">
        <v>349</v>
      </c>
      <c r="E155" s="98"/>
    </row>
    <row r="156" spans="1:5" s="110" customFormat="1" hidden="1" x14ac:dyDescent="0.25">
      <c r="A156" s="589"/>
      <c r="B156" s="589"/>
      <c r="C156" s="142">
        <v>0</v>
      </c>
      <c r="D156" s="122" t="s">
        <v>349</v>
      </c>
      <c r="E156" s="98"/>
    </row>
    <row r="157" spans="1:5" s="110" customFormat="1" hidden="1" x14ac:dyDescent="0.25">
      <c r="A157" s="589"/>
      <c r="B157" s="589"/>
      <c r="C157" s="142">
        <v>0</v>
      </c>
      <c r="D157" s="122" t="s">
        <v>349</v>
      </c>
      <c r="E157" s="98"/>
    </row>
    <row r="158" spans="1:5" s="110" customFormat="1" hidden="1" x14ac:dyDescent="0.25">
      <c r="A158" s="589"/>
      <c r="B158" s="589"/>
      <c r="C158" s="142">
        <v>0</v>
      </c>
      <c r="D158" s="122" t="s">
        <v>349</v>
      </c>
      <c r="E158" s="98"/>
    </row>
    <row r="159" spans="1:5" s="110" customFormat="1" hidden="1" x14ac:dyDescent="0.25">
      <c r="A159" s="589"/>
      <c r="B159" s="589"/>
      <c r="C159" s="142">
        <v>0</v>
      </c>
      <c r="D159" s="122" t="s">
        <v>349</v>
      </c>
      <c r="E159" s="98"/>
    </row>
    <row r="160" spans="1:5" s="110" customFormat="1" hidden="1" x14ac:dyDescent="0.25">
      <c r="A160" s="589"/>
      <c r="B160" s="589"/>
      <c r="C160" s="142">
        <v>0</v>
      </c>
      <c r="D160" s="122" t="s">
        <v>349</v>
      </c>
      <c r="E160" s="98"/>
    </row>
    <row r="161" spans="1:5" s="110" customFormat="1" hidden="1" x14ac:dyDescent="0.25">
      <c r="A161" s="589"/>
      <c r="B161" s="589"/>
      <c r="C161" s="142">
        <v>0</v>
      </c>
      <c r="D161" s="122" t="s">
        <v>349</v>
      </c>
      <c r="E161" s="98"/>
    </row>
    <row r="162" spans="1:5" s="110" customFormat="1" hidden="1" x14ac:dyDescent="0.25">
      <c r="A162" s="589"/>
      <c r="B162" s="589"/>
      <c r="C162" s="142">
        <v>0</v>
      </c>
      <c r="D162" s="122" t="s">
        <v>349</v>
      </c>
      <c r="E162" s="98"/>
    </row>
    <row r="163" spans="1:5" s="110" customFormat="1" hidden="1" x14ac:dyDescent="0.25">
      <c r="A163" s="589"/>
      <c r="B163" s="589"/>
      <c r="C163" s="142">
        <v>0</v>
      </c>
      <c r="D163" s="122" t="s">
        <v>349</v>
      </c>
      <c r="E163" s="98"/>
    </row>
    <row r="164" spans="1:5" s="110" customFormat="1" hidden="1" x14ac:dyDescent="0.25">
      <c r="A164" s="589"/>
      <c r="B164" s="589"/>
      <c r="C164" s="142">
        <v>0</v>
      </c>
      <c r="D164" s="122" t="s">
        <v>349</v>
      </c>
      <c r="E164" s="98"/>
    </row>
    <row r="165" spans="1:5" s="110" customFormat="1" hidden="1" x14ac:dyDescent="0.25">
      <c r="A165" s="589"/>
      <c r="B165" s="589"/>
      <c r="C165" s="142">
        <v>0</v>
      </c>
      <c r="D165" s="122" t="s">
        <v>349</v>
      </c>
      <c r="E165" s="98"/>
    </row>
    <row r="166" spans="1:5" s="110" customFormat="1" hidden="1" x14ac:dyDescent="0.25">
      <c r="A166" s="589"/>
      <c r="B166" s="589"/>
      <c r="C166" s="142">
        <v>0</v>
      </c>
      <c r="D166" s="122" t="s">
        <v>349</v>
      </c>
      <c r="E166" s="98"/>
    </row>
    <row r="167" spans="1:5" s="110" customFormat="1" hidden="1" x14ac:dyDescent="0.25">
      <c r="A167" s="589"/>
      <c r="B167" s="589"/>
      <c r="C167" s="142">
        <v>0</v>
      </c>
      <c r="D167" s="122" t="s">
        <v>349</v>
      </c>
      <c r="E167" s="98"/>
    </row>
    <row r="168" spans="1:5" s="110" customFormat="1" hidden="1" x14ac:dyDescent="0.25">
      <c r="A168" s="589"/>
      <c r="B168" s="589"/>
      <c r="C168" s="142">
        <v>0</v>
      </c>
      <c r="D168" s="122" t="s">
        <v>349</v>
      </c>
      <c r="E168" s="98"/>
    </row>
    <row r="169" spans="1:5" s="110" customFormat="1" hidden="1" x14ac:dyDescent="0.25">
      <c r="A169" s="589"/>
      <c r="B169" s="589"/>
      <c r="C169" s="142">
        <v>0</v>
      </c>
      <c r="D169" s="122" t="s">
        <v>349</v>
      </c>
      <c r="E169" s="98"/>
    </row>
    <row r="170" spans="1:5" s="110" customFormat="1" hidden="1" x14ac:dyDescent="0.25">
      <c r="A170" s="589"/>
      <c r="B170" s="589"/>
      <c r="C170" s="142">
        <v>0</v>
      </c>
      <c r="D170" s="122" t="s">
        <v>349</v>
      </c>
      <c r="E170" s="98"/>
    </row>
    <row r="171" spans="1:5" s="110" customFormat="1" hidden="1" x14ac:dyDescent="0.25">
      <c r="A171" s="589"/>
      <c r="B171" s="589"/>
      <c r="C171" s="142">
        <v>0</v>
      </c>
      <c r="D171" s="122" t="s">
        <v>349</v>
      </c>
      <c r="E171" s="98"/>
    </row>
    <row r="172" spans="1:5" s="110" customFormat="1" hidden="1" x14ac:dyDescent="0.25">
      <c r="A172" s="589"/>
      <c r="B172" s="589"/>
      <c r="C172" s="142">
        <v>0</v>
      </c>
      <c r="D172" s="122" t="s">
        <v>349</v>
      </c>
      <c r="E172" s="98"/>
    </row>
    <row r="173" spans="1:5" s="110" customFormat="1" hidden="1" x14ac:dyDescent="0.25">
      <c r="A173" s="589"/>
      <c r="B173" s="589"/>
      <c r="C173" s="142">
        <v>0</v>
      </c>
      <c r="D173" s="122" t="s">
        <v>349</v>
      </c>
      <c r="E173" s="98"/>
    </row>
    <row r="174" spans="1:5" s="110" customFormat="1" hidden="1" x14ac:dyDescent="0.25">
      <c r="A174" s="589"/>
      <c r="B174" s="589"/>
      <c r="C174" s="142">
        <v>0</v>
      </c>
      <c r="D174" s="122" t="s">
        <v>349</v>
      </c>
      <c r="E174" s="98"/>
    </row>
    <row r="175" spans="1:5" s="110" customFormat="1" hidden="1" x14ac:dyDescent="0.25">
      <c r="A175" s="589"/>
      <c r="B175" s="589"/>
      <c r="C175" s="142">
        <v>0</v>
      </c>
      <c r="D175" s="122" t="s">
        <v>349</v>
      </c>
      <c r="E175" s="98"/>
    </row>
    <row r="176" spans="1:5" s="110" customFormat="1" hidden="1" x14ac:dyDescent="0.25">
      <c r="A176" s="589"/>
      <c r="B176" s="589"/>
      <c r="C176" s="142">
        <v>0</v>
      </c>
      <c r="D176" s="122" t="s">
        <v>349</v>
      </c>
      <c r="E176" s="98"/>
    </row>
    <row r="177" spans="1:5" s="110" customFormat="1" hidden="1" x14ac:dyDescent="0.25">
      <c r="A177" s="589"/>
      <c r="B177" s="589"/>
      <c r="C177" s="142">
        <v>0</v>
      </c>
      <c r="D177" s="122" t="s">
        <v>349</v>
      </c>
      <c r="E177" s="98"/>
    </row>
    <row r="178" spans="1:5" s="110" customFormat="1" hidden="1" x14ac:dyDescent="0.25">
      <c r="A178" s="589"/>
      <c r="B178" s="589"/>
      <c r="C178" s="142">
        <v>0</v>
      </c>
      <c r="D178" s="122" t="s">
        <v>349</v>
      </c>
      <c r="E178" s="98"/>
    </row>
    <row r="179" spans="1:5" s="110" customFormat="1" hidden="1" x14ac:dyDescent="0.25">
      <c r="A179" s="589"/>
      <c r="B179" s="589"/>
      <c r="C179" s="142">
        <v>0</v>
      </c>
      <c r="D179" s="122" t="s">
        <v>349</v>
      </c>
      <c r="E179" s="98"/>
    </row>
    <row r="180" spans="1:5" s="110" customFormat="1" hidden="1" x14ac:dyDescent="0.25">
      <c r="A180" s="589"/>
      <c r="B180" s="589"/>
      <c r="C180" s="142">
        <v>0</v>
      </c>
      <c r="D180" s="122" t="s">
        <v>349</v>
      </c>
      <c r="E180" s="98"/>
    </row>
    <row r="181" spans="1:5" s="110" customFormat="1" hidden="1" x14ac:dyDescent="0.25">
      <c r="A181" s="589"/>
      <c r="B181" s="589"/>
      <c r="C181" s="142">
        <v>0</v>
      </c>
      <c r="D181" s="122" t="s">
        <v>349</v>
      </c>
      <c r="E181" s="98"/>
    </row>
    <row r="182" spans="1:5" s="110" customFormat="1" hidden="1" x14ac:dyDescent="0.25">
      <c r="A182" s="589"/>
      <c r="B182" s="589"/>
      <c r="C182" s="142">
        <v>0</v>
      </c>
      <c r="D182" s="122" t="s">
        <v>349</v>
      </c>
      <c r="E182" s="98"/>
    </row>
    <row r="183" spans="1:5" s="110" customFormat="1" hidden="1" x14ac:dyDescent="0.25">
      <c r="A183" s="589"/>
      <c r="B183" s="589"/>
      <c r="C183" s="142">
        <v>0</v>
      </c>
      <c r="D183" s="122" t="s">
        <v>349</v>
      </c>
      <c r="E183" s="98"/>
    </row>
    <row r="184" spans="1:5" s="110" customFormat="1" hidden="1" x14ac:dyDescent="0.25">
      <c r="A184" s="589"/>
      <c r="B184" s="589"/>
      <c r="C184" s="142">
        <v>0</v>
      </c>
      <c r="D184" s="122" t="s">
        <v>349</v>
      </c>
      <c r="E184" s="98"/>
    </row>
    <row r="185" spans="1:5" s="110" customFormat="1" hidden="1" x14ac:dyDescent="0.25">
      <c r="A185" s="589"/>
      <c r="B185" s="589"/>
      <c r="C185" s="142">
        <v>0</v>
      </c>
      <c r="D185" s="122" t="s">
        <v>349</v>
      </c>
      <c r="E185" s="98"/>
    </row>
    <row r="186" spans="1:5" s="110" customFormat="1" hidden="1" x14ac:dyDescent="0.25">
      <c r="A186" s="589"/>
      <c r="B186" s="589"/>
      <c r="C186" s="142">
        <v>0</v>
      </c>
      <c r="D186" s="122" t="s">
        <v>349</v>
      </c>
      <c r="E186" s="98"/>
    </row>
    <row r="187" spans="1:5" s="110" customFormat="1" hidden="1" x14ac:dyDescent="0.25">
      <c r="A187" s="589"/>
      <c r="B187" s="589"/>
      <c r="C187" s="142">
        <v>0</v>
      </c>
      <c r="D187" s="122" t="s">
        <v>349</v>
      </c>
      <c r="E187" s="98"/>
    </row>
    <row r="188" spans="1:5" s="110" customFormat="1" hidden="1" x14ac:dyDescent="0.25">
      <c r="A188" s="589"/>
      <c r="B188" s="589"/>
      <c r="C188" s="142">
        <v>0</v>
      </c>
      <c r="D188" s="122" t="s">
        <v>349</v>
      </c>
      <c r="E188" s="98"/>
    </row>
    <row r="189" spans="1:5" s="110" customFormat="1" hidden="1" x14ac:dyDescent="0.25">
      <c r="A189" s="589"/>
      <c r="B189" s="589"/>
      <c r="C189" s="142">
        <v>0</v>
      </c>
      <c r="D189" s="122" t="s">
        <v>349</v>
      </c>
      <c r="E189" s="98"/>
    </row>
    <row r="190" spans="1:5" s="110" customFormat="1" hidden="1" x14ac:dyDescent="0.25">
      <c r="A190" s="589"/>
      <c r="B190" s="589"/>
      <c r="C190" s="142">
        <v>0</v>
      </c>
      <c r="D190" s="122" t="s">
        <v>349</v>
      </c>
      <c r="E190" s="98"/>
    </row>
    <row r="191" spans="1:5" s="110" customFormat="1" hidden="1" x14ac:dyDescent="0.25">
      <c r="A191" s="589"/>
      <c r="B191" s="589"/>
      <c r="C191" s="142">
        <v>0</v>
      </c>
      <c r="D191" s="122" t="s">
        <v>349</v>
      </c>
      <c r="E191" s="98"/>
    </row>
    <row r="192" spans="1:5" s="110" customFormat="1" hidden="1" x14ac:dyDescent="0.25">
      <c r="A192" s="589"/>
      <c r="B192" s="589"/>
      <c r="C192" s="142">
        <v>0</v>
      </c>
      <c r="D192" s="122" t="s">
        <v>349</v>
      </c>
      <c r="E192" s="98"/>
    </row>
    <row r="193" spans="1:5" s="110" customFormat="1" hidden="1" x14ac:dyDescent="0.25">
      <c r="A193" s="589"/>
      <c r="B193" s="589"/>
      <c r="C193" s="142">
        <v>0</v>
      </c>
      <c r="D193" s="122" t="s">
        <v>349</v>
      </c>
      <c r="E193" s="98"/>
    </row>
    <row r="194" spans="1:5" s="110" customFormat="1" hidden="1" x14ac:dyDescent="0.25">
      <c r="A194" s="589"/>
      <c r="B194" s="589"/>
      <c r="C194" s="142">
        <v>0</v>
      </c>
      <c r="D194" s="122" t="s">
        <v>349</v>
      </c>
      <c r="E194" s="98"/>
    </row>
    <row r="195" spans="1:5" s="110" customFormat="1" hidden="1" x14ac:dyDescent="0.25">
      <c r="A195" s="589"/>
      <c r="B195" s="589"/>
      <c r="C195" s="142">
        <v>0</v>
      </c>
      <c r="D195" s="122" t="s">
        <v>349</v>
      </c>
      <c r="E195" s="98"/>
    </row>
    <row r="196" spans="1:5" s="110" customFormat="1" hidden="1" x14ac:dyDescent="0.25">
      <c r="A196" s="589"/>
      <c r="B196" s="589"/>
      <c r="C196" s="142">
        <v>0</v>
      </c>
      <c r="D196" s="122" t="s">
        <v>349</v>
      </c>
      <c r="E196" s="98"/>
    </row>
    <row r="197" spans="1:5" s="110" customFormat="1" hidden="1" x14ac:dyDescent="0.25">
      <c r="A197" s="589"/>
      <c r="B197" s="589"/>
      <c r="C197" s="142">
        <v>0</v>
      </c>
      <c r="D197" s="122" t="s">
        <v>349</v>
      </c>
      <c r="E197" s="98"/>
    </row>
    <row r="198" spans="1:5" s="110" customFormat="1" hidden="1" x14ac:dyDescent="0.25">
      <c r="A198" s="589"/>
      <c r="B198" s="589"/>
      <c r="C198" s="142">
        <v>0</v>
      </c>
      <c r="D198" s="122" t="s">
        <v>349</v>
      </c>
      <c r="E198" s="98"/>
    </row>
    <row r="199" spans="1:5" s="110" customFormat="1" hidden="1" x14ac:dyDescent="0.25">
      <c r="A199" s="589"/>
      <c r="B199" s="589"/>
      <c r="C199" s="142">
        <v>0</v>
      </c>
      <c r="D199" s="122" t="s">
        <v>349</v>
      </c>
      <c r="E199" s="98"/>
    </row>
    <row r="200" spans="1:5" s="110" customFormat="1" hidden="1" x14ac:dyDescent="0.25">
      <c r="A200" s="589"/>
      <c r="B200" s="589"/>
      <c r="C200" s="142">
        <v>0</v>
      </c>
      <c r="D200" s="122" t="s">
        <v>349</v>
      </c>
      <c r="E200" s="98"/>
    </row>
    <row r="201" spans="1:5" s="110" customFormat="1" hidden="1" x14ac:dyDescent="0.25">
      <c r="A201" s="589"/>
      <c r="B201" s="589"/>
      <c r="C201" s="142">
        <v>0</v>
      </c>
      <c r="D201" s="122" t="s">
        <v>349</v>
      </c>
      <c r="E201" s="98"/>
    </row>
    <row r="202" spans="1:5" s="110" customFormat="1" hidden="1" x14ac:dyDescent="0.25">
      <c r="A202" s="589"/>
      <c r="B202" s="589"/>
      <c r="C202" s="142">
        <v>0</v>
      </c>
      <c r="D202" s="122" t="s">
        <v>349</v>
      </c>
      <c r="E202" s="98"/>
    </row>
    <row r="203" spans="1:5" s="110" customFormat="1" hidden="1" x14ac:dyDescent="0.25">
      <c r="A203" s="589"/>
      <c r="B203" s="589"/>
      <c r="C203" s="142">
        <v>0</v>
      </c>
      <c r="D203" s="122" t="s">
        <v>349</v>
      </c>
      <c r="E203" s="98"/>
    </row>
    <row r="204" spans="1:5" s="110" customFormat="1" hidden="1" x14ac:dyDescent="0.25">
      <c r="A204" s="589"/>
      <c r="B204" s="589"/>
      <c r="C204" s="142">
        <v>0</v>
      </c>
      <c r="D204" s="122" t="s">
        <v>349</v>
      </c>
      <c r="E204" s="98"/>
    </row>
    <row r="205" spans="1:5" s="110" customFormat="1" hidden="1" x14ac:dyDescent="0.25">
      <c r="A205" s="589"/>
      <c r="B205" s="589"/>
      <c r="C205" s="142">
        <v>0</v>
      </c>
      <c r="D205" s="122" t="s">
        <v>349</v>
      </c>
      <c r="E205" s="98"/>
    </row>
    <row r="206" spans="1:5" s="110" customFormat="1" hidden="1" x14ac:dyDescent="0.25">
      <c r="A206" s="589"/>
      <c r="B206" s="589"/>
      <c r="C206" s="142">
        <v>0</v>
      </c>
      <c r="D206" s="122" t="s">
        <v>349</v>
      </c>
      <c r="E206" s="98"/>
    </row>
    <row r="207" spans="1:5" s="110" customFormat="1" hidden="1" x14ac:dyDescent="0.25">
      <c r="A207" s="589"/>
      <c r="B207" s="589"/>
      <c r="C207" s="142">
        <v>0</v>
      </c>
      <c r="D207" s="122" t="s">
        <v>349</v>
      </c>
      <c r="E207" s="98"/>
    </row>
    <row r="208" spans="1:5" s="110" customFormat="1" hidden="1" x14ac:dyDescent="0.25">
      <c r="A208" s="589"/>
      <c r="B208" s="589"/>
      <c r="C208" s="142">
        <v>0</v>
      </c>
      <c r="D208" s="122" t="s">
        <v>349</v>
      </c>
      <c r="E208" s="98"/>
    </row>
    <row r="209" spans="1:5" s="110" customFormat="1" hidden="1" x14ac:dyDescent="0.25">
      <c r="A209" s="589"/>
      <c r="B209" s="589"/>
      <c r="C209" s="142">
        <v>0</v>
      </c>
      <c r="D209" s="122" t="s">
        <v>349</v>
      </c>
      <c r="E209" s="98"/>
    </row>
    <row r="210" spans="1:5" s="110" customFormat="1" hidden="1" x14ac:dyDescent="0.25">
      <c r="A210" s="589"/>
      <c r="B210" s="589"/>
      <c r="C210" s="142">
        <v>0</v>
      </c>
      <c r="D210" s="122" t="s">
        <v>349</v>
      </c>
      <c r="E210" s="98"/>
    </row>
    <row r="211" spans="1:5" s="110" customFormat="1" hidden="1" x14ac:dyDescent="0.25">
      <c r="A211" s="589"/>
      <c r="B211" s="589"/>
      <c r="C211" s="142">
        <v>0</v>
      </c>
      <c r="D211" s="122" t="s">
        <v>349</v>
      </c>
      <c r="E211" s="98"/>
    </row>
    <row r="212" spans="1:5" s="110" customFormat="1" hidden="1" x14ac:dyDescent="0.25">
      <c r="A212" s="589"/>
      <c r="B212" s="589"/>
      <c r="C212" s="142">
        <v>0</v>
      </c>
      <c r="D212" s="122" t="s">
        <v>349</v>
      </c>
      <c r="E212" s="98"/>
    </row>
    <row r="213" spans="1:5" s="110" customFormat="1" hidden="1" x14ac:dyDescent="0.25">
      <c r="A213" s="589"/>
      <c r="B213" s="589"/>
      <c r="C213" s="142">
        <v>0</v>
      </c>
      <c r="D213" s="122" t="s">
        <v>349</v>
      </c>
      <c r="E213" s="98"/>
    </row>
    <row r="214" spans="1:5" s="110" customFormat="1" hidden="1" x14ac:dyDescent="0.25">
      <c r="A214" s="589"/>
      <c r="B214" s="589"/>
      <c r="C214" s="142">
        <v>0</v>
      </c>
      <c r="D214" s="122" t="s">
        <v>349</v>
      </c>
      <c r="E214" s="98"/>
    </row>
    <row r="215" spans="1:5" s="110" customFormat="1" hidden="1" x14ac:dyDescent="0.25">
      <c r="A215" s="589"/>
      <c r="B215" s="589"/>
      <c r="C215" s="142">
        <v>0</v>
      </c>
      <c r="D215" s="122" t="s">
        <v>349</v>
      </c>
      <c r="E215" s="98"/>
    </row>
    <row r="216" spans="1:5" s="110" customFormat="1" hidden="1" x14ac:dyDescent="0.25">
      <c r="A216" s="589"/>
      <c r="B216" s="589"/>
      <c r="C216" s="142">
        <v>0</v>
      </c>
      <c r="D216" s="122" t="s">
        <v>349</v>
      </c>
      <c r="E216" s="98"/>
    </row>
    <row r="217" spans="1:5" s="110" customFormat="1" hidden="1" x14ac:dyDescent="0.25">
      <c r="A217" s="589"/>
      <c r="B217" s="589"/>
      <c r="C217" s="142">
        <v>0</v>
      </c>
      <c r="D217" s="122" t="s">
        <v>349</v>
      </c>
      <c r="E217" s="98"/>
    </row>
    <row r="218" spans="1:5" s="110" customFormat="1" hidden="1" x14ac:dyDescent="0.25">
      <c r="A218" s="589"/>
      <c r="B218" s="589"/>
      <c r="C218" s="142">
        <v>0</v>
      </c>
      <c r="D218" s="122" t="s">
        <v>349</v>
      </c>
      <c r="E218" s="98"/>
    </row>
    <row r="219" spans="1:5" s="110" customFormat="1" hidden="1" x14ac:dyDescent="0.25">
      <c r="A219" s="589"/>
      <c r="B219" s="589"/>
      <c r="C219" s="142">
        <v>0</v>
      </c>
      <c r="D219" s="122" t="s">
        <v>349</v>
      </c>
      <c r="E219" s="98"/>
    </row>
    <row r="220" spans="1:5" s="110" customFormat="1" hidden="1" x14ac:dyDescent="0.25">
      <c r="A220" s="589"/>
      <c r="B220" s="589"/>
      <c r="C220" s="142">
        <v>0</v>
      </c>
      <c r="D220" s="122" t="s">
        <v>349</v>
      </c>
      <c r="E220" s="98"/>
    </row>
    <row r="221" spans="1:5" s="110" customFormat="1" hidden="1" x14ac:dyDescent="0.25">
      <c r="A221" s="589"/>
      <c r="B221" s="589"/>
      <c r="C221" s="142">
        <v>0</v>
      </c>
      <c r="D221" s="122" t="s">
        <v>349</v>
      </c>
      <c r="E221" s="98"/>
    </row>
    <row r="222" spans="1:5" s="110" customFormat="1" hidden="1" x14ac:dyDescent="0.25">
      <c r="A222" s="589"/>
      <c r="B222" s="589"/>
      <c r="C222" s="142">
        <v>0</v>
      </c>
      <c r="D222" s="122" t="s">
        <v>349</v>
      </c>
      <c r="E222" s="98"/>
    </row>
    <row r="223" spans="1:5" s="110" customFormat="1" hidden="1" x14ac:dyDescent="0.25">
      <c r="A223" s="589"/>
      <c r="B223" s="589"/>
      <c r="C223" s="142">
        <v>0</v>
      </c>
      <c r="D223" s="122" t="s">
        <v>349</v>
      </c>
      <c r="E223" s="98"/>
    </row>
    <row r="224" spans="1:5" s="110" customFormat="1" hidden="1" x14ac:dyDescent="0.25">
      <c r="A224" s="589"/>
      <c r="B224" s="589"/>
      <c r="C224" s="142">
        <v>0</v>
      </c>
      <c r="D224" s="122" t="s">
        <v>349</v>
      </c>
      <c r="E224" s="98"/>
    </row>
    <row r="225" spans="1:5" s="110" customFormat="1" hidden="1" x14ac:dyDescent="0.25">
      <c r="A225" s="589"/>
      <c r="B225" s="589"/>
      <c r="C225" s="142">
        <v>0</v>
      </c>
      <c r="D225" s="122" t="s">
        <v>349</v>
      </c>
      <c r="E225" s="98"/>
    </row>
    <row r="226" spans="1:5" s="110" customFormat="1" hidden="1" x14ac:dyDescent="0.25">
      <c r="A226" s="589"/>
      <c r="B226" s="589"/>
      <c r="C226" s="142">
        <v>0</v>
      </c>
      <c r="D226" s="122" t="s">
        <v>349</v>
      </c>
      <c r="E226" s="98"/>
    </row>
    <row r="227" spans="1:5" s="110" customFormat="1" hidden="1" x14ac:dyDescent="0.25">
      <c r="A227" s="589"/>
      <c r="B227" s="589"/>
      <c r="C227" s="142">
        <v>0</v>
      </c>
      <c r="D227" s="122" t="s">
        <v>349</v>
      </c>
      <c r="E227" s="98"/>
    </row>
    <row r="228" spans="1:5" s="110" customFormat="1" hidden="1" x14ac:dyDescent="0.25">
      <c r="A228" s="589"/>
      <c r="B228" s="589"/>
      <c r="C228" s="142">
        <v>0</v>
      </c>
      <c r="D228" s="122" t="s">
        <v>349</v>
      </c>
      <c r="E228" s="98"/>
    </row>
    <row r="229" spans="1:5" s="110" customFormat="1" hidden="1" x14ac:dyDescent="0.25">
      <c r="A229" s="589"/>
      <c r="B229" s="589"/>
      <c r="C229" s="142">
        <v>0</v>
      </c>
      <c r="D229" s="122" t="s">
        <v>349</v>
      </c>
      <c r="E229" s="98"/>
    </row>
    <row r="230" spans="1:5" s="110" customFormat="1" hidden="1" x14ac:dyDescent="0.25">
      <c r="A230" s="589"/>
      <c r="B230" s="589"/>
      <c r="C230" s="142">
        <v>0</v>
      </c>
      <c r="D230" s="122" t="s">
        <v>349</v>
      </c>
      <c r="E230" s="98"/>
    </row>
    <row r="231" spans="1:5" s="110" customFormat="1" hidden="1" x14ac:dyDescent="0.25">
      <c r="A231" s="589"/>
      <c r="B231" s="589"/>
      <c r="C231" s="142">
        <v>0</v>
      </c>
      <c r="D231" s="122" t="s">
        <v>349</v>
      </c>
      <c r="E231" s="98"/>
    </row>
    <row r="232" spans="1:5" s="110" customFormat="1" hidden="1" x14ac:dyDescent="0.25">
      <c r="A232" s="589"/>
      <c r="B232" s="589"/>
      <c r="C232" s="142">
        <v>0</v>
      </c>
      <c r="D232" s="122" t="s">
        <v>349</v>
      </c>
      <c r="E232" s="98"/>
    </row>
    <row r="233" spans="1:5" s="110" customFormat="1" hidden="1" x14ac:dyDescent="0.25">
      <c r="A233" s="589"/>
      <c r="B233" s="589"/>
      <c r="C233" s="142">
        <v>0</v>
      </c>
      <c r="D233" s="122" t="s">
        <v>349</v>
      </c>
      <c r="E233" s="98"/>
    </row>
    <row r="234" spans="1:5" s="110" customFormat="1" hidden="1" x14ac:dyDescent="0.25">
      <c r="A234" s="589"/>
      <c r="B234" s="589"/>
      <c r="C234" s="142">
        <v>0</v>
      </c>
      <c r="D234" s="122" t="s">
        <v>349</v>
      </c>
      <c r="E234" s="98"/>
    </row>
    <row r="235" spans="1:5" s="110" customFormat="1" hidden="1" x14ac:dyDescent="0.25">
      <c r="A235" s="589"/>
      <c r="B235" s="589"/>
      <c r="C235" s="142">
        <v>0</v>
      </c>
      <c r="D235" s="122" t="s">
        <v>349</v>
      </c>
      <c r="E235" s="98"/>
    </row>
    <row r="236" spans="1:5" s="110" customFormat="1" hidden="1" x14ac:dyDescent="0.25">
      <c r="A236" s="589"/>
      <c r="B236" s="589"/>
      <c r="C236" s="142">
        <v>0</v>
      </c>
      <c r="D236" s="122" t="s">
        <v>349</v>
      </c>
      <c r="E236" s="98"/>
    </row>
    <row r="237" spans="1:5" s="110" customFormat="1" hidden="1" x14ac:dyDescent="0.25">
      <c r="A237" s="589"/>
      <c r="B237" s="589"/>
      <c r="C237" s="142">
        <v>0</v>
      </c>
      <c r="D237" s="122" t="s">
        <v>349</v>
      </c>
      <c r="E237" s="98"/>
    </row>
    <row r="238" spans="1:5" s="110" customFormat="1" hidden="1" x14ac:dyDescent="0.25">
      <c r="A238" s="589"/>
      <c r="B238" s="589"/>
      <c r="C238" s="142">
        <v>0</v>
      </c>
      <c r="D238" s="122" t="s">
        <v>349</v>
      </c>
      <c r="E238" s="98"/>
    </row>
    <row r="239" spans="1:5" s="110" customFormat="1" hidden="1" x14ac:dyDescent="0.25">
      <c r="A239" s="589"/>
      <c r="B239" s="589"/>
      <c r="C239" s="142">
        <v>0</v>
      </c>
      <c r="D239" s="122" t="s">
        <v>349</v>
      </c>
      <c r="E239" s="98"/>
    </row>
    <row r="240" spans="1:5" s="110" customFormat="1" hidden="1" x14ac:dyDescent="0.25">
      <c r="A240" s="589"/>
      <c r="B240" s="589"/>
      <c r="C240" s="142">
        <v>0</v>
      </c>
      <c r="D240" s="122" t="s">
        <v>349</v>
      </c>
      <c r="E240" s="98"/>
    </row>
    <row r="241" spans="1:5" s="110" customFormat="1" hidden="1" x14ac:dyDescent="0.25">
      <c r="A241" s="589"/>
      <c r="B241" s="589"/>
      <c r="C241" s="142">
        <v>0</v>
      </c>
      <c r="D241" s="122" t="s">
        <v>349</v>
      </c>
      <c r="E241" s="98"/>
    </row>
    <row r="242" spans="1:5" s="110" customFormat="1" hidden="1" x14ac:dyDescent="0.25">
      <c r="A242" s="589"/>
      <c r="B242" s="589"/>
      <c r="C242" s="142">
        <v>0</v>
      </c>
      <c r="D242" s="122" t="s">
        <v>349</v>
      </c>
      <c r="E242" s="98"/>
    </row>
    <row r="243" spans="1:5" s="110" customFormat="1" hidden="1" x14ac:dyDescent="0.25">
      <c r="A243" s="589"/>
      <c r="B243" s="589"/>
      <c r="C243" s="142">
        <v>0</v>
      </c>
      <c r="D243" s="122" t="s">
        <v>349</v>
      </c>
      <c r="E243" s="98"/>
    </row>
    <row r="244" spans="1:5" s="110" customFormat="1" hidden="1" x14ac:dyDescent="0.25">
      <c r="A244" s="589"/>
      <c r="B244" s="589"/>
      <c r="C244" s="142">
        <v>0</v>
      </c>
      <c r="D244" s="122" t="s">
        <v>349</v>
      </c>
      <c r="E244" s="98"/>
    </row>
    <row r="245" spans="1:5" s="110" customFormat="1" hidden="1" x14ac:dyDescent="0.25">
      <c r="A245" s="589"/>
      <c r="B245" s="589"/>
      <c r="C245" s="142">
        <v>0</v>
      </c>
      <c r="D245" s="122" t="s">
        <v>349</v>
      </c>
      <c r="E245" s="98"/>
    </row>
    <row r="246" spans="1:5" s="110" customFormat="1" hidden="1" x14ac:dyDescent="0.25">
      <c r="A246" s="589"/>
      <c r="B246" s="589"/>
      <c r="C246" s="142">
        <v>0</v>
      </c>
      <c r="D246" s="122" t="s">
        <v>349</v>
      </c>
      <c r="E246" s="98"/>
    </row>
    <row r="247" spans="1:5" s="110" customFormat="1" hidden="1" x14ac:dyDescent="0.25">
      <c r="A247" s="589"/>
      <c r="B247" s="589"/>
      <c r="C247" s="142">
        <v>0</v>
      </c>
      <c r="D247" s="122" t="s">
        <v>349</v>
      </c>
      <c r="E247" s="98"/>
    </row>
    <row r="248" spans="1:5" s="110" customFormat="1" hidden="1" x14ac:dyDescent="0.25">
      <c r="A248" s="589"/>
      <c r="B248" s="589"/>
      <c r="C248" s="142">
        <v>0</v>
      </c>
      <c r="D248" s="122" t="s">
        <v>349</v>
      </c>
      <c r="E248" s="98"/>
    </row>
    <row r="249" spans="1:5" s="110" customFormat="1" hidden="1" x14ac:dyDescent="0.25">
      <c r="A249" s="589"/>
      <c r="B249" s="589"/>
      <c r="C249" s="142">
        <v>0</v>
      </c>
      <c r="D249" s="122" t="s">
        <v>349</v>
      </c>
      <c r="E249" s="98"/>
    </row>
    <row r="250" spans="1:5" s="110" customFormat="1" hidden="1" x14ac:dyDescent="0.25">
      <c r="A250" s="589"/>
      <c r="B250" s="589"/>
      <c r="C250" s="142">
        <v>0</v>
      </c>
      <c r="D250" s="122" t="s">
        <v>349</v>
      </c>
      <c r="E250" s="98"/>
    </row>
    <row r="251" spans="1:5" s="110" customFormat="1" hidden="1" x14ac:dyDescent="0.25">
      <c r="A251" s="589"/>
      <c r="B251" s="589"/>
      <c r="C251" s="142">
        <v>0</v>
      </c>
      <c r="D251" s="122" t="s">
        <v>349</v>
      </c>
      <c r="E251" s="98"/>
    </row>
    <row r="252" spans="1:5" s="110" customFormat="1" hidden="1" x14ac:dyDescent="0.25">
      <c r="A252" s="589"/>
      <c r="B252" s="589"/>
      <c r="C252" s="142">
        <v>0</v>
      </c>
      <c r="D252" s="122" t="s">
        <v>349</v>
      </c>
      <c r="E252" s="98"/>
    </row>
    <row r="253" spans="1:5" s="110" customFormat="1" hidden="1" x14ac:dyDescent="0.25">
      <c r="A253" s="589"/>
      <c r="B253" s="589"/>
      <c r="C253" s="142">
        <v>0</v>
      </c>
      <c r="D253" s="122" t="s">
        <v>349</v>
      </c>
      <c r="E253" s="98"/>
    </row>
    <row r="254" spans="1:5" s="110" customFormat="1" hidden="1" x14ac:dyDescent="0.25">
      <c r="A254" s="589"/>
      <c r="B254" s="589"/>
      <c r="C254" s="142">
        <v>0</v>
      </c>
      <c r="D254" s="122" t="s">
        <v>349</v>
      </c>
      <c r="E254" s="98"/>
    </row>
    <row r="255" spans="1:5" s="110" customFormat="1" hidden="1" x14ac:dyDescent="0.25">
      <c r="A255" s="589"/>
      <c r="B255" s="589"/>
      <c r="C255" s="142">
        <v>0</v>
      </c>
      <c r="D255" s="122" t="s">
        <v>349</v>
      </c>
      <c r="E255" s="98"/>
    </row>
    <row r="256" spans="1:5" s="110" customFormat="1" hidden="1" x14ac:dyDescent="0.25">
      <c r="A256" s="589"/>
      <c r="B256" s="589"/>
      <c r="C256" s="142">
        <v>0</v>
      </c>
      <c r="D256" s="122" t="s">
        <v>349</v>
      </c>
      <c r="E256" s="98"/>
    </row>
    <row r="257" spans="1:6" s="110" customFormat="1" hidden="1" x14ac:dyDescent="0.25">
      <c r="A257" s="589"/>
      <c r="B257" s="589"/>
      <c r="C257" s="142">
        <v>0</v>
      </c>
      <c r="D257" s="122" t="s">
        <v>349</v>
      </c>
      <c r="E257" s="98"/>
    </row>
    <row r="258" spans="1:6" s="110" customFormat="1" hidden="1" x14ac:dyDescent="0.25">
      <c r="A258" s="589"/>
      <c r="B258" s="589"/>
      <c r="C258" s="142">
        <v>0</v>
      </c>
      <c r="D258" s="122" t="s">
        <v>349</v>
      </c>
      <c r="E258" s="98"/>
    </row>
    <row r="259" spans="1:6" s="110" customFormat="1" hidden="1" x14ac:dyDescent="0.25">
      <c r="A259" s="589"/>
      <c r="B259" s="589"/>
      <c r="C259" s="142">
        <v>0</v>
      </c>
      <c r="D259" s="122" t="s">
        <v>349</v>
      </c>
      <c r="E259" s="98"/>
    </row>
    <row r="260" spans="1:6" s="110" customFormat="1" hidden="1" x14ac:dyDescent="0.25">
      <c r="A260" s="589"/>
      <c r="B260" s="589"/>
      <c r="C260" s="142">
        <v>0</v>
      </c>
      <c r="D260" s="122" t="s">
        <v>349</v>
      </c>
      <c r="E260" s="98"/>
    </row>
    <row r="261" spans="1:6" s="110" customFormat="1" hidden="1" x14ac:dyDescent="0.25">
      <c r="A261" s="589"/>
      <c r="B261" s="589"/>
      <c r="C261" s="142">
        <v>0</v>
      </c>
      <c r="D261" s="122" t="s">
        <v>349</v>
      </c>
      <c r="E261" s="98"/>
    </row>
    <row r="262" spans="1:6" s="110" customFormat="1" hidden="1" x14ac:dyDescent="0.25">
      <c r="A262" s="589"/>
      <c r="B262" s="589"/>
      <c r="C262" s="142">
        <v>0</v>
      </c>
      <c r="D262" s="122" t="s">
        <v>349</v>
      </c>
      <c r="E262" s="98"/>
    </row>
    <row r="263" spans="1:6" s="110" customFormat="1" hidden="1" x14ac:dyDescent="0.25">
      <c r="A263" s="589"/>
      <c r="B263" s="589"/>
      <c r="C263" s="142">
        <v>0</v>
      </c>
      <c r="D263" s="122" t="s">
        <v>349</v>
      </c>
      <c r="E263" s="98"/>
    </row>
    <row r="264" spans="1:6" s="110" customFormat="1" hidden="1" x14ac:dyDescent="0.25">
      <c r="A264" s="589"/>
      <c r="B264" s="589"/>
      <c r="C264" s="142">
        <v>0</v>
      </c>
      <c r="D264" s="122" t="s">
        <v>349</v>
      </c>
      <c r="E264" s="98"/>
    </row>
    <row r="265" spans="1:6" s="110" customFormat="1" hidden="1" x14ac:dyDescent="0.25">
      <c r="A265" s="589"/>
      <c r="B265" s="589"/>
      <c r="C265" s="142">
        <v>0</v>
      </c>
      <c r="D265" s="122" t="s">
        <v>349</v>
      </c>
      <c r="E265" s="98"/>
    </row>
    <row r="266" spans="1:6" s="110" customFormat="1" hidden="1" x14ac:dyDescent="0.25">
      <c r="A266" s="589"/>
      <c r="B266" s="589"/>
      <c r="C266" s="142">
        <v>0</v>
      </c>
      <c r="D266" s="122" t="s">
        <v>349</v>
      </c>
      <c r="E266" s="98"/>
    </row>
    <row r="267" spans="1:6" s="110" customFormat="1" hidden="1" x14ac:dyDescent="0.25">
      <c r="A267" s="589"/>
      <c r="B267" s="589"/>
      <c r="C267" s="142">
        <v>0</v>
      </c>
      <c r="D267" s="122" t="s">
        <v>349</v>
      </c>
      <c r="E267" s="98"/>
    </row>
    <row r="268" spans="1:6" s="110" customFormat="1" x14ac:dyDescent="0.25">
      <c r="A268" s="589"/>
      <c r="B268" s="589"/>
      <c r="C268" s="332">
        <v>0</v>
      </c>
      <c r="D268" s="122" t="s">
        <v>349</v>
      </c>
    </row>
    <row r="269" spans="1:6" s="110" customFormat="1" x14ac:dyDescent="0.25">
      <c r="A269" s="209"/>
      <c r="B269" s="215" t="s">
        <v>34</v>
      </c>
      <c r="C269" s="323">
        <f>ROUND(SUBTOTAL(109,C138:C268),2)</f>
        <v>0</v>
      </c>
      <c r="D269" s="110" t="s">
        <v>349</v>
      </c>
      <c r="F269" s="125" t="s">
        <v>352</v>
      </c>
    </row>
    <row r="270" spans="1:6" x14ac:dyDescent="0.25">
      <c r="C270" s="316"/>
      <c r="D270" s="291" t="s">
        <v>347</v>
      </c>
    </row>
    <row r="271" spans="1:6" x14ac:dyDescent="0.25">
      <c r="B271" s="235" t="s">
        <v>294</v>
      </c>
      <c r="C271" s="87">
        <f>+C137+C269</f>
        <v>0</v>
      </c>
      <c r="D271" s="110" t="s">
        <v>347</v>
      </c>
      <c r="F271" s="149" t="s">
        <v>246</v>
      </c>
    </row>
    <row r="272" spans="1:6" s="110" customFormat="1" x14ac:dyDescent="0.25">
      <c r="A272" s="201"/>
      <c r="B272" s="141"/>
      <c r="C272" s="114"/>
      <c r="D272" s="110" t="s">
        <v>347</v>
      </c>
    </row>
    <row r="273" spans="1:14" s="110" customFormat="1" x14ac:dyDescent="0.25">
      <c r="A273" s="251" t="s">
        <v>94</v>
      </c>
      <c r="B273" s="115"/>
      <c r="C273" s="116"/>
      <c r="D273" s="291" t="s">
        <v>348</v>
      </c>
      <c r="F273" s="150" t="s">
        <v>245</v>
      </c>
    </row>
    <row r="274" spans="1:14" s="110" customFormat="1" ht="45" customHeight="1" x14ac:dyDescent="0.25">
      <c r="A274" s="571"/>
      <c r="B274" s="572"/>
      <c r="C274" s="573"/>
      <c r="D274" s="291" t="s">
        <v>348</v>
      </c>
      <c r="F274" s="568" t="s">
        <v>307</v>
      </c>
      <c r="G274" s="568"/>
      <c r="H274" s="568"/>
      <c r="I274" s="568"/>
      <c r="J274" s="568"/>
      <c r="K274" s="568"/>
      <c r="L274" s="568"/>
      <c r="M274" s="568"/>
      <c r="N274" s="568"/>
    </row>
    <row r="275" spans="1:14" ht="14.25" customHeight="1" x14ac:dyDescent="0.25">
      <c r="D275" s="291" t="s">
        <v>349</v>
      </c>
      <c r="F275"/>
    </row>
    <row r="276" spans="1:14" s="110" customFormat="1" x14ac:dyDescent="0.25">
      <c r="A276" s="251" t="s">
        <v>95</v>
      </c>
      <c r="B276" s="119"/>
      <c r="C276" s="120"/>
      <c r="D276" s="291" t="s">
        <v>349</v>
      </c>
      <c r="F276" s="150" t="s">
        <v>245</v>
      </c>
    </row>
    <row r="277" spans="1:14" s="110" customFormat="1" ht="45" customHeight="1" x14ac:dyDescent="0.25">
      <c r="A277" s="571"/>
      <c r="B277" s="572"/>
      <c r="C277" s="573"/>
      <c r="D277" s="291" t="s">
        <v>349</v>
      </c>
      <c r="F277" s="568" t="s">
        <v>307</v>
      </c>
      <c r="G277" s="568"/>
      <c r="H277" s="568"/>
      <c r="I277" s="568"/>
      <c r="J277" s="568"/>
      <c r="K277" s="568"/>
      <c r="L277" s="568"/>
      <c r="M277" s="568"/>
      <c r="N277" s="568"/>
    </row>
  </sheetData>
  <sheetProtection formatCells="0" formatRows="0" sort="0" autoFilter="0"/>
  <autoFilter ref="D1:D278" xr:uid="{00000000-0001-0000-0C00-000000000000}"/>
  <mergeCells count="271">
    <mergeCell ref="A265:B265"/>
    <mergeCell ref="A266:B266"/>
    <mergeCell ref="A267:B267"/>
    <mergeCell ref="A260:B260"/>
    <mergeCell ref="A261:B261"/>
    <mergeCell ref="A262:B262"/>
    <mergeCell ref="A263:B263"/>
    <mergeCell ref="A264:B264"/>
    <mergeCell ref="A255:B255"/>
    <mergeCell ref="A256:B256"/>
    <mergeCell ref="A257:B257"/>
    <mergeCell ref="A258:B258"/>
    <mergeCell ref="A259:B259"/>
    <mergeCell ref="A250:B250"/>
    <mergeCell ref="A251:B251"/>
    <mergeCell ref="A252:B252"/>
    <mergeCell ref="A253:B253"/>
    <mergeCell ref="A254:B254"/>
    <mergeCell ref="A245:B245"/>
    <mergeCell ref="A246:B246"/>
    <mergeCell ref="A247:B247"/>
    <mergeCell ref="A248:B248"/>
    <mergeCell ref="A249:B249"/>
    <mergeCell ref="A240:B240"/>
    <mergeCell ref="A241:B241"/>
    <mergeCell ref="A242:B242"/>
    <mergeCell ref="A243:B243"/>
    <mergeCell ref="A244:B244"/>
    <mergeCell ref="A235:B235"/>
    <mergeCell ref="A236:B236"/>
    <mergeCell ref="A237:B237"/>
    <mergeCell ref="A238:B238"/>
    <mergeCell ref="A239:B239"/>
    <mergeCell ref="A230:B230"/>
    <mergeCell ref="A231:B231"/>
    <mergeCell ref="A232:B232"/>
    <mergeCell ref="A233:B233"/>
    <mergeCell ref="A234:B234"/>
    <mergeCell ref="A225:B225"/>
    <mergeCell ref="A226:B226"/>
    <mergeCell ref="A227:B227"/>
    <mergeCell ref="A228:B228"/>
    <mergeCell ref="A229:B229"/>
    <mergeCell ref="A220:B220"/>
    <mergeCell ref="A221:B221"/>
    <mergeCell ref="A222:B222"/>
    <mergeCell ref="A223:B223"/>
    <mergeCell ref="A224:B224"/>
    <mergeCell ref="A215:B215"/>
    <mergeCell ref="A216:B216"/>
    <mergeCell ref="A217:B217"/>
    <mergeCell ref="A218:B218"/>
    <mergeCell ref="A219:B219"/>
    <mergeCell ref="A210:B210"/>
    <mergeCell ref="A211:B211"/>
    <mergeCell ref="A212:B212"/>
    <mergeCell ref="A213:B213"/>
    <mergeCell ref="A214:B214"/>
    <mergeCell ref="A205:B205"/>
    <mergeCell ref="A206:B206"/>
    <mergeCell ref="A207:B207"/>
    <mergeCell ref="A208:B208"/>
    <mergeCell ref="A209:B209"/>
    <mergeCell ref="A200:B200"/>
    <mergeCell ref="A201:B201"/>
    <mergeCell ref="A202:B202"/>
    <mergeCell ref="A203:B203"/>
    <mergeCell ref="A204:B204"/>
    <mergeCell ref="A195:B195"/>
    <mergeCell ref="A196:B196"/>
    <mergeCell ref="A197:B197"/>
    <mergeCell ref="A198:B198"/>
    <mergeCell ref="A199:B199"/>
    <mergeCell ref="A190:B190"/>
    <mergeCell ref="A191:B191"/>
    <mergeCell ref="A192:B192"/>
    <mergeCell ref="A193:B193"/>
    <mergeCell ref="A194:B194"/>
    <mergeCell ref="A185:B185"/>
    <mergeCell ref="A186:B186"/>
    <mergeCell ref="A187:B187"/>
    <mergeCell ref="A188:B188"/>
    <mergeCell ref="A189:B189"/>
    <mergeCell ref="A180:B180"/>
    <mergeCell ref="A181:B181"/>
    <mergeCell ref="A182:B182"/>
    <mergeCell ref="A183:B183"/>
    <mergeCell ref="A184:B184"/>
    <mergeCell ref="A175:B175"/>
    <mergeCell ref="A176:B176"/>
    <mergeCell ref="A177:B177"/>
    <mergeCell ref="A178:B178"/>
    <mergeCell ref="A179:B179"/>
    <mergeCell ref="A170:B170"/>
    <mergeCell ref="A171:B171"/>
    <mergeCell ref="A172:B172"/>
    <mergeCell ref="A173:B173"/>
    <mergeCell ref="A174:B174"/>
    <mergeCell ref="A165:B165"/>
    <mergeCell ref="A166:B166"/>
    <mergeCell ref="A167:B167"/>
    <mergeCell ref="A168:B168"/>
    <mergeCell ref="A169:B169"/>
    <mergeCell ref="A160:B160"/>
    <mergeCell ref="A161:B161"/>
    <mergeCell ref="A162:B162"/>
    <mergeCell ref="A163:B163"/>
    <mergeCell ref="A164:B164"/>
    <mergeCell ref="A155:B155"/>
    <mergeCell ref="A156:B156"/>
    <mergeCell ref="A157:B157"/>
    <mergeCell ref="A158:B158"/>
    <mergeCell ref="A159:B159"/>
    <mergeCell ref="A150:B150"/>
    <mergeCell ref="A151:B151"/>
    <mergeCell ref="A152:B152"/>
    <mergeCell ref="A153:B153"/>
    <mergeCell ref="A154:B154"/>
    <mergeCell ref="A145:B145"/>
    <mergeCell ref="A146:B146"/>
    <mergeCell ref="A147:B147"/>
    <mergeCell ref="A148:B148"/>
    <mergeCell ref="A149:B149"/>
    <mergeCell ref="A140:B140"/>
    <mergeCell ref="A141:B141"/>
    <mergeCell ref="A142:B142"/>
    <mergeCell ref="A143:B143"/>
    <mergeCell ref="A144:B144"/>
    <mergeCell ref="A131:B131"/>
    <mergeCell ref="A132:B132"/>
    <mergeCell ref="A133:B133"/>
    <mergeCell ref="A134:B134"/>
    <mergeCell ref="A135:B135"/>
    <mergeCell ref="A127:B127"/>
    <mergeCell ref="A128:B128"/>
    <mergeCell ref="A129:B129"/>
    <mergeCell ref="A130:B130"/>
    <mergeCell ref="A121:B121"/>
    <mergeCell ref="A122:B122"/>
    <mergeCell ref="A123:B123"/>
    <mergeCell ref="A124:B124"/>
    <mergeCell ref="A125:B125"/>
    <mergeCell ref="A118:B118"/>
    <mergeCell ref="A119:B119"/>
    <mergeCell ref="A120:B120"/>
    <mergeCell ref="A111:B111"/>
    <mergeCell ref="A112:B112"/>
    <mergeCell ref="A113:B113"/>
    <mergeCell ref="A114:B114"/>
    <mergeCell ref="A115:B115"/>
    <mergeCell ref="A126:B126"/>
    <mergeCell ref="A109:B109"/>
    <mergeCell ref="A110:B110"/>
    <mergeCell ref="A101:B101"/>
    <mergeCell ref="A102:B102"/>
    <mergeCell ref="A103:B103"/>
    <mergeCell ref="A104:B104"/>
    <mergeCell ref="A105:B105"/>
    <mergeCell ref="A116:B116"/>
    <mergeCell ref="A117:B117"/>
    <mergeCell ref="A100:B100"/>
    <mergeCell ref="A91:B91"/>
    <mergeCell ref="A92:B92"/>
    <mergeCell ref="A93:B93"/>
    <mergeCell ref="A94:B94"/>
    <mergeCell ref="A95:B95"/>
    <mergeCell ref="A106:B106"/>
    <mergeCell ref="A107:B107"/>
    <mergeCell ref="A108:B108"/>
    <mergeCell ref="A68:B68"/>
    <mergeCell ref="A69:B69"/>
    <mergeCell ref="A72:B72"/>
    <mergeCell ref="A73:B73"/>
    <mergeCell ref="A74:B74"/>
    <mergeCell ref="A96:B96"/>
    <mergeCell ref="A97:B97"/>
    <mergeCell ref="A98:B98"/>
    <mergeCell ref="A99:B99"/>
    <mergeCell ref="A86:B86"/>
    <mergeCell ref="A82:B82"/>
    <mergeCell ref="A83:B83"/>
    <mergeCell ref="A84:B84"/>
    <mergeCell ref="A85:B85"/>
    <mergeCell ref="A87:B87"/>
    <mergeCell ref="A88:B88"/>
    <mergeCell ref="A89:B89"/>
    <mergeCell ref="A90:B90"/>
    <mergeCell ref="A81:B81"/>
    <mergeCell ref="A64:B64"/>
    <mergeCell ref="A65:B65"/>
    <mergeCell ref="A66:B66"/>
    <mergeCell ref="A67:B67"/>
    <mergeCell ref="A58:B58"/>
    <mergeCell ref="A59:B59"/>
    <mergeCell ref="A60:B60"/>
    <mergeCell ref="A61:B61"/>
    <mergeCell ref="A62:B62"/>
    <mergeCell ref="A56:B56"/>
    <mergeCell ref="A57:B57"/>
    <mergeCell ref="A48:B48"/>
    <mergeCell ref="A49:B49"/>
    <mergeCell ref="A50:B50"/>
    <mergeCell ref="A51:B51"/>
    <mergeCell ref="A52:B52"/>
    <mergeCell ref="A63:B63"/>
    <mergeCell ref="A47:B47"/>
    <mergeCell ref="A8:B8"/>
    <mergeCell ref="A9:B9"/>
    <mergeCell ref="A10:B10"/>
    <mergeCell ref="A11:B11"/>
    <mergeCell ref="A12:B12"/>
    <mergeCell ref="A23:B23"/>
    <mergeCell ref="A24:B24"/>
    <mergeCell ref="A25:B25"/>
    <mergeCell ref="A26:B26"/>
    <mergeCell ref="A18:B18"/>
    <mergeCell ref="A19:B19"/>
    <mergeCell ref="A20:B20"/>
    <mergeCell ref="A21:B21"/>
    <mergeCell ref="A22:B22"/>
    <mergeCell ref="A13:B13"/>
    <mergeCell ref="A14:B14"/>
    <mergeCell ref="A15:B15"/>
    <mergeCell ref="A16:B16"/>
    <mergeCell ref="A17:B17"/>
    <mergeCell ref="A27:B27"/>
    <mergeCell ref="A33:B33"/>
    <mergeCell ref="A34:B34"/>
    <mergeCell ref="A35:B35"/>
    <mergeCell ref="A36:B36"/>
    <mergeCell ref="A37:B37"/>
    <mergeCell ref="A28:B28"/>
    <mergeCell ref="A29:B29"/>
    <mergeCell ref="A30:B30"/>
    <mergeCell ref="A31:B31"/>
    <mergeCell ref="A32:B32"/>
    <mergeCell ref="A39:B39"/>
    <mergeCell ref="A40:B40"/>
    <mergeCell ref="A41:B41"/>
    <mergeCell ref="A42:B42"/>
    <mergeCell ref="A53:B53"/>
    <mergeCell ref="A54:B54"/>
    <mergeCell ref="A55:B55"/>
    <mergeCell ref="A43:B43"/>
    <mergeCell ref="A44:B44"/>
    <mergeCell ref="A45:B45"/>
    <mergeCell ref="A46:B46"/>
    <mergeCell ref="A5:C5"/>
    <mergeCell ref="A1:B1"/>
    <mergeCell ref="A2:C2"/>
    <mergeCell ref="A6:B6"/>
    <mergeCell ref="A7:B7"/>
    <mergeCell ref="A3:C3"/>
    <mergeCell ref="A4:C4"/>
    <mergeCell ref="F277:N277"/>
    <mergeCell ref="F274:N274"/>
    <mergeCell ref="A274:C274"/>
    <mergeCell ref="A277:C277"/>
    <mergeCell ref="A268:B268"/>
    <mergeCell ref="A70:B70"/>
    <mergeCell ref="A71:B71"/>
    <mergeCell ref="A136:B136"/>
    <mergeCell ref="A138:B138"/>
    <mergeCell ref="A139:B139"/>
    <mergeCell ref="A75:B75"/>
    <mergeCell ref="A76:B76"/>
    <mergeCell ref="A77:B77"/>
    <mergeCell ref="A78:B78"/>
    <mergeCell ref="A79:B79"/>
    <mergeCell ref="A80:B80"/>
    <mergeCell ref="A38:B38"/>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547"/>
  <sheetViews>
    <sheetView view="pageBreakPreview" zoomScaleNormal="100" zoomScaleSheetLayoutView="100" workbookViewId="0">
      <selection sqref="A1:F1"/>
    </sheetView>
  </sheetViews>
  <sheetFormatPr defaultColWidth="9.140625" defaultRowHeight="15" x14ac:dyDescent="0.25"/>
  <cols>
    <col min="1" max="1" width="37.140625" style="8" customWidth="1"/>
    <col min="2" max="2" width="27.5703125" style="8" customWidth="1"/>
    <col min="3" max="6" width="13" style="8" customWidth="1"/>
    <col min="7" max="7" width="17" style="8" customWidth="1"/>
    <col min="8" max="8" width="11" hidden="1" customWidth="1"/>
    <col min="9" max="9" width="2.85546875" style="8" customWidth="1"/>
    <col min="10" max="16384" width="9.140625" style="8"/>
  </cols>
  <sheetData>
    <row r="1" spans="1:8" ht="30" customHeight="1" x14ac:dyDescent="0.25">
      <c r="A1" s="566" t="s">
        <v>186</v>
      </c>
      <c r="B1" s="566"/>
      <c r="C1" s="566"/>
      <c r="D1" s="566"/>
      <c r="E1" s="566"/>
      <c r="F1" s="566"/>
      <c r="G1" s="8">
        <f>+'Section A'!B2</f>
        <v>0</v>
      </c>
      <c r="H1" s="55" t="s">
        <v>350</v>
      </c>
    </row>
    <row r="2" spans="1:8" ht="46.5" customHeight="1" x14ac:dyDescent="0.25">
      <c r="A2" s="590" t="s">
        <v>252</v>
      </c>
      <c r="B2" s="590"/>
      <c r="C2" s="590"/>
      <c r="D2" s="590"/>
      <c r="E2" s="590"/>
      <c r="F2" s="590"/>
      <c r="G2" s="590"/>
      <c r="H2" s="8" t="s">
        <v>347</v>
      </c>
    </row>
    <row r="3" spans="1:8" ht="25.5" x14ac:dyDescent="0.25">
      <c r="A3" s="229" t="s">
        <v>57</v>
      </c>
      <c r="B3" s="593" t="s">
        <v>283</v>
      </c>
      <c r="C3" s="593"/>
      <c r="D3" s="18" t="s">
        <v>55</v>
      </c>
      <c r="E3" s="18" t="s">
        <v>56</v>
      </c>
      <c r="F3" s="18" t="s">
        <v>48</v>
      </c>
      <c r="G3" s="319" t="s">
        <v>284</v>
      </c>
      <c r="H3" t="s">
        <v>347</v>
      </c>
    </row>
    <row r="4" spans="1:8" s="110" customFormat="1" x14ac:dyDescent="0.25">
      <c r="A4" s="276" t="s">
        <v>57</v>
      </c>
      <c r="B4" s="592" t="s">
        <v>321</v>
      </c>
      <c r="C4" s="592"/>
      <c r="D4" s="281">
        <f t="shared" ref="D4:D6" ca="1" si="0">RAND()*1000000</f>
        <v>3267.5048434487321</v>
      </c>
      <c r="E4" s="273" t="s">
        <v>322</v>
      </c>
      <c r="F4" s="277">
        <v>1</v>
      </c>
      <c r="G4" s="87">
        <f t="shared" ref="G4:G35" ca="1" si="1">ROUND(+D4*F4,2)</f>
        <v>3267.5</v>
      </c>
      <c r="H4" s="290" t="s">
        <v>348</v>
      </c>
    </row>
    <row r="5" spans="1:8" s="110" customFormat="1" x14ac:dyDescent="0.25">
      <c r="A5" s="276" t="s">
        <v>360</v>
      </c>
      <c r="B5" s="592" t="s">
        <v>321</v>
      </c>
      <c r="C5" s="592"/>
      <c r="D5" s="281">
        <f t="shared" ca="1" si="0"/>
        <v>765268.97462586919</v>
      </c>
      <c r="E5" s="273" t="s">
        <v>322</v>
      </c>
      <c r="F5" s="277">
        <v>1</v>
      </c>
      <c r="G5" s="87">
        <f t="shared" ca="1" si="1"/>
        <v>765268.97</v>
      </c>
      <c r="H5" s="290" t="s">
        <v>348</v>
      </c>
    </row>
    <row r="6" spans="1:8" s="110" customFormat="1" x14ac:dyDescent="0.25">
      <c r="A6" s="276" t="s">
        <v>361</v>
      </c>
      <c r="B6" s="592" t="s">
        <v>321</v>
      </c>
      <c r="C6" s="592"/>
      <c r="D6" s="281">
        <f t="shared" ca="1" si="0"/>
        <v>351836.12120138196</v>
      </c>
      <c r="E6" s="273" t="s">
        <v>322</v>
      </c>
      <c r="F6" s="277">
        <v>1</v>
      </c>
      <c r="G6" s="87">
        <f t="shared" ca="1" si="1"/>
        <v>351836.12</v>
      </c>
      <c r="H6" s="290" t="s">
        <v>348</v>
      </c>
    </row>
    <row r="7" spans="1:8" s="110" customFormat="1" hidden="1" x14ac:dyDescent="0.25">
      <c r="A7" s="276"/>
      <c r="B7" s="592"/>
      <c r="C7" s="592"/>
      <c r="D7" s="281"/>
      <c r="E7" s="273"/>
      <c r="F7" s="277"/>
      <c r="G7" s="87">
        <f t="shared" si="1"/>
        <v>0</v>
      </c>
      <c r="H7" s="290" t="s">
        <v>348</v>
      </c>
    </row>
    <row r="8" spans="1:8" s="110" customFormat="1" hidden="1" x14ac:dyDescent="0.25">
      <c r="A8" s="276"/>
      <c r="B8" s="592"/>
      <c r="C8" s="592"/>
      <c r="D8" s="281"/>
      <c r="E8" s="273"/>
      <c r="F8" s="277"/>
      <c r="G8" s="87">
        <f t="shared" si="1"/>
        <v>0</v>
      </c>
      <c r="H8" s="290" t="s">
        <v>348</v>
      </c>
    </row>
    <row r="9" spans="1:8" s="110" customFormat="1" hidden="1" x14ac:dyDescent="0.25">
      <c r="A9" s="276"/>
      <c r="B9" s="592"/>
      <c r="C9" s="592"/>
      <c r="D9" s="281"/>
      <c r="E9" s="273"/>
      <c r="F9" s="277"/>
      <c r="G9" s="87">
        <f t="shared" si="1"/>
        <v>0</v>
      </c>
      <c r="H9" s="290" t="s">
        <v>348</v>
      </c>
    </row>
    <row r="10" spans="1:8" s="110" customFormat="1" hidden="1" x14ac:dyDescent="0.25">
      <c r="A10" s="276"/>
      <c r="B10" s="592"/>
      <c r="C10" s="592"/>
      <c r="D10" s="281"/>
      <c r="E10" s="273"/>
      <c r="F10" s="277"/>
      <c r="G10" s="87">
        <f t="shared" si="1"/>
        <v>0</v>
      </c>
      <c r="H10" s="290" t="s">
        <v>348</v>
      </c>
    </row>
    <row r="11" spans="1:8" s="110" customFormat="1" hidden="1" x14ac:dyDescent="0.25">
      <c r="A11" s="276"/>
      <c r="B11" s="592"/>
      <c r="C11" s="592"/>
      <c r="D11" s="281"/>
      <c r="E11" s="273"/>
      <c r="F11" s="277"/>
      <c r="G11" s="87">
        <f t="shared" si="1"/>
        <v>0</v>
      </c>
      <c r="H11" s="290" t="s">
        <v>348</v>
      </c>
    </row>
    <row r="12" spans="1:8" s="110" customFormat="1" hidden="1" x14ac:dyDescent="0.25">
      <c r="A12" s="276"/>
      <c r="B12" s="592"/>
      <c r="C12" s="592"/>
      <c r="D12" s="281"/>
      <c r="E12" s="273"/>
      <c r="F12" s="277"/>
      <c r="G12" s="87">
        <f t="shared" si="1"/>
        <v>0</v>
      </c>
      <c r="H12" s="290" t="s">
        <v>348</v>
      </c>
    </row>
    <row r="13" spans="1:8" s="110" customFormat="1" hidden="1" x14ac:dyDescent="0.25">
      <c r="A13" s="276"/>
      <c r="B13" s="592"/>
      <c r="C13" s="592"/>
      <c r="D13" s="281"/>
      <c r="E13" s="273"/>
      <c r="F13" s="277"/>
      <c r="G13" s="87">
        <f t="shared" si="1"/>
        <v>0</v>
      </c>
      <c r="H13" s="290" t="s">
        <v>348</v>
      </c>
    </row>
    <row r="14" spans="1:8" s="110" customFormat="1" hidden="1" x14ac:dyDescent="0.25">
      <c r="A14" s="276"/>
      <c r="B14" s="592"/>
      <c r="C14" s="592"/>
      <c r="D14" s="281"/>
      <c r="E14" s="273"/>
      <c r="F14" s="277"/>
      <c r="G14" s="87">
        <f t="shared" si="1"/>
        <v>0</v>
      </c>
      <c r="H14" s="290" t="s">
        <v>348</v>
      </c>
    </row>
    <row r="15" spans="1:8" s="110" customFormat="1" hidden="1" x14ac:dyDescent="0.25">
      <c r="A15" s="276"/>
      <c r="B15" s="592"/>
      <c r="C15" s="592"/>
      <c r="D15" s="281"/>
      <c r="E15" s="273"/>
      <c r="F15" s="277"/>
      <c r="G15" s="87">
        <f t="shared" si="1"/>
        <v>0</v>
      </c>
      <c r="H15" s="290" t="s">
        <v>348</v>
      </c>
    </row>
    <row r="16" spans="1:8" s="110" customFormat="1" hidden="1" x14ac:dyDescent="0.25">
      <c r="A16" s="276"/>
      <c r="B16" s="592"/>
      <c r="C16" s="592"/>
      <c r="D16" s="281"/>
      <c r="E16" s="273"/>
      <c r="F16" s="277"/>
      <c r="G16" s="87">
        <f t="shared" si="1"/>
        <v>0</v>
      </c>
      <c r="H16" s="290" t="s">
        <v>348</v>
      </c>
    </row>
    <row r="17" spans="1:8" s="110" customFormat="1" hidden="1" x14ac:dyDescent="0.25">
      <c r="A17" s="276"/>
      <c r="B17" s="592"/>
      <c r="C17" s="592"/>
      <c r="D17" s="281"/>
      <c r="E17" s="273"/>
      <c r="F17" s="277"/>
      <c r="G17" s="87">
        <f t="shared" si="1"/>
        <v>0</v>
      </c>
      <c r="H17" s="290" t="s">
        <v>348</v>
      </c>
    </row>
    <row r="18" spans="1:8" s="110" customFormat="1" hidden="1" x14ac:dyDescent="0.25">
      <c r="A18" s="276"/>
      <c r="B18" s="592"/>
      <c r="C18" s="592"/>
      <c r="D18" s="281"/>
      <c r="E18" s="273"/>
      <c r="F18" s="277"/>
      <c r="G18" s="87">
        <f t="shared" si="1"/>
        <v>0</v>
      </c>
      <c r="H18" s="290" t="s">
        <v>348</v>
      </c>
    </row>
    <row r="19" spans="1:8" s="110" customFormat="1" hidden="1" x14ac:dyDescent="0.25">
      <c r="A19" s="276"/>
      <c r="B19" s="592"/>
      <c r="C19" s="592"/>
      <c r="D19" s="281"/>
      <c r="E19" s="273"/>
      <c r="F19" s="277"/>
      <c r="G19" s="87">
        <f t="shared" si="1"/>
        <v>0</v>
      </c>
      <c r="H19" s="290" t="s">
        <v>348</v>
      </c>
    </row>
    <row r="20" spans="1:8" s="110" customFormat="1" hidden="1" x14ac:dyDescent="0.25">
      <c r="A20" s="276"/>
      <c r="B20" s="592"/>
      <c r="C20" s="592"/>
      <c r="D20" s="281"/>
      <c r="E20" s="273"/>
      <c r="F20" s="277"/>
      <c r="G20" s="87">
        <f t="shared" si="1"/>
        <v>0</v>
      </c>
      <c r="H20" s="290" t="s">
        <v>348</v>
      </c>
    </row>
    <row r="21" spans="1:8" s="110" customFormat="1" hidden="1" x14ac:dyDescent="0.25">
      <c r="A21" s="276"/>
      <c r="B21" s="592"/>
      <c r="C21" s="592"/>
      <c r="D21" s="281"/>
      <c r="E21" s="273"/>
      <c r="F21" s="277"/>
      <c r="G21" s="87">
        <f t="shared" si="1"/>
        <v>0</v>
      </c>
      <c r="H21" s="290" t="s">
        <v>348</v>
      </c>
    </row>
    <row r="22" spans="1:8" s="110" customFormat="1" hidden="1" x14ac:dyDescent="0.25">
      <c r="A22" s="276"/>
      <c r="B22" s="592"/>
      <c r="C22" s="592"/>
      <c r="D22" s="281"/>
      <c r="E22" s="273"/>
      <c r="F22" s="277"/>
      <c r="G22" s="87">
        <f t="shared" si="1"/>
        <v>0</v>
      </c>
      <c r="H22" s="290" t="s">
        <v>348</v>
      </c>
    </row>
    <row r="23" spans="1:8" s="110" customFormat="1" hidden="1" x14ac:dyDescent="0.25">
      <c r="A23" s="276"/>
      <c r="B23" s="592"/>
      <c r="C23" s="592"/>
      <c r="D23" s="281"/>
      <c r="E23" s="273"/>
      <c r="F23" s="277"/>
      <c r="G23" s="87">
        <f t="shared" si="1"/>
        <v>0</v>
      </c>
      <c r="H23" s="290" t="s">
        <v>348</v>
      </c>
    </row>
    <row r="24" spans="1:8" s="110" customFormat="1" hidden="1" x14ac:dyDescent="0.25">
      <c r="A24" s="276"/>
      <c r="B24" s="592"/>
      <c r="C24" s="592"/>
      <c r="D24" s="281"/>
      <c r="E24" s="273"/>
      <c r="F24" s="277"/>
      <c r="G24" s="87">
        <f t="shared" si="1"/>
        <v>0</v>
      </c>
      <c r="H24" s="290" t="s">
        <v>348</v>
      </c>
    </row>
    <row r="25" spans="1:8" s="110" customFormat="1" hidden="1" x14ac:dyDescent="0.25">
      <c r="A25" s="276"/>
      <c r="B25" s="592"/>
      <c r="C25" s="592"/>
      <c r="D25" s="281"/>
      <c r="E25" s="273"/>
      <c r="F25" s="277"/>
      <c r="G25" s="87">
        <f t="shared" si="1"/>
        <v>0</v>
      </c>
      <c r="H25" s="290" t="s">
        <v>348</v>
      </c>
    </row>
    <row r="26" spans="1:8" s="110" customFormat="1" hidden="1" x14ac:dyDescent="0.25">
      <c r="A26" s="276"/>
      <c r="B26" s="592"/>
      <c r="C26" s="592"/>
      <c r="D26" s="281"/>
      <c r="E26" s="273"/>
      <c r="F26" s="277"/>
      <c r="G26" s="87">
        <f t="shared" si="1"/>
        <v>0</v>
      </c>
      <c r="H26" s="290" t="s">
        <v>348</v>
      </c>
    </row>
    <row r="27" spans="1:8" s="110" customFormat="1" hidden="1" x14ac:dyDescent="0.25">
      <c r="A27" s="276"/>
      <c r="B27" s="592"/>
      <c r="C27" s="592"/>
      <c r="D27" s="281"/>
      <c r="E27" s="273"/>
      <c r="F27" s="277"/>
      <c r="G27" s="87">
        <f t="shared" si="1"/>
        <v>0</v>
      </c>
      <c r="H27" s="290" t="s">
        <v>348</v>
      </c>
    </row>
    <row r="28" spans="1:8" s="110" customFormat="1" hidden="1" x14ac:dyDescent="0.25">
      <c r="A28" s="276"/>
      <c r="B28" s="592"/>
      <c r="C28" s="592"/>
      <c r="D28" s="281"/>
      <c r="E28" s="273"/>
      <c r="F28" s="277"/>
      <c r="G28" s="87">
        <f t="shared" si="1"/>
        <v>0</v>
      </c>
      <c r="H28" s="290" t="s">
        <v>348</v>
      </c>
    </row>
    <row r="29" spans="1:8" s="110" customFormat="1" hidden="1" x14ac:dyDescent="0.25">
      <c r="A29" s="276"/>
      <c r="B29" s="592"/>
      <c r="C29" s="592"/>
      <c r="D29" s="281"/>
      <c r="E29" s="273"/>
      <c r="F29" s="277"/>
      <c r="G29" s="87">
        <f t="shared" si="1"/>
        <v>0</v>
      </c>
      <c r="H29" s="290" t="s">
        <v>348</v>
      </c>
    </row>
    <row r="30" spans="1:8" s="110" customFormat="1" hidden="1" x14ac:dyDescent="0.25">
      <c r="A30" s="276"/>
      <c r="B30" s="592"/>
      <c r="C30" s="592"/>
      <c r="D30" s="281"/>
      <c r="E30" s="273"/>
      <c r="F30" s="277"/>
      <c r="G30" s="87">
        <f t="shared" si="1"/>
        <v>0</v>
      </c>
      <c r="H30" s="290" t="s">
        <v>348</v>
      </c>
    </row>
    <row r="31" spans="1:8" s="110" customFormat="1" hidden="1" x14ac:dyDescent="0.25">
      <c r="A31" s="276"/>
      <c r="B31" s="592"/>
      <c r="C31" s="592"/>
      <c r="D31" s="281"/>
      <c r="E31" s="273"/>
      <c r="F31" s="277"/>
      <c r="G31" s="87">
        <f t="shared" si="1"/>
        <v>0</v>
      </c>
      <c r="H31" s="290" t="s">
        <v>348</v>
      </c>
    </row>
    <row r="32" spans="1:8" s="110" customFormat="1" hidden="1" x14ac:dyDescent="0.25">
      <c r="A32" s="276"/>
      <c r="B32" s="592"/>
      <c r="C32" s="592"/>
      <c r="D32" s="281"/>
      <c r="E32" s="273"/>
      <c r="F32" s="277"/>
      <c r="G32" s="87">
        <f t="shared" si="1"/>
        <v>0</v>
      </c>
      <c r="H32" s="290" t="s">
        <v>348</v>
      </c>
    </row>
    <row r="33" spans="1:8" s="110" customFormat="1" hidden="1" x14ac:dyDescent="0.25">
      <c r="A33" s="276"/>
      <c r="B33" s="592"/>
      <c r="C33" s="592"/>
      <c r="D33" s="281"/>
      <c r="E33" s="273"/>
      <c r="F33" s="277"/>
      <c r="G33" s="87">
        <f t="shared" si="1"/>
        <v>0</v>
      </c>
      <c r="H33" s="290" t="s">
        <v>348</v>
      </c>
    </row>
    <row r="34" spans="1:8" s="110" customFormat="1" hidden="1" x14ac:dyDescent="0.25">
      <c r="A34" s="276"/>
      <c r="B34" s="592"/>
      <c r="C34" s="592"/>
      <c r="D34" s="281"/>
      <c r="E34" s="273"/>
      <c r="F34" s="277"/>
      <c r="G34" s="87">
        <f t="shared" si="1"/>
        <v>0</v>
      </c>
      <c r="H34" s="290" t="s">
        <v>348</v>
      </c>
    </row>
    <row r="35" spans="1:8" s="110" customFormat="1" hidden="1" x14ac:dyDescent="0.25">
      <c r="A35" s="276"/>
      <c r="B35" s="592"/>
      <c r="C35" s="592"/>
      <c r="D35" s="281"/>
      <c r="E35" s="273"/>
      <c r="F35" s="277"/>
      <c r="G35" s="87">
        <f t="shared" si="1"/>
        <v>0</v>
      </c>
      <c r="H35" s="290" t="s">
        <v>348</v>
      </c>
    </row>
    <row r="36" spans="1:8" s="110" customFormat="1" hidden="1" x14ac:dyDescent="0.25">
      <c r="A36" s="276"/>
      <c r="B36" s="592"/>
      <c r="C36" s="592"/>
      <c r="D36" s="281"/>
      <c r="E36" s="273"/>
      <c r="F36" s="277"/>
      <c r="G36" s="87">
        <f t="shared" ref="G36:G67" si="2">ROUND(+D36*F36,2)</f>
        <v>0</v>
      </c>
      <c r="H36" s="290" t="s">
        <v>348</v>
      </c>
    </row>
    <row r="37" spans="1:8" s="110" customFormat="1" hidden="1" x14ac:dyDescent="0.25">
      <c r="A37" s="276"/>
      <c r="B37" s="592"/>
      <c r="C37" s="592"/>
      <c r="D37" s="281"/>
      <c r="E37" s="273"/>
      <c r="F37" s="277"/>
      <c r="G37" s="87">
        <f t="shared" si="2"/>
        <v>0</v>
      </c>
      <c r="H37" s="290" t="s">
        <v>348</v>
      </c>
    </row>
    <row r="38" spans="1:8" s="110" customFormat="1" hidden="1" x14ac:dyDescent="0.25">
      <c r="A38" s="276"/>
      <c r="B38" s="592"/>
      <c r="C38" s="592"/>
      <c r="D38" s="281"/>
      <c r="E38" s="273"/>
      <c r="F38" s="277"/>
      <c r="G38" s="87">
        <f t="shared" si="2"/>
        <v>0</v>
      </c>
      <c r="H38" s="290" t="s">
        <v>348</v>
      </c>
    </row>
    <row r="39" spans="1:8" s="110" customFormat="1" hidden="1" x14ac:dyDescent="0.25">
      <c r="A39" s="276"/>
      <c r="B39" s="592"/>
      <c r="C39" s="592"/>
      <c r="D39" s="281"/>
      <c r="E39" s="273"/>
      <c r="F39" s="277"/>
      <c r="G39" s="87">
        <f t="shared" si="2"/>
        <v>0</v>
      </c>
      <c r="H39" s="290" t="s">
        <v>348</v>
      </c>
    </row>
    <row r="40" spans="1:8" s="110" customFormat="1" hidden="1" x14ac:dyDescent="0.25">
      <c r="A40" s="276"/>
      <c r="B40" s="592"/>
      <c r="C40" s="592"/>
      <c r="D40" s="281"/>
      <c r="E40" s="273"/>
      <c r="F40" s="277"/>
      <c r="G40" s="87">
        <f t="shared" si="2"/>
        <v>0</v>
      </c>
      <c r="H40" s="290" t="s">
        <v>348</v>
      </c>
    </row>
    <row r="41" spans="1:8" s="110" customFormat="1" hidden="1" x14ac:dyDescent="0.25">
      <c r="A41" s="276"/>
      <c r="B41" s="592"/>
      <c r="C41" s="592"/>
      <c r="D41" s="281"/>
      <c r="E41" s="273"/>
      <c r="F41" s="277"/>
      <c r="G41" s="87">
        <f t="shared" si="2"/>
        <v>0</v>
      </c>
      <c r="H41" s="290" t="s">
        <v>348</v>
      </c>
    </row>
    <row r="42" spans="1:8" s="110" customFormat="1" hidden="1" x14ac:dyDescent="0.25">
      <c r="A42" s="276"/>
      <c r="B42" s="592"/>
      <c r="C42" s="592"/>
      <c r="D42" s="281"/>
      <c r="E42" s="273"/>
      <c r="F42" s="277"/>
      <c r="G42" s="87">
        <f t="shared" si="2"/>
        <v>0</v>
      </c>
      <c r="H42" s="290" t="s">
        <v>348</v>
      </c>
    </row>
    <row r="43" spans="1:8" s="110" customFormat="1" hidden="1" x14ac:dyDescent="0.25">
      <c r="A43" s="276"/>
      <c r="B43" s="592"/>
      <c r="C43" s="592"/>
      <c r="D43" s="281"/>
      <c r="E43" s="273"/>
      <c r="F43" s="277"/>
      <c r="G43" s="87">
        <f t="shared" si="2"/>
        <v>0</v>
      </c>
      <c r="H43" s="290" t="s">
        <v>348</v>
      </c>
    </row>
    <row r="44" spans="1:8" s="110" customFormat="1" hidden="1" x14ac:dyDescent="0.25">
      <c r="A44" s="276"/>
      <c r="B44" s="592"/>
      <c r="C44" s="592"/>
      <c r="D44" s="281"/>
      <c r="E44" s="273"/>
      <c r="F44" s="277"/>
      <c r="G44" s="87">
        <f t="shared" si="2"/>
        <v>0</v>
      </c>
      <c r="H44" s="290" t="s">
        <v>348</v>
      </c>
    </row>
    <row r="45" spans="1:8" s="110" customFormat="1" hidden="1" x14ac:dyDescent="0.25">
      <c r="A45" s="276"/>
      <c r="B45" s="592"/>
      <c r="C45" s="592"/>
      <c r="D45" s="281"/>
      <c r="E45" s="273"/>
      <c r="F45" s="277"/>
      <c r="G45" s="87">
        <f t="shared" si="2"/>
        <v>0</v>
      </c>
      <c r="H45" s="290" t="s">
        <v>348</v>
      </c>
    </row>
    <row r="46" spans="1:8" s="110" customFormat="1" hidden="1" x14ac:dyDescent="0.25">
      <c r="A46" s="276"/>
      <c r="B46" s="592"/>
      <c r="C46" s="592"/>
      <c r="D46" s="281"/>
      <c r="E46" s="273"/>
      <c r="F46" s="277"/>
      <c r="G46" s="87">
        <f t="shared" si="2"/>
        <v>0</v>
      </c>
      <c r="H46" s="290" t="s">
        <v>348</v>
      </c>
    </row>
    <row r="47" spans="1:8" s="110" customFormat="1" hidden="1" x14ac:dyDescent="0.25">
      <c r="A47" s="276"/>
      <c r="B47" s="592"/>
      <c r="C47" s="592"/>
      <c r="D47" s="281"/>
      <c r="E47" s="273"/>
      <c r="F47" s="277"/>
      <c r="G47" s="87">
        <f t="shared" si="2"/>
        <v>0</v>
      </c>
      <c r="H47" s="290" t="s">
        <v>348</v>
      </c>
    </row>
    <row r="48" spans="1:8" s="110" customFormat="1" hidden="1" x14ac:dyDescent="0.25">
      <c r="A48" s="276"/>
      <c r="B48" s="592"/>
      <c r="C48" s="592"/>
      <c r="D48" s="281"/>
      <c r="E48" s="273"/>
      <c r="F48" s="277"/>
      <c r="G48" s="87">
        <f t="shared" si="2"/>
        <v>0</v>
      </c>
      <c r="H48" s="290" t="s">
        <v>348</v>
      </c>
    </row>
    <row r="49" spans="1:8" s="110" customFormat="1" hidden="1" x14ac:dyDescent="0.25">
      <c r="A49" s="276"/>
      <c r="B49" s="592"/>
      <c r="C49" s="592"/>
      <c r="D49" s="281"/>
      <c r="E49" s="273"/>
      <c r="F49" s="277"/>
      <c r="G49" s="87">
        <f t="shared" si="2"/>
        <v>0</v>
      </c>
      <c r="H49" s="290" t="s">
        <v>348</v>
      </c>
    </row>
    <row r="50" spans="1:8" s="110" customFormat="1" hidden="1" x14ac:dyDescent="0.25">
      <c r="A50" s="276"/>
      <c r="B50" s="592"/>
      <c r="C50" s="592"/>
      <c r="D50" s="281"/>
      <c r="E50" s="273"/>
      <c r="F50" s="277"/>
      <c r="G50" s="87">
        <f t="shared" si="2"/>
        <v>0</v>
      </c>
      <c r="H50" s="290" t="s">
        <v>348</v>
      </c>
    </row>
    <row r="51" spans="1:8" s="110" customFormat="1" hidden="1" x14ac:dyDescent="0.25">
      <c r="A51" s="276"/>
      <c r="B51" s="592"/>
      <c r="C51" s="592"/>
      <c r="D51" s="281"/>
      <c r="E51" s="273"/>
      <c r="F51" s="277"/>
      <c r="G51" s="87">
        <f t="shared" si="2"/>
        <v>0</v>
      </c>
      <c r="H51" s="290" t="s">
        <v>348</v>
      </c>
    </row>
    <row r="52" spans="1:8" s="110" customFormat="1" hidden="1" x14ac:dyDescent="0.25">
      <c r="A52" s="276"/>
      <c r="B52" s="592"/>
      <c r="C52" s="592"/>
      <c r="D52" s="281"/>
      <c r="E52" s="273"/>
      <c r="F52" s="277"/>
      <c r="G52" s="87">
        <f t="shared" si="2"/>
        <v>0</v>
      </c>
      <c r="H52" s="290" t="s">
        <v>348</v>
      </c>
    </row>
    <row r="53" spans="1:8" s="110" customFormat="1" hidden="1" x14ac:dyDescent="0.25">
      <c r="A53" s="276"/>
      <c r="B53" s="592"/>
      <c r="C53" s="592"/>
      <c r="D53" s="281"/>
      <c r="E53" s="273"/>
      <c r="F53" s="277"/>
      <c r="G53" s="87">
        <f t="shared" si="2"/>
        <v>0</v>
      </c>
      <c r="H53" s="290" t="s">
        <v>348</v>
      </c>
    </row>
    <row r="54" spans="1:8" s="110" customFormat="1" hidden="1" x14ac:dyDescent="0.25">
      <c r="A54" s="276"/>
      <c r="B54" s="592"/>
      <c r="C54" s="592"/>
      <c r="D54" s="281"/>
      <c r="E54" s="273"/>
      <c r="F54" s="277"/>
      <c r="G54" s="87">
        <f t="shared" si="2"/>
        <v>0</v>
      </c>
      <c r="H54" s="290" t="s">
        <v>348</v>
      </c>
    </row>
    <row r="55" spans="1:8" s="110" customFormat="1" hidden="1" x14ac:dyDescent="0.25">
      <c r="A55" s="276"/>
      <c r="B55" s="592"/>
      <c r="C55" s="592"/>
      <c r="D55" s="281"/>
      <c r="E55" s="273"/>
      <c r="F55" s="277"/>
      <c r="G55" s="87">
        <f t="shared" si="2"/>
        <v>0</v>
      </c>
      <c r="H55" s="290" t="s">
        <v>348</v>
      </c>
    </row>
    <row r="56" spans="1:8" s="110" customFormat="1" hidden="1" x14ac:dyDescent="0.25">
      <c r="A56" s="276"/>
      <c r="B56" s="592"/>
      <c r="C56" s="592"/>
      <c r="D56" s="281"/>
      <c r="E56" s="273"/>
      <c r="F56" s="277"/>
      <c r="G56" s="87">
        <f t="shared" si="2"/>
        <v>0</v>
      </c>
      <c r="H56" s="290" t="s">
        <v>348</v>
      </c>
    </row>
    <row r="57" spans="1:8" s="110" customFormat="1" hidden="1" x14ac:dyDescent="0.25">
      <c r="A57" s="276"/>
      <c r="B57" s="592"/>
      <c r="C57" s="592"/>
      <c r="D57" s="281"/>
      <c r="E57" s="273"/>
      <c r="F57" s="277"/>
      <c r="G57" s="87">
        <f t="shared" si="2"/>
        <v>0</v>
      </c>
      <c r="H57" s="290" t="s">
        <v>348</v>
      </c>
    </row>
    <row r="58" spans="1:8" s="110" customFormat="1" hidden="1" x14ac:dyDescent="0.25">
      <c r="A58" s="276"/>
      <c r="B58" s="592"/>
      <c r="C58" s="592"/>
      <c r="D58" s="281"/>
      <c r="E58" s="273"/>
      <c r="F58" s="277"/>
      <c r="G58" s="87">
        <f t="shared" si="2"/>
        <v>0</v>
      </c>
      <c r="H58" s="290" t="s">
        <v>348</v>
      </c>
    </row>
    <row r="59" spans="1:8" s="110" customFormat="1" hidden="1" x14ac:dyDescent="0.25">
      <c r="A59" s="276"/>
      <c r="B59" s="592"/>
      <c r="C59" s="592"/>
      <c r="D59" s="281"/>
      <c r="E59" s="273"/>
      <c r="F59" s="277"/>
      <c r="G59" s="87">
        <f t="shared" si="2"/>
        <v>0</v>
      </c>
      <c r="H59" s="290" t="s">
        <v>348</v>
      </c>
    </row>
    <row r="60" spans="1:8" s="110" customFormat="1" hidden="1" x14ac:dyDescent="0.25">
      <c r="A60" s="276"/>
      <c r="B60" s="592"/>
      <c r="C60" s="592"/>
      <c r="D60" s="281"/>
      <c r="E60" s="273"/>
      <c r="F60" s="277"/>
      <c r="G60" s="87">
        <f t="shared" si="2"/>
        <v>0</v>
      </c>
      <c r="H60" s="290" t="s">
        <v>348</v>
      </c>
    </row>
    <row r="61" spans="1:8" s="110" customFormat="1" hidden="1" x14ac:dyDescent="0.25">
      <c r="A61" s="276"/>
      <c r="B61" s="592"/>
      <c r="C61" s="592"/>
      <c r="D61" s="281"/>
      <c r="E61" s="273"/>
      <c r="F61" s="277"/>
      <c r="G61" s="87">
        <f t="shared" si="2"/>
        <v>0</v>
      </c>
      <c r="H61" s="290" t="s">
        <v>348</v>
      </c>
    </row>
    <row r="62" spans="1:8" s="110" customFormat="1" hidden="1" x14ac:dyDescent="0.25">
      <c r="A62" s="276"/>
      <c r="B62" s="592"/>
      <c r="C62" s="592"/>
      <c r="D62" s="281"/>
      <c r="E62" s="273"/>
      <c r="F62" s="277"/>
      <c r="G62" s="87">
        <f t="shared" si="2"/>
        <v>0</v>
      </c>
      <c r="H62" s="290" t="s">
        <v>348</v>
      </c>
    </row>
    <row r="63" spans="1:8" s="110" customFormat="1" hidden="1" x14ac:dyDescent="0.25">
      <c r="A63" s="276"/>
      <c r="B63" s="592"/>
      <c r="C63" s="592"/>
      <c r="D63" s="281"/>
      <c r="E63" s="273"/>
      <c r="F63" s="277"/>
      <c r="G63" s="87">
        <f t="shared" si="2"/>
        <v>0</v>
      </c>
      <c r="H63" s="290" t="s">
        <v>348</v>
      </c>
    </row>
    <row r="64" spans="1:8" s="110" customFormat="1" hidden="1" x14ac:dyDescent="0.25">
      <c r="A64" s="276"/>
      <c r="B64" s="592"/>
      <c r="C64" s="592"/>
      <c r="D64" s="281"/>
      <c r="E64" s="273"/>
      <c r="F64" s="277"/>
      <c r="G64" s="87">
        <f t="shared" si="2"/>
        <v>0</v>
      </c>
      <c r="H64" s="290" t="s">
        <v>348</v>
      </c>
    </row>
    <row r="65" spans="1:8" s="110" customFormat="1" hidden="1" x14ac:dyDescent="0.25">
      <c r="A65" s="276"/>
      <c r="B65" s="592"/>
      <c r="C65" s="592"/>
      <c r="D65" s="281"/>
      <c r="E65" s="273"/>
      <c r="F65" s="277"/>
      <c r="G65" s="87">
        <f t="shared" si="2"/>
        <v>0</v>
      </c>
      <c r="H65" s="290" t="s">
        <v>348</v>
      </c>
    </row>
    <row r="66" spans="1:8" s="110" customFormat="1" hidden="1" x14ac:dyDescent="0.25">
      <c r="A66" s="276"/>
      <c r="B66" s="592"/>
      <c r="C66" s="592"/>
      <c r="D66" s="281"/>
      <c r="E66" s="273"/>
      <c r="F66" s="277"/>
      <c r="G66" s="87">
        <f t="shared" si="2"/>
        <v>0</v>
      </c>
      <c r="H66" s="290" t="s">
        <v>348</v>
      </c>
    </row>
    <row r="67" spans="1:8" s="110" customFormat="1" hidden="1" x14ac:dyDescent="0.25">
      <c r="A67" s="276"/>
      <c r="B67" s="592"/>
      <c r="C67" s="592"/>
      <c r="D67" s="281"/>
      <c r="E67" s="273"/>
      <c r="F67" s="277"/>
      <c r="G67" s="87">
        <f t="shared" si="2"/>
        <v>0</v>
      </c>
      <c r="H67" s="290" t="s">
        <v>348</v>
      </c>
    </row>
    <row r="68" spans="1:8" s="110" customFormat="1" hidden="1" x14ac:dyDescent="0.25">
      <c r="A68" s="276"/>
      <c r="B68" s="592"/>
      <c r="C68" s="592"/>
      <c r="D68" s="281"/>
      <c r="E68" s="273"/>
      <c r="F68" s="277"/>
      <c r="G68" s="87">
        <f t="shared" ref="G68:G99" si="3">ROUND(+D68*F68,2)</f>
        <v>0</v>
      </c>
      <c r="H68" s="290" t="s">
        <v>348</v>
      </c>
    </row>
    <row r="69" spans="1:8" s="110" customFormat="1" hidden="1" x14ac:dyDescent="0.25">
      <c r="A69" s="276"/>
      <c r="B69" s="592"/>
      <c r="C69" s="592"/>
      <c r="D69" s="281"/>
      <c r="E69" s="273"/>
      <c r="F69" s="277"/>
      <c r="G69" s="87">
        <f t="shared" si="3"/>
        <v>0</v>
      </c>
      <c r="H69" s="290" t="s">
        <v>348</v>
      </c>
    </row>
    <row r="70" spans="1:8" s="110" customFormat="1" hidden="1" x14ac:dyDescent="0.25">
      <c r="A70" s="276"/>
      <c r="B70" s="592"/>
      <c r="C70" s="592"/>
      <c r="D70" s="281"/>
      <c r="E70" s="273"/>
      <c r="F70" s="277"/>
      <c r="G70" s="87">
        <f t="shared" si="3"/>
        <v>0</v>
      </c>
      <c r="H70" s="290" t="s">
        <v>348</v>
      </c>
    </row>
    <row r="71" spans="1:8" s="110" customFormat="1" hidden="1" x14ac:dyDescent="0.25">
      <c r="A71" s="276"/>
      <c r="B71" s="592"/>
      <c r="C71" s="592"/>
      <c r="D71" s="281"/>
      <c r="E71" s="273"/>
      <c r="F71" s="277"/>
      <c r="G71" s="87">
        <f t="shared" si="3"/>
        <v>0</v>
      </c>
      <c r="H71" s="290" t="s">
        <v>348</v>
      </c>
    </row>
    <row r="72" spans="1:8" s="110" customFormat="1" hidden="1" x14ac:dyDescent="0.25">
      <c r="A72" s="276"/>
      <c r="B72" s="592"/>
      <c r="C72" s="592"/>
      <c r="D72" s="281"/>
      <c r="E72" s="273"/>
      <c r="F72" s="277"/>
      <c r="G72" s="87">
        <f t="shared" si="3"/>
        <v>0</v>
      </c>
      <c r="H72" s="290" t="s">
        <v>348</v>
      </c>
    </row>
    <row r="73" spans="1:8" s="110" customFormat="1" hidden="1" x14ac:dyDescent="0.25">
      <c r="A73" s="276"/>
      <c r="B73" s="592"/>
      <c r="C73" s="592"/>
      <c r="D73" s="281"/>
      <c r="E73" s="273"/>
      <c r="F73" s="277"/>
      <c r="G73" s="87">
        <f t="shared" si="3"/>
        <v>0</v>
      </c>
      <c r="H73" s="290" t="s">
        <v>348</v>
      </c>
    </row>
    <row r="74" spans="1:8" s="110" customFormat="1" hidden="1" x14ac:dyDescent="0.25">
      <c r="A74" s="276"/>
      <c r="B74" s="592"/>
      <c r="C74" s="592"/>
      <c r="D74" s="281"/>
      <c r="E74" s="273"/>
      <c r="F74" s="277"/>
      <c r="G74" s="87">
        <f t="shared" si="3"/>
        <v>0</v>
      </c>
      <c r="H74" s="290" t="s">
        <v>348</v>
      </c>
    </row>
    <row r="75" spans="1:8" s="110" customFormat="1" hidden="1" x14ac:dyDescent="0.25">
      <c r="A75" s="276"/>
      <c r="B75" s="592"/>
      <c r="C75" s="592"/>
      <c r="D75" s="281"/>
      <c r="E75" s="273"/>
      <c r="F75" s="277"/>
      <c r="G75" s="87">
        <f t="shared" si="3"/>
        <v>0</v>
      </c>
      <c r="H75" s="290" t="s">
        <v>348</v>
      </c>
    </row>
    <row r="76" spans="1:8" s="110" customFormat="1" hidden="1" x14ac:dyDescent="0.25">
      <c r="A76" s="276"/>
      <c r="B76" s="592"/>
      <c r="C76" s="592"/>
      <c r="D76" s="281"/>
      <c r="E76" s="273"/>
      <c r="F76" s="277"/>
      <c r="G76" s="87">
        <f t="shared" si="3"/>
        <v>0</v>
      </c>
      <c r="H76" s="290" t="s">
        <v>348</v>
      </c>
    </row>
    <row r="77" spans="1:8" s="110" customFormat="1" hidden="1" x14ac:dyDescent="0.25">
      <c r="A77" s="276"/>
      <c r="B77" s="592"/>
      <c r="C77" s="592"/>
      <c r="D77" s="281"/>
      <c r="E77" s="273"/>
      <c r="F77" s="277"/>
      <c r="G77" s="87">
        <f t="shared" si="3"/>
        <v>0</v>
      </c>
      <c r="H77" s="290" t="s">
        <v>348</v>
      </c>
    </row>
    <row r="78" spans="1:8" s="110" customFormat="1" hidden="1" x14ac:dyDescent="0.25">
      <c r="A78" s="276"/>
      <c r="B78" s="592"/>
      <c r="C78" s="592"/>
      <c r="D78" s="281"/>
      <c r="E78" s="273"/>
      <c r="F78" s="277"/>
      <c r="G78" s="87">
        <f t="shared" si="3"/>
        <v>0</v>
      </c>
      <c r="H78" s="290" t="s">
        <v>348</v>
      </c>
    </row>
    <row r="79" spans="1:8" s="110" customFormat="1" hidden="1" x14ac:dyDescent="0.25">
      <c r="A79" s="276"/>
      <c r="B79" s="592"/>
      <c r="C79" s="592"/>
      <c r="D79" s="281"/>
      <c r="E79" s="273"/>
      <c r="F79" s="277"/>
      <c r="G79" s="87">
        <f t="shared" si="3"/>
        <v>0</v>
      </c>
      <c r="H79" s="290" t="s">
        <v>348</v>
      </c>
    </row>
    <row r="80" spans="1:8" s="110" customFormat="1" hidden="1" x14ac:dyDescent="0.25">
      <c r="A80" s="276"/>
      <c r="B80" s="592"/>
      <c r="C80" s="592"/>
      <c r="D80" s="281"/>
      <c r="E80" s="273"/>
      <c r="F80" s="277"/>
      <c r="G80" s="87">
        <f t="shared" si="3"/>
        <v>0</v>
      </c>
      <c r="H80" s="290" t="s">
        <v>348</v>
      </c>
    </row>
    <row r="81" spans="1:8" s="110" customFormat="1" hidden="1" x14ac:dyDescent="0.25">
      <c r="A81" s="276"/>
      <c r="B81" s="592"/>
      <c r="C81" s="592"/>
      <c r="D81" s="281"/>
      <c r="E81" s="273"/>
      <c r="F81" s="277"/>
      <c r="G81" s="87">
        <f t="shared" si="3"/>
        <v>0</v>
      </c>
      <c r="H81" s="290" t="s">
        <v>348</v>
      </c>
    </row>
    <row r="82" spans="1:8" s="110" customFormat="1" hidden="1" x14ac:dyDescent="0.25">
      <c r="A82" s="276"/>
      <c r="B82" s="592"/>
      <c r="C82" s="592"/>
      <c r="D82" s="281"/>
      <c r="E82" s="273"/>
      <c r="F82" s="277"/>
      <c r="G82" s="87">
        <f t="shared" si="3"/>
        <v>0</v>
      </c>
      <c r="H82" s="290" t="s">
        <v>348</v>
      </c>
    </row>
    <row r="83" spans="1:8" s="110" customFormat="1" hidden="1" x14ac:dyDescent="0.25">
      <c r="A83" s="276"/>
      <c r="B83" s="592"/>
      <c r="C83" s="592"/>
      <c r="D83" s="281"/>
      <c r="E83" s="273"/>
      <c r="F83" s="277"/>
      <c r="G83" s="87">
        <f t="shared" si="3"/>
        <v>0</v>
      </c>
      <c r="H83" s="290" t="s">
        <v>348</v>
      </c>
    </row>
    <row r="84" spans="1:8" s="110" customFormat="1" hidden="1" x14ac:dyDescent="0.25">
      <c r="A84" s="276"/>
      <c r="B84" s="592"/>
      <c r="C84" s="592"/>
      <c r="D84" s="281"/>
      <c r="E84" s="273"/>
      <c r="F84" s="277"/>
      <c r="G84" s="87">
        <f t="shared" si="3"/>
        <v>0</v>
      </c>
      <c r="H84" s="290" t="s">
        <v>348</v>
      </c>
    </row>
    <row r="85" spans="1:8" s="110" customFormat="1" hidden="1" x14ac:dyDescent="0.25">
      <c r="A85" s="276"/>
      <c r="B85" s="592"/>
      <c r="C85" s="592"/>
      <c r="D85" s="281"/>
      <c r="E85" s="273"/>
      <c r="F85" s="277"/>
      <c r="G85" s="87">
        <f t="shared" si="3"/>
        <v>0</v>
      </c>
      <c r="H85" s="290" t="s">
        <v>348</v>
      </c>
    </row>
    <row r="86" spans="1:8" s="110" customFormat="1" hidden="1" x14ac:dyDescent="0.25">
      <c r="A86" s="276"/>
      <c r="B86" s="592"/>
      <c r="C86" s="592"/>
      <c r="D86" s="281"/>
      <c r="E86" s="273"/>
      <c r="F86" s="277"/>
      <c r="G86" s="87">
        <f t="shared" si="3"/>
        <v>0</v>
      </c>
      <c r="H86" s="290" t="s">
        <v>348</v>
      </c>
    </row>
    <row r="87" spans="1:8" s="110" customFormat="1" hidden="1" x14ac:dyDescent="0.25">
      <c r="A87" s="276"/>
      <c r="B87" s="592"/>
      <c r="C87" s="592"/>
      <c r="D87" s="281"/>
      <c r="E87" s="273"/>
      <c r="F87" s="277"/>
      <c r="G87" s="87">
        <f t="shared" si="3"/>
        <v>0</v>
      </c>
      <c r="H87" s="290" t="s">
        <v>348</v>
      </c>
    </row>
    <row r="88" spans="1:8" s="110" customFormat="1" hidden="1" x14ac:dyDescent="0.25">
      <c r="A88" s="276"/>
      <c r="B88" s="592"/>
      <c r="C88" s="592"/>
      <c r="D88" s="281"/>
      <c r="E88" s="273"/>
      <c r="F88" s="277"/>
      <c r="G88" s="87">
        <f t="shared" si="3"/>
        <v>0</v>
      </c>
      <c r="H88" s="290" t="s">
        <v>348</v>
      </c>
    </row>
    <row r="89" spans="1:8" s="110" customFormat="1" hidden="1" x14ac:dyDescent="0.25">
      <c r="A89" s="276"/>
      <c r="B89" s="592"/>
      <c r="C89" s="592"/>
      <c r="D89" s="281"/>
      <c r="E89" s="273"/>
      <c r="F89" s="277"/>
      <c r="G89" s="87">
        <f t="shared" si="3"/>
        <v>0</v>
      </c>
      <c r="H89" s="290" t="s">
        <v>348</v>
      </c>
    </row>
    <row r="90" spans="1:8" s="110" customFormat="1" hidden="1" x14ac:dyDescent="0.25">
      <c r="A90" s="276"/>
      <c r="B90" s="592"/>
      <c r="C90" s="592"/>
      <c r="D90" s="281"/>
      <c r="E90" s="273"/>
      <c r="F90" s="277"/>
      <c r="G90" s="87">
        <f t="shared" si="3"/>
        <v>0</v>
      </c>
      <c r="H90" s="290" t="s">
        <v>348</v>
      </c>
    </row>
    <row r="91" spans="1:8" s="110" customFormat="1" hidden="1" x14ac:dyDescent="0.25">
      <c r="A91" s="276"/>
      <c r="B91" s="592"/>
      <c r="C91" s="592"/>
      <c r="D91" s="281"/>
      <c r="E91" s="273"/>
      <c r="F91" s="277"/>
      <c r="G91" s="87">
        <f t="shared" si="3"/>
        <v>0</v>
      </c>
      <c r="H91" s="290" t="s">
        <v>348</v>
      </c>
    </row>
    <row r="92" spans="1:8" s="110" customFormat="1" hidden="1" x14ac:dyDescent="0.25">
      <c r="A92" s="276"/>
      <c r="B92" s="592"/>
      <c r="C92" s="592"/>
      <c r="D92" s="281"/>
      <c r="E92" s="273"/>
      <c r="F92" s="277"/>
      <c r="G92" s="87">
        <f t="shared" si="3"/>
        <v>0</v>
      </c>
      <c r="H92" s="290" t="s">
        <v>348</v>
      </c>
    </row>
    <row r="93" spans="1:8" s="110" customFormat="1" hidden="1" x14ac:dyDescent="0.25">
      <c r="A93" s="276"/>
      <c r="B93" s="592"/>
      <c r="C93" s="592"/>
      <c r="D93" s="281"/>
      <c r="E93" s="273"/>
      <c r="F93" s="277"/>
      <c r="G93" s="87">
        <f t="shared" si="3"/>
        <v>0</v>
      </c>
      <c r="H93" s="290" t="s">
        <v>348</v>
      </c>
    </row>
    <row r="94" spans="1:8" s="110" customFormat="1" hidden="1" x14ac:dyDescent="0.25">
      <c r="A94" s="276"/>
      <c r="B94" s="592"/>
      <c r="C94" s="592"/>
      <c r="D94" s="281"/>
      <c r="E94" s="273"/>
      <c r="F94" s="277"/>
      <c r="G94" s="87">
        <f t="shared" si="3"/>
        <v>0</v>
      </c>
      <c r="H94" s="290" t="s">
        <v>348</v>
      </c>
    </row>
    <row r="95" spans="1:8" s="110" customFormat="1" hidden="1" x14ac:dyDescent="0.25">
      <c r="A95" s="276"/>
      <c r="B95" s="592"/>
      <c r="C95" s="592"/>
      <c r="D95" s="281"/>
      <c r="E95" s="273"/>
      <c r="F95" s="277"/>
      <c r="G95" s="87">
        <f t="shared" si="3"/>
        <v>0</v>
      </c>
      <c r="H95" s="290" t="s">
        <v>348</v>
      </c>
    </row>
    <row r="96" spans="1:8" s="110" customFormat="1" hidden="1" x14ac:dyDescent="0.25">
      <c r="A96" s="276"/>
      <c r="B96" s="592"/>
      <c r="C96" s="592"/>
      <c r="D96" s="281"/>
      <c r="E96" s="273"/>
      <c r="F96" s="277"/>
      <c r="G96" s="87">
        <f t="shared" si="3"/>
        <v>0</v>
      </c>
      <c r="H96" s="290" t="s">
        <v>348</v>
      </c>
    </row>
    <row r="97" spans="1:8" s="110" customFormat="1" hidden="1" x14ac:dyDescent="0.25">
      <c r="A97" s="276"/>
      <c r="B97" s="592"/>
      <c r="C97" s="592"/>
      <c r="D97" s="281"/>
      <c r="E97" s="273"/>
      <c r="F97" s="277"/>
      <c r="G97" s="87">
        <f t="shared" si="3"/>
        <v>0</v>
      </c>
      <c r="H97" s="290" t="s">
        <v>348</v>
      </c>
    </row>
    <row r="98" spans="1:8" s="110" customFormat="1" hidden="1" x14ac:dyDescent="0.25">
      <c r="A98" s="276"/>
      <c r="B98" s="592"/>
      <c r="C98" s="592"/>
      <c r="D98" s="281"/>
      <c r="E98" s="273"/>
      <c r="F98" s="277"/>
      <c r="G98" s="87">
        <f t="shared" si="3"/>
        <v>0</v>
      </c>
      <c r="H98" s="290" t="s">
        <v>348</v>
      </c>
    </row>
    <row r="99" spans="1:8" s="110" customFormat="1" hidden="1" x14ac:dyDescent="0.25">
      <c r="A99" s="276"/>
      <c r="B99" s="592"/>
      <c r="C99" s="592"/>
      <c r="D99" s="281"/>
      <c r="E99" s="273"/>
      <c r="F99" s="277"/>
      <c r="G99" s="87">
        <f t="shared" si="3"/>
        <v>0</v>
      </c>
      <c r="H99" s="290" t="s">
        <v>348</v>
      </c>
    </row>
    <row r="100" spans="1:8" s="110" customFormat="1" hidden="1" x14ac:dyDescent="0.25">
      <c r="A100" s="276"/>
      <c r="B100" s="592"/>
      <c r="C100" s="592"/>
      <c r="D100" s="281"/>
      <c r="E100" s="273"/>
      <c r="F100" s="277"/>
      <c r="G100" s="87">
        <f t="shared" ref="G100:G131" si="4">ROUND(+D100*F100,2)</f>
        <v>0</v>
      </c>
      <c r="H100" s="290" t="s">
        <v>348</v>
      </c>
    </row>
    <row r="101" spans="1:8" s="110" customFormat="1" hidden="1" x14ac:dyDescent="0.25">
      <c r="A101" s="276"/>
      <c r="B101" s="592"/>
      <c r="C101" s="592"/>
      <c r="D101" s="281"/>
      <c r="E101" s="273"/>
      <c r="F101" s="277"/>
      <c r="G101" s="87">
        <f t="shared" si="4"/>
        <v>0</v>
      </c>
      <c r="H101" s="290" t="s">
        <v>348</v>
      </c>
    </row>
    <row r="102" spans="1:8" s="110" customFormat="1" hidden="1" x14ac:dyDescent="0.25">
      <c r="A102" s="276"/>
      <c r="B102" s="592"/>
      <c r="C102" s="592"/>
      <c r="D102" s="281"/>
      <c r="E102" s="273"/>
      <c r="F102" s="277"/>
      <c r="G102" s="87">
        <f t="shared" si="4"/>
        <v>0</v>
      </c>
      <c r="H102" s="290" t="s">
        <v>348</v>
      </c>
    </row>
    <row r="103" spans="1:8" s="110" customFormat="1" hidden="1" x14ac:dyDescent="0.25">
      <c r="A103" s="276"/>
      <c r="B103" s="592"/>
      <c r="C103" s="592"/>
      <c r="D103" s="281"/>
      <c r="E103" s="273"/>
      <c r="F103" s="277"/>
      <c r="G103" s="87">
        <f t="shared" si="4"/>
        <v>0</v>
      </c>
      <c r="H103" s="290" t="s">
        <v>348</v>
      </c>
    </row>
    <row r="104" spans="1:8" s="110" customFormat="1" hidden="1" x14ac:dyDescent="0.25">
      <c r="A104" s="276"/>
      <c r="B104" s="592"/>
      <c r="C104" s="592"/>
      <c r="D104" s="281"/>
      <c r="E104" s="273"/>
      <c r="F104" s="277"/>
      <c r="G104" s="87">
        <f t="shared" si="4"/>
        <v>0</v>
      </c>
      <c r="H104" s="290" t="s">
        <v>348</v>
      </c>
    </row>
    <row r="105" spans="1:8" s="110" customFormat="1" hidden="1" x14ac:dyDescent="0.25">
      <c r="A105" s="276"/>
      <c r="B105" s="592"/>
      <c r="C105" s="592"/>
      <c r="D105" s="281"/>
      <c r="E105" s="273"/>
      <c r="F105" s="277"/>
      <c r="G105" s="87">
        <f t="shared" si="4"/>
        <v>0</v>
      </c>
      <c r="H105" s="290" t="s">
        <v>348</v>
      </c>
    </row>
    <row r="106" spans="1:8" s="110" customFormat="1" hidden="1" x14ac:dyDescent="0.25">
      <c r="A106" s="276"/>
      <c r="B106" s="592"/>
      <c r="C106" s="592"/>
      <c r="D106" s="281"/>
      <c r="E106" s="273"/>
      <c r="F106" s="277"/>
      <c r="G106" s="87">
        <f t="shared" si="4"/>
        <v>0</v>
      </c>
      <c r="H106" s="290" t="s">
        <v>348</v>
      </c>
    </row>
    <row r="107" spans="1:8" s="110" customFormat="1" hidden="1" x14ac:dyDescent="0.25">
      <c r="A107" s="276"/>
      <c r="B107" s="592"/>
      <c r="C107" s="592"/>
      <c r="D107" s="281"/>
      <c r="E107" s="273"/>
      <c r="F107" s="277"/>
      <c r="G107" s="87">
        <f t="shared" si="4"/>
        <v>0</v>
      </c>
      <c r="H107" s="290" t="s">
        <v>348</v>
      </c>
    </row>
    <row r="108" spans="1:8" s="110" customFormat="1" hidden="1" x14ac:dyDescent="0.25">
      <c r="A108" s="276"/>
      <c r="B108" s="592"/>
      <c r="C108" s="592"/>
      <c r="D108" s="281"/>
      <c r="E108" s="273"/>
      <c r="F108" s="277"/>
      <c r="G108" s="87">
        <f t="shared" si="4"/>
        <v>0</v>
      </c>
      <c r="H108" s="290" t="s">
        <v>348</v>
      </c>
    </row>
    <row r="109" spans="1:8" s="110" customFormat="1" hidden="1" x14ac:dyDescent="0.25">
      <c r="A109" s="276"/>
      <c r="B109" s="592"/>
      <c r="C109" s="592"/>
      <c r="D109" s="281"/>
      <c r="E109" s="273"/>
      <c r="F109" s="277"/>
      <c r="G109" s="87">
        <f t="shared" si="4"/>
        <v>0</v>
      </c>
      <c r="H109" s="290" t="s">
        <v>348</v>
      </c>
    </row>
    <row r="110" spans="1:8" s="110" customFormat="1" hidden="1" x14ac:dyDescent="0.25">
      <c r="A110" s="276"/>
      <c r="B110" s="592"/>
      <c r="C110" s="592"/>
      <c r="D110" s="281"/>
      <c r="E110" s="273"/>
      <c r="F110" s="277"/>
      <c r="G110" s="87">
        <f t="shared" si="4"/>
        <v>0</v>
      </c>
      <c r="H110" s="290" t="s">
        <v>348</v>
      </c>
    </row>
    <row r="111" spans="1:8" s="110" customFormat="1" hidden="1" x14ac:dyDescent="0.25">
      <c r="A111" s="276"/>
      <c r="B111" s="592"/>
      <c r="C111" s="592"/>
      <c r="D111" s="281"/>
      <c r="E111" s="273"/>
      <c r="F111" s="277"/>
      <c r="G111" s="87">
        <f t="shared" si="4"/>
        <v>0</v>
      </c>
      <c r="H111" s="290" t="s">
        <v>348</v>
      </c>
    </row>
    <row r="112" spans="1:8" s="110" customFormat="1" hidden="1" x14ac:dyDescent="0.25">
      <c r="A112" s="276"/>
      <c r="B112" s="592"/>
      <c r="C112" s="592"/>
      <c r="D112" s="281"/>
      <c r="E112" s="273"/>
      <c r="F112" s="277"/>
      <c r="G112" s="87">
        <f t="shared" si="4"/>
        <v>0</v>
      </c>
      <c r="H112" s="290" t="s">
        <v>348</v>
      </c>
    </row>
    <row r="113" spans="1:8" s="110" customFormat="1" hidden="1" x14ac:dyDescent="0.25">
      <c r="A113" s="276"/>
      <c r="B113" s="592"/>
      <c r="C113" s="592"/>
      <c r="D113" s="281"/>
      <c r="E113" s="273"/>
      <c r="F113" s="277"/>
      <c r="G113" s="87">
        <f t="shared" si="4"/>
        <v>0</v>
      </c>
      <c r="H113" s="290" t="s">
        <v>348</v>
      </c>
    </row>
    <row r="114" spans="1:8" s="110" customFormat="1" hidden="1" x14ac:dyDescent="0.25">
      <c r="A114" s="276"/>
      <c r="B114" s="592"/>
      <c r="C114" s="592"/>
      <c r="D114" s="281"/>
      <c r="E114" s="273"/>
      <c r="F114" s="277"/>
      <c r="G114" s="87">
        <f t="shared" si="4"/>
        <v>0</v>
      </c>
      <c r="H114" s="290" t="s">
        <v>348</v>
      </c>
    </row>
    <row r="115" spans="1:8" s="110" customFormat="1" hidden="1" x14ac:dyDescent="0.25">
      <c r="A115" s="276"/>
      <c r="B115" s="592"/>
      <c r="C115" s="592"/>
      <c r="D115" s="281"/>
      <c r="E115" s="273"/>
      <c r="F115" s="277"/>
      <c r="G115" s="87">
        <f t="shared" si="4"/>
        <v>0</v>
      </c>
      <c r="H115" s="290" t="s">
        <v>348</v>
      </c>
    </row>
    <row r="116" spans="1:8" s="110" customFormat="1" hidden="1" x14ac:dyDescent="0.25">
      <c r="A116" s="276"/>
      <c r="B116" s="592"/>
      <c r="C116" s="592"/>
      <c r="D116" s="281"/>
      <c r="E116" s="273"/>
      <c r="F116" s="277"/>
      <c r="G116" s="87">
        <f t="shared" si="4"/>
        <v>0</v>
      </c>
      <c r="H116" s="290" t="s">
        <v>348</v>
      </c>
    </row>
    <row r="117" spans="1:8" s="110" customFormat="1" hidden="1" x14ac:dyDescent="0.25">
      <c r="A117" s="276"/>
      <c r="B117" s="592"/>
      <c r="C117" s="592"/>
      <c r="D117" s="281"/>
      <c r="E117" s="273"/>
      <c r="F117" s="277"/>
      <c r="G117" s="87">
        <f t="shared" si="4"/>
        <v>0</v>
      </c>
      <c r="H117" s="290" t="s">
        <v>348</v>
      </c>
    </row>
    <row r="118" spans="1:8" s="110" customFormat="1" hidden="1" x14ac:dyDescent="0.25">
      <c r="A118" s="276"/>
      <c r="B118" s="592"/>
      <c r="C118" s="592"/>
      <c r="D118" s="281"/>
      <c r="E118" s="273"/>
      <c r="F118" s="277"/>
      <c r="G118" s="87">
        <f t="shared" si="4"/>
        <v>0</v>
      </c>
      <c r="H118" s="290" t="s">
        <v>348</v>
      </c>
    </row>
    <row r="119" spans="1:8" s="110" customFormat="1" hidden="1" x14ac:dyDescent="0.25">
      <c r="A119" s="276"/>
      <c r="B119" s="592"/>
      <c r="C119" s="592"/>
      <c r="D119" s="281"/>
      <c r="E119" s="273"/>
      <c r="F119" s="277"/>
      <c r="G119" s="87">
        <f t="shared" si="4"/>
        <v>0</v>
      </c>
      <c r="H119" s="290" t="s">
        <v>348</v>
      </c>
    </row>
    <row r="120" spans="1:8" s="110" customFormat="1" hidden="1" x14ac:dyDescent="0.25">
      <c r="A120" s="276"/>
      <c r="B120" s="592"/>
      <c r="C120" s="592"/>
      <c r="D120" s="281"/>
      <c r="E120" s="273"/>
      <c r="F120" s="277"/>
      <c r="G120" s="87">
        <f t="shared" si="4"/>
        <v>0</v>
      </c>
      <c r="H120" s="290" t="s">
        <v>348</v>
      </c>
    </row>
    <row r="121" spans="1:8" s="110" customFormat="1" hidden="1" x14ac:dyDescent="0.25">
      <c r="A121" s="276"/>
      <c r="B121" s="592"/>
      <c r="C121" s="592"/>
      <c r="D121" s="281"/>
      <c r="E121" s="273"/>
      <c r="F121" s="277"/>
      <c r="G121" s="87">
        <f t="shared" si="4"/>
        <v>0</v>
      </c>
      <c r="H121" s="290" t="s">
        <v>348</v>
      </c>
    </row>
    <row r="122" spans="1:8" s="110" customFormat="1" hidden="1" x14ac:dyDescent="0.25">
      <c r="A122" s="276"/>
      <c r="B122" s="592"/>
      <c r="C122" s="592"/>
      <c r="D122" s="281"/>
      <c r="E122" s="273"/>
      <c r="F122" s="277"/>
      <c r="G122" s="87">
        <f t="shared" si="4"/>
        <v>0</v>
      </c>
      <c r="H122" s="290" t="s">
        <v>348</v>
      </c>
    </row>
    <row r="123" spans="1:8" s="110" customFormat="1" hidden="1" x14ac:dyDescent="0.25">
      <c r="A123" s="276"/>
      <c r="B123" s="592"/>
      <c r="C123" s="592"/>
      <c r="D123" s="281"/>
      <c r="E123" s="273"/>
      <c r="F123" s="277"/>
      <c r="G123" s="87">
        <f t="shared" si="4"/>
        <v>0</v>
      </c>
      <c r="H123" s="290" t="s">
        <v>348</v>
      </c>
    </row>
    <row r="124" spans="1:8" s="110" customFormat="1" hidden="1" x14ac:dyDescent="0.25">
      <c r="A124" s="276"/>
      <c r="B124" s="592"/>
      <c r="C124" s="592"/>
      <c r="D124" s="281"/>
      <c r="E124" s="273"/>
      <c r="F124" s="277"/>
      <c r="G124" s="87">
        <f t="shared" si="4"/>
        <v>0</v>
      </c>
      <c r="H124" s="290" t="s">
        <v>348</v>
      </c>
    </row>
    <row r="125" spans="1:8" s="110" customFormat="1" hidden="1" x14ac:dyDescent="0.25">
      <c r="A125" s="276"/>
      <c r="B125" s="592"/>
      <c r="C125" s="592"/>
      <c r="D125" s="281"/>
      <c r="E125" s="273"/>
      <c r="F125" s="277"/>
      <c r="G125" s="87">
        <f t="shared" si="4"/>
        <v>0</v>
      </c>
      <c r="H125" s="290" t="s">
        <v>348</v>
      </c>
    </row>
    <row r="126" spans="1:8" s="110" customFormat="1" hidden="1" x14ac:dyDescent="0.25">
      <c r="A126" s="276"/>
      <c r="B126" s="592"/>
      <c r="C126" s="592"/>
      <c r="D126" s="281"/>
      <c r="E126" s="273"/>
      <c r="F126" s="277"/>
      <c r="G126" s="87">
        <f t="shared" si="4"/>
        <v>0</v>
      </c>
      <c r="H126" s="290" t="s">
        <v>348</v>
      </c>
    </row>
    <row r="127" spans="1:8" s="110" customFormat="1" hidden="1" x14ac:dyDescent="0.25">
      <c r="A127" s="276"/>
      <c r="B127" s="592"/>
      <c r="C127" s="592"/>
      <c r="D127" s="281"/>
      <c r="E127" s="273"/>
      <c r="F127" s="277"/>
      <c r="G127" s="87">
        <f t="shared" si="4"/>
        <v>0</v>
      </c>
      <c r="H127" s="290" t="s">
        <v>348</v>
      </c>
    </row>
    <row r="128" spans="1:8" s="110" customFormat="1" hidden="1" x14ac:dyDescent="0.25">
      <c r="A128" s="276"/>
      <c r="B128" s="592"/>
      <c r="C128" s="592"/>
      <c r="D128" s="281"/>
      <c r="E128" s="273"/>
      <c r="F128" s="277"/>
      <c r="G128" s="87">
        <f t="shared" si="4"/>
        <v>0</v>
      </c>
      <c r="H128" s="290" t="s">
        <v>348</v>
      </c>
    </row>
    <row r="129" spans="1:10" s="110" customFormat="1" hidden="1" x14ac:dyDescent="0.25">
      <c r="A129" s="276"/>
      <c r="B129" s="592"/>
      <c r="C129" s="592"/>
      <c r="D129" s="281"/>
      <c r="E129" s="273"/>
      <c r="F129" s="277"/>
      <c r="G129" s="87">
        <f t="shared" si="4"/>
        <v>0</v>
      </c>
      <c r="H129" s="290" t="s">
        <v>348</v>
      </c>
    </row>
    <row r="130" spans="1:10" s="110" customFormat="1" hidden="1" x14ac:dyDescent="0.25">
      <c r="A130" s="276"/>
      <c r="B130" s="592"/>
      <c r="C130" s="592"/>
      <c r="D130" s="281"/>
      <c r="E130" s="273"/>
      <c r="F130" s="277"/>
      <c r="G130" s="87">
        <f t="shared" si="4"/>
        <v>0</v>
      </c>
      <c r="H130" s="290" t="s">
        <v>348</v>
      </c>
    </row>
    <row r="131" spans="1:10" s="110" customFormat="1" hidden="1" x14ac:dyDescent="0.25">
      <c r="A131" s="276"/>
      <c r="B131" s="592"/>
      <c r="C131" s="592"/>
      <c r="D131" s="281"/>
      <c r="E131" s="273"/>
      <c r="F131" s="277"/>
      <c r="G131" s="87">
        <f t="shared" si="4"/>
        <v>0</v>
      </c>
      <c r="H131" s="290" t="s">
        <v>348</v>
      </c>
    </row>
    <row r="132" spans="1:10" s="110" customFormat="1" hidden="1" x14ac:dyDescent="0.25">
      <c r="A132" s="276"/>
      <c r="B132" s="592"/>
      <c r="C132" s="592"/>
      <c r="D132" s="281"/>
      <c r="E132" s="273"/>
      <c r="F132" s="277"/>
      <c r="G132" s="87">
        <f t="shared" ref="G132:G133" si="5">ROUND(+D132*F132,2)</f>
        <v>0</v>
      </c>
      <c r="H132" s="290" t="s">
        <v>348</v>
      </c>
    </row>
    <row r="133" spans="1:10" s="110" customFormat="1" ht="15" customHeight="1" x14ac:dyDescent="0.25">
      <c r="A133" s="276" t="s">
        <v>57</v>
      </c>
      <c r="B133" s="592" t="s">
        <v>321</v>
      </c>
      <c r="C133" s="592"/>
      <c r="D133" s="281">
        <f t="shared" ref="D133" ca="1" si="6">RAND()*1000000</f>
        <v>450879.23049452272</v>
      </c>
      <c r="E133" s="273" t="s">
        <v>322</v>
      </c>
      <c r="F133" s="277">
        <v>1</v>
      </c>
      <c r="G133" s="309">
        <f t="shared" ca="1" si="5"/>
        <v>450879.23</v>
      </c>
      <c r="H133" s="122" t="s">
        <v>348</v>
      </c>
    </row>
    <row r="134" spans="1:10" s="110" customFormat="1" x14ac:dyDescent="0.25">
      <c r="A134" s="228"/>
      <c r="B134" s="591"/>
      <c r="C134" s="591"/>
      <c r="D134" s="106"/>
      <c r="E134" s="208"/>
      <c r="F134" s="218" t="s">
        <v>243</v>
      </c>
      <c r="G134" s="323">
        <f ca="1">ROUND(SUBTOTAL(109,G4:G133),2)</f>
        <v>1571251.82</v>
      </c>
      <c r="H134" s="122" t="s">
        <v>348</v>
      </c>
      <c r="J134" s="125" t="s">
        <v>352</v>
      </c>
    </row>
    <row r="135" spans="1:10" s="110" customFormat="1" x14ac:dyDescent="0.25">
      <c r="A135" s="237"/>
      <c r="B135" s="591"/>
      <c r="C135" s="591"/>
      <c r="D135" s="106"/>
      <c r="E135" s="211"/>
      <c r="F135" s="211"/>
      <c r="G135" s="87"/>
      <c r="H135" s="122" t="s">
        <v>349</v>
      </c>
      <c r="J135" s="125"/>
    </row>
    <row r="136" spans="1:10" s="110" customFormat="1" x14ac:dyDescent="0.25">
      <c r="A136" s="276" t="s">
        <v>57</v>
      </c>
      <c r="B136" s="592" t="s">
        <v>321</v>
      </c>
      <c r="C136" s="592"/>
      <c r="D136" s="281">
        <f t="shared" ref="D136:D138" ca="1" si="7">RAND()*1000000</f>
        <v>497727.93562695151</v>
      </c>
      <c r="E136" s="273" t="s">
        <v>322</v>
      </c>
      <c r="F136" s="277">
        <v>1</v>
      </c>
      <c r="G136" s="87">
        <f t="shared" ref="G136:G167" ca="1" si="8">ROUND(+D136*F136,2)</f>
        <v>497727.94</v>
      </c>
      <c r="H136" s="122" t="s">
        <v>349</v>
      </c>
    </row>
    <row r="137" spans="1:10" s="110" customFormat="1" x14ac:dyDescent="0.25">
      <c r="A137" s="276" t="s">
        <v>360</v>
      </c>
      <c r="B137" s="299" t="s">
        <v>321</v>
      </c>
      <c r="C137" s="299"/>
      <c r="D137" s="281">
        <f t="shared" ca="1" si="7"/>
        <v>767213.84472818044</v>
      </c>
      <c r="E137" s="273" t="s">
        <v>322</v>
      </c>
      <c r="F137" s="277">
        <v>1</v>
      </c>
      <c r="G137" s="87">
        <f t="shared" ca="1" si="8"/>
        <v>767213.84</v>
      </c>
      <c r="H137" s="122" t="s">
        <v>349</v>
      </c>
    </row>
    <row r="138" spans="1:10" s="110" customFormat="1" x14ac:dyDescent="0.25">
      <c r="A138" s="276" t="s">
        <v>361</v>
      </c>
      <c r="B138" s="299" t="s">
        <v>321</v>
      </c>
      <c r="C138" s="299"/>
      <c r="D138" s="281">
        <f t="shared" ca="1" si="7"/>
        <v>653337.27671768575</v>
      </c>
      <c r="E138" s="273" t="s">
        <v>322</v>
      </c>
      <c r="F138" s="277">
        <v>1</v>
      </c>
      <c r="G138" s="87">
        <f t="shared" ca="1" si="8"/>
        <v>653337.28</v>
      </c>
      <c r="H138" s="122" t="s">
        <v>349</v>
      </c>
    </row>
    <row r="139" spans="1:10" s="110" customFormat="1" hidden="1" x14ac:dyDescent="0.25">
      <c r="A139" s="276"/>
      <c r="B139" s="299"/>
      <c r="C139" s="299"/>
      <c r="D139" s="281"/>
      <c r="E139" s="273"/>
      <c r="F139" s="277"/>
      <c r="G139" s="87">
        <f t="shared" si="8"/>
        <v>0</v>
      </c>
      <c r="H139" s="122" t="s">
        <v>349</v>
      </c>
    </row>
    <row r="140" spans="1:10" s="110" customFormat="1" hidden="1" x14ac:dyDescent="0.25">
      <c r="A140" s="276"/>
      <c r="B140" s="299"/>
      <c r="C140" s="299"/>
      <c r="D140" s="281"/>
      <c r="E140" s="273"/>
      <c r="F140" s="277"/>
      <c r="G140" s="87">
        <f t="shared" si="8"/>
        <v>0</v>
      </c>
      <c r="H140" s="122" t="s">
        <v>349</v>
      </c>
    </row>
    <row r="141" spans="1:10" s="110" customFormat="1" hidden="1" x14ac:dyDescent="0.25">
      <c r="A141" s="276"/>
      <c r="B141" s="299"/>
      <c r="C141" s="299"/>
      <c r="D141" s="281"/>
      <c r="E141" s="273"/>
      <c r="F141" s="277"/>
      <c r="G141" s="87">
        <f t="shared" si="8"/>
        <v>0</v>
      </c>
      <c r="H141" s="122" t="s">
        <v>349</v>
      </c>
    </row>
    <row r="142" spans="1:10" s="110" customFormat="1" hidden="1" x14ac:dyDescent="0.25">
      <c r="A142" s="276"/>
      <c r="B142" s="299"/>
      <c r="C142" s="299"/>
      <c r="D142" s="281"/>
      <c r="E142" s="273"/>
      <c r="F142" s="277"/>
      <c r="G142" s="87">
        <f t="shared" si="8"/>
        <v>0</v>
      </c>
      <c r="H142" s="122" t="s">
        <v>349</v>
      </c>
    </row>
    <row r="143" spans="1:10" s="110" customFormat="1" hidden="1" x14ac:dyDescent="0.25">
      <c r="A143" s="276"/>
      <c r="B143" s="299"/>
      <c r="C143" s="299"/>
      <c r="D143" s="281"/>
      <c r="E143" s="273"/>
      <c r="F143" s="277"/>
      <c r="G143" s="87">
        <f t="shared" si="8"/>
        <v>0</v>
      </c>
      <c r="H143" s="122" t="s">
        <v>349</v>
      </c>
    </row>
    <row r="144" spans="1:10" s="110" customFormat="1" hidden="1" x14ac:dyDescent="0.25">
      <c r="A144" s="276"/>
      <c r="B144" s="299"/>
      <c r="C144" s="299"/>
      <c r="D144" s="281"/>
      <c r="E144" s="273"/>
      <c r="F144" s="277"/>
      <c r="G144" s="87">
        <f t="shared" si="8"/>
        <v>0</v>
      </c>
      <c r="H144" s="122" t="s">
        <v>349</v>
      </c>
    </row>
    <row r="145" spans="1:8" s="110" customFormat="1" hidden="1" x14ac:dyDescent="0.25">
      <c r="A145" s="276"/>
      <c r="B145" s="299"/>
      <c r="C145" s="299"/>
      <c r="D145" s="281"/>
      <c r="E145" s="273"/>
      <c r="F145" s="277"/>
      <c r="G145" s="87">
        <f t="shared" si="8"/>
        <v>0</v>
      </c>
      <c r="H145" s="122" t="s">
        <v>349</v>
      </c>
    </row>
    <row r="146" spans="1:8" s="110" customFormat="1" hidden="1" x14ac:dyDescent="0.25">
      <c r="A146" s="276"/>
      <c r="B146" s="299"/>
      <c r="C146" s="299"/>
      <c r="D146" s="281"/>
      <c r="E146" s="273"/>
      <c r="F146" s="277"/>
      <c r="G146" s="87">
        <f t="shared" si="8"/>
        <v>0</v>
      </c>
      <c r="H146" s="122" t="s">
        <v>349</v>
      </c>
    </row>
    <row r="147" spans="1:8" s="110" customFormat="1" hidden="1" x14ac:dyDescent="0.25">
      <c r="A147" s="276"/>
      <c r="B147" s="299"/>
      <c r="C147" s="299"/>
      <c r="D147" s="281"/>
      <c r="E147" s="273"/>
      <c r="F147" s="277"/>
      <c r="G147" s="87">
        <f t="shared" si="8"/>
        <v>0</v>
      </c>
      <c r="H147" s="122" t="s">
        <v>349</v>
      </c>
    </row>
    <row r="148" spans="1:8" s="110" customFormat="1" hidden="1" x14ac:dyDescent="0.25">
      <c r="A148" s="276"/>
      <c r="B148" s="299"/>
      <c r="C148" s="299"/>
      <c r="D148" s="281"/>
      <c r="E148" s="273"/>
      <c r="F148" s="277"/>
      <c r="G148" s="87">
        <f t="shared" si="8"/>
        <v>0</v>
      </c>
      <c r="H148" s="122" t="s">
        <v>349</v>
      </c>
    </row>
    <row r="149" spans="1:8" s="110" customFormat="1" hidden="1" x14ac:dyDescent="0.25">
      <c r="A149" s="276"/>
      <c r="B149" s="299"/>
      <c r="C149" s="299"/>
      <c r="D149" s="281"/>
      <c r="E149" s="273"/>
      <c r="F149" s="277"/>
      <c r="G149" s="87">
        <f t="shared" si="8"/>
        <v>0</v>
      </c>
      <c r="H149" s="122" t="s">
        <v>349</v>
      </c>
    </row>
    <row r="150" spans="1:8" s="110" customFormat="1" hidden="1" x14ac:dyDescent="0.25">
      <c r="A150" s="276"/>
      <c r="B150" s="299"/>
      <c r="C150" s="299"/>
      <c r="D150" s="281"/>
      <c r="E150" s="273"/>
      <c r="F150" s="277"/>
      <c r="G150" s="87">
        <f t="shared" si="8"/>
        <v>0</v>
      </c>
      <c r="H150" s="122" t="s">
        <v>349</v>
      </c>
    </row>
    <row r="151" spans="1:8" s="110" customFormat="1" hidden="1" x14ac:dyDescent="0.25">
      <c r="A151" s="276"/>
      <c r="B151" s="299"/>
      <c r="C151" s="299"/>
      <c r="D151" s="281"/>
      <c r="E151" s="273"/>
      <c r="F151" s="277"/>
      <c r="G151" s="87">
        <f t="shared" si="8"/>
        <v>0</v>
      </c>
      <c r="H151" s="122" t="s">
        <v>349</v>
      </c>
    </row>
    <row r="152" spans="1:8" s="110" customFormat="1" hidden="1" x14ac:dyDescent="0.25">
      <c r="A152" s="276"/>
      <c r="B152" s="299"/>
      <c r="C152" s="299"/>
      <c r="D152" s="281"/>
      <c r="E152" s="273"/>
      <c r="F152" s="277"/>
      <c r="G152" s="87">
        <f t="shared" si="8"/>
        <v>0</v>
      </c>
      <c r="H152" s="122" t="s">
        <v>349</v>
      </c>
    </row>
    <row r="153" spans="1:8" s="110" customFormat="1" hidden="1" x14ac:dyDescent="0.25">
      <c r="A153" s="276"/>
      <c r="B153" s="299"/>
      <c r="C153" s="299"/>
      <c r="D153" s="281"/>
      <c r="E153" s="273"/>
      <c r="F153" s="277"/>
      <c r="G153" s="87">
        <f t="shared" si="8"/>
        <v>0</v>
      </c>
      <c r="H153" s="122" t="s">
        <v>349</v>
      </c>
    </row>
    <row r="154" spans="1:8" s="110" customFormat="1" hidden="1" x14ac:dyDescent="0.25">
      <c r="A154" s="276"/>
      <c r="B154" s="299"/>
      <c r="C154" s="299"/>
      <c r="D154" s="281"/>
      <c r="E154" s="273"/>
      <c r="F154" s="277"/>
      <c r="G154" s="87">
        <f t="shared" si="8"/>
        <v>0</v>
      </c>
      <c r="H154" s="122" t="s">
        <v>349</v>
      </c>
    </row>
    <row r="155" spans="1:8" s="110" customFormat="1" hidden="1" x14ac:dyDescent="0.25">
      <c r="A155" s="276"/>
      <c r="B155" s="299"/>
      <c r="C155" s="299"/>
      <c r="D155" s="281"/>
      <c r="E155" s="273"/>
      <c r="F155" s="277"/>
      <c r="G155" s="87">
        <f t="shared" si="8"/>
        <v>0</v>
      </c>
      <c r="H155" s="122" t="s">
        <v>349</v>
      </c>
    </row>
    <row r="156" spans="1:8" s="110" customFormat="1" hidden="1" x14ac:dyDescent="0.25">
      <c r="A156" s="276"/>
      <c r="B156" s="299"/>
      <c r="C156" s="299"/>
      <c r="D156" s="281"/>
      <c r="E156" s="273"/>
      <c r="F156" s="277"/>
      <c r="G156" s="87">
        <f t="shared" si="8"/>
        <v>0</v>
      </c>
      <c r="H156" s="122" t="s">
        <v>349</v>
      </c>
    </row>
    <row r="157" spans="1:8" s="110" customFormat="1" hidden="1" x14ac:dyDescent="0.25">
      <c r="A157" s="276"/>
      <c r="B157" s="299"/>
      <c r="C157" s="299"/>
      <c r="D157" s="281"/>
      <c r="E157" s="273"/>
      <c r="F157" s="277"/>
      <c r="G157" s="87">
        <f t="shared" si="8"/>
        <v>0</v>
      </c>
      <c r="H157" s="122" t="s">
        <v>349</v>
      </c>
    </row>
    <row r="158" spans="1:8" s="110" customFormat="1" hidden="1" x14ac:dyDescent="0.25">
      <c r="A158" s="276"/>
      <c r="B158" s="299"/>
      <c r="C158" s="299"/>
      <c r="D158" s="281"/>
      <c r="E158" s="273"/>
      <c r="F158" s="277"/>
      <c r="G158" s="87">
        <f t="shared" si="8"/>
        <v>0</v>
      </c>
      <c r="H158" s="122" t="s">
        <v>349</v>
      </c>
    </row>
    <row r="159" spans="1:8" s="110" customFormat="1" hidden="1" x14ac:dyDescent="0.25">
      <c r="A159" s="276"/>
      <c r="B159" s="299"/>
      <c r="C159" s="299"/>
      <c r="D159" s="281"/>
      <c r="E159" s="273"/>
      <c r="F159" s="277"/>
      <c r="G159" s="87">
        <f t="shared" si="8"/>
        <v>0</v>
      </c>
      <c r="H159" s="122" t="s">
        <v>349</v>
      </c>
    </row>
    <row r="160" spans="1:8" s="110" customFormat="1" hidden="1" x14ac:dyDescent="0.25">
      <c r="A160" s="276"/>
      <c r="B160" s="299"/>
      <c r="C160" s="299"/>
      <c r="D160" s="281"/>
      <c r="E160" s="273"/>
      <c r="F160" s="277"/>
      <c r="G160" s="87">
        <f t="shared" si="8"/>
        <v>0</v>
      </c>
      <c r="H160" s="122" t="s">
        <v>349</v>
      </c>
    </row>
    <row r="161" spans="1:8" s="110" customFormat="1" hidden="1" x14ac:dyDescent="0.25">
      <c r="A161" s="276"/>
      <c r="B161" s="299"/>
      <c r="C161" s="299"/>
      <c r="D161" s="281"/>
      <c r="E161" s="273"/>
      <c r="F161" s="277"/>
      <c r="G161" s="87">
        <f t="shared" si="8"/>
        <v>0</v>
      </c>
      <c r="H161" s="122" t="s">
        <v>349</v>
      </c>
    </row>
    <row r="162" spans="1:8" s="110" customFormat="1" hidden="1" x14ac:dyDescent="0.25">
      <c r="A162" s="276"/>
      <c r="B162" s="299"/>
      <c r="C162" s="299"/>
      <c r="D162" s="281"/>
      <c r="E162" s="273"/>
      <c r="F162" s="277"/>
      <c r="G162" s="87">
        <f t="shared" si="8"/>
        <v>0</v>
      </c>
      <c r="H162" s="122" t="s">
        <v>349</v>
      </c>
    </row>
    <row r="163" spans="1:8" s="110" customFormat="1" hidden="1" x14ac:dyDescent="0.25">
      <c r="A163" s="276"/>
      <c r="B163" s="299"/>
      <c r="C163" s="299"/>
      <c r="D163" s="281"/>
      <c r="E163" s="273"/>
      <c r="F163" s="277"/>
      <c r="G163" s="87">
        <f t="shared" si="8"/>
        <v>0</v>
      </c>
      <c r="H163" s="122" t="s">
        <v>349</v>
      </c>
    </row>
    <row r="164" spans="1:8" s="110" customFormat="1" hidden="1" x14ac:dyDescent="0.25">
      <c r="A164" s="276"/>
      <c r="B164" s="299"/>
      <c r="C164" s="299"/>
      <c r="D164" s="281"/>
      <c r="E164" s="273"/>
      <c r="F164" s="277"/>
      <c r="G164" s="87">
        <f t="shared" si="8"/>
        <v>0</v>
      </c>
      <c r="H164" s="122" t="s">
        <v>349</v>
      </c>
    </row>
    <row r="165" spans="1:8" s="110" customFormat="1" hidden="1" x14ac:dyDescent="0.25">
      <c r="A165" s="276"/>
      <c r="B165" s="299"/>
      <c r="C165" s="299"/>
      <c r="D165" s="281"/>
      <c r="E165" s="273"/>
      <c r="F165" s="277"/>
      <c r="G165" s="87">
        <f t="shared" si="8"/>
        <v>0</v>
      </c>
      <c r="H165" s="122" t="s">
        <v>349</v>
      </c>
    </row>
    <row r="166" spans="1:8" s="110" customFormat="1" hidden="1" x14ac:dyDescent="0.25">
      <c r="A166" s="276"/>
      <c r="B166" s="299"/>
      <c r="C166" s="299"/>
      <c r="D166" s="281"/>
      <c r="E166" s="273"/>
      <c r="F166" s="277"/>
      <c r="G166" s="87">
        <f t="shared" si="8"/>
        <v>0</v>
      </c>
      <c r="H166" s="122" t="s">
        <v>349</v>
      </c>
    </row>
    <row r="167" spans="1:8" s="110" customFormat="1" hidden="1" x14ac:dyDescent="0.25">
      <c r="A167" s="276"/>
      <c r="B167" s="299"/>
      <c r="C167" s="299"/>
      <c r="D167" s="281"/>
      <c r="E167" s="273"/>
      <c r="F167" s="277"/>
      <c r="G167" s="87">
        <f t="shared" si="8"/>
        <v>0</v>
      </c>
      <c r="H167" s="122" t="s">
        <v>349</v>
      </c>
    </row>
    <row r="168" spans="1:8" s="110" customFormat="1" hidden="1" x14ac:dyDescent="0.25">
      <c r="A168" s="276"/>
      <c r="B168" s="299"/>
      <c r="C168" s="299"/>
      <c r="D168" s="281"/>
      <c r="E168" s="273"/>
      <c r="F168" s="277"/>
      <c r="G168" s="87">
        <f t="shared" ref="G168:G199" si="9">ROUND(+D168*F168,2)</f>
        <v>0</v>
      </c>
      <c r="H168" s="122" t="s">
        <v>349</v>
      </c>
    </row>
    <row r="169" spans="1:8" s="110" customFormat="1" hidden="1" x14ac:dyDescent="0.25">
      <c r="A169" s="276"/>
      <c r="B169" s="299"/>
      <c r="C169" s="299"/>
      <c r="D169" s="281"/>
      <c r="E169" s="273"/>
      <c r="F169" s="277"/>
      <c r="G169" s="87">
        <f t="shared" si="9"/>
        <v>0</v>
      </c>
      <c r="H169" s="122" t="s">
        <v>349</v>
      </c>
    </row>
    <row r="170" spans="1:8" s="110" customFormat="1" hidden="1" x14ac:dyDescent="0.25">
      <c r="A170" s="276"/>
      <c r="B170" s="299"/>
      <c r="C170" s="299"/>
      <c r="D170" s="281"/>
      <c r="E170" s="273"/>
      <c r="F170" s="277"/>
      <c r="G170" s="87">
        <f t="shared" si="9"/>
        <v>0</v>
      </c>
      <c r="H170" s="122" t="s">
        <v>349</v>
      </c>
    </row>
    <row r="171" spans="1:8" s="110" customFormat="1" hidden="1" x14ac:dyDescent="0.25">
      <c r="A171" s="276"/>
      <c r="B171" s="299"/>
      <c r="C171" s="299"/>
      <c r="D171" s="281"/>
      <c r="E171" s="273"/>
      <c r="F171" s="277"/>
      <c r="G171" s="87">
        <f t="shared" si="9"/>
        <v>0</v>
      </c>
      <c r="H171" s="122" t="s">
        <v>349</v>
      </c>
    </row>
    <row r="172" spans="1:8" s="110" customFormat="1" hidden="1" x14ac:dyDescent="0.25">
      <c r="A172" s="276"/>
      <c r="B172" s="299"/>
      <c r="C172" s="299"/>
      <c r="D172" s="281"/>
      <c r="E172" s="273"/>
      <c r="F172" s="277"/>
      <c r="G172" s="87">
        <f t="shared" si="9"/>
        <v>0</v>
      </c>
      <c r="H172" s="122" t="s">
        <v>349</v>
      </c>
    </row>
    <row r="173" spans="1:8" s="110" customFormat="1" hidden="1" x14ac:dyDescent="0.25">
      <c r="A173" s="276"/>
      <c r="B173" s="299"/>
      <c r="C173" s="299"/>
      <c r="D173" s="281"/>
      <c r="E173" s="273"/>
      <c r="F173" s="277"/>
      <c r="G173" s="87">
        <f t="shared" si="9"/>
        <v>0</v>
      </c>
      <c r="H173" s="122" t="s">
        <v>349</v>
      </c>
    </row>
    <row r="174" spans="1:8" s="110" customFormat="1" hidden="1" x14ac:dyDescent="0.25">
      <c r="A174" s="276"/>
      <c r="B174" s="299"/>
      <c r="C174" s="299"/>
      <c r="D174" s="281"/>
      <c r="E174" s="273"/>
      <c r="F174" s="277"/>
      <c r="G174" s="87">
        <f t="shared" si="9"/>
        <v>0</v>
      </c>
      <c r="H174" s="122" t="s">
        <v>349</v>
      </c>
    </row>
    <row r="175" spans="1:8" s="110" customFormat="1" hidden="1" x14ac:dyDescent="0.25">
      <c r="A175" s="276"/>
      <c r="B175" s="299"/>
      <c r="C175" s="299"/>
      <c r="D175" s="281"/>
      <c r="E175" s="273"/>
      <c r="F175" s="277"/>
      <c r="G175" s="87">
        <f t="shared" si="9"/>
        <v>0</v>
      </c>
      <c r="H175" s="122" t="s">
        <v>349</v>
      </c>
    </row>
    <row r="176" spans="1:8" s="110" customFormat="1" hidden="1" x14ac:dyDescent="0.25">
      <c r="A176" s="276"/>
      <c r="B176" s="299"/>
      <c r="C176" s="299"/>
      <c r="D176" s="281"/>
      <c r="E176" s="273"/>
      <c r="F176" s="277"/>
      <c r="G176" s="87">
        <f t="shared" si="9"/>
        <v>0</v>
      </c>
      <c r="H176" s="122" t="s">
        <v>349</v>
      </c>
    </row>
    <row r="177" spans="1:8" s="110" customFormat="1" hidden="1" x14ac:dyDescent="0.25">
      <c r="A177" s="276"/>
      <c r="B177" s="299"/>
      <c r="C177" s="299"/>
      <c r="D177" s="281"/>
      <c r="E177" s="273"/>
      <c r="F177" s="277"/>
      <c r="G177" s="87">
        <f t="shared" si="9"/>
        <v>0</v>
      </c>
      <c r="H177" s="122" t="s">
        <v>349</v>
      </c>
    </row>
    <row r="178" spans="1:8" s="110" customFormat="1" hidden="1" x14ac:dyDescent="0.25">
      <c r="A178" s="276"/>
      <c r="B178" s="299"/>
      <c r="C178" s="299"/>
      <c r="D178" s="281"/>
      <c r="E178" s="273"/>
      <c r="F178" s="277"/>
      <c r="G178" s="87">
        <f t="shared" si="9"/>
        <v>0</v>
      </c>
      <c r="H178" s="122" t="s">
        <v>349</v>
      </c>
    </row>
    <row r="179" spans="1:8" s="110" customFormat="1" hidden="1" x14ac:dyDescent="0.25">
      <c r="A179" s="276"/>
      <c r="B179" s="299"/>
      <c r="C179" s="299"/>
      <c r="D179" s="281"/>
      <c r="E179" s="273"/>
      <c r="F179" s="277"/>
      <c r="G179" s="87">
        <f t="shared" si="9"/>
        <v>0</v>
      </c>
      <c r="H179" s="122" t="s">
        <v>349</v>
      </c>
    </row>
    <row r="180" spans="1:8" s="110" customFormat="1" hidden="1" x14ac:dyDescent="0.25">
      <c r="A180" s="276"/>
      <c r="B180" s="299"/>
      <c r="C180" s="299"/>
      <c r="D180" s="281"/>
      <c r="E180" s="273"/>
      <c r="F180" s="277"/>
      <c r="G180" s="87">
        <f t="shared" si="9"/>
        <v>0</v>
      </c>
      <c r="H180" s="122" t="s">
        <v>349</v>
      </c>
    </row>
    <row r="181" spans="1:8" s="110" customFormat="1" hidden="1" x14ac:dyDescent="0.25">
      <c r="A181" s="276"/>
      <c r="B181" s="299"/>
      <c r="C181" s="299"/>
      <c r="D181" s="281"/>
      <c r="E181" s="273"/>
      <c r="F181" s="277"/>
      <c r="G181" s="87">
        <f t="shared" si="9"/>
        <v>0</v>
      </c>
      <c r="H181" s="122" t="s">
        <v>349</v>
      </c>
    </row>
    <row r="182" spans="1:8" s="110" customFormat="1" hidden="1" x14ac:dyDescent="0.25">
      <c r="A182" s="276"/>
      <c r="B182" s="299"/>
      <c r="C182" s="299"/>
      <c r="D182" s="281"/>
      <c r="E182" s="273"/>
      <c r="F182" s="277"/>
      <c r="G182" s="87">
        <f t="shared" si="9"/>
        <v>0</v>
      </c>
      <c r="H182" s="122" t="s">
        <v>349</v>
      </c>
    </row>
    <row r="183" spans="1:8" s="110" customFormat="1" hidden="1" x14ac:dyDescent="0.25">
      <c r="A183" s="276"/>
      <c r="B183" s="299"/>
      <c r="C183" s="299"/>
      <c r="D183" s="281"/>
      <c r="E183" s="273"/>
      <c r="F183" s="277"/>
      <c r="G183" s="87">
        <f t="shared" si="9"/>
        <v>0</v>
      </c>
      <c r="H183" s="122" t="s">
        <v>349</v>
      </c>
    </row>
    <row r="184" spans="1:8" s="110" customFormat="1" hidden="1" x14ac:dyDescent="0.25">
      <c r="A184" s="276"/>
      <c r="B184" s="299"/>
      <c r="C184" s="299"/>
      <c r="D184" s="281"/>
      <c r="E184" s="273"/>
      <c r="F184" s="277"/>
      <c r="G184" s="87">
        <f t="shared" si="9"/>
        <v>0</v>
      </c>
      <c r="H184" s="122" t="s">
        <v>349</v>
      </c>
    </row>
    <row r="185" spans="1:8" s="110" customFormat="1" hidden="1" x14ac:dyDescent="0.25">
      <c r="A185" s="276"/>
      <c r="B185" s="299"/>
      <c r="C185" s="299"/>
      <c r="D185" s="281"/>
      <c r="E185" s="273"/>
      <c r="F185" s="277"/>
      <c r="G185" s="87">
        <f t="shared" si="9"/>
        <v>0</v>
      </c>
      <c r="H185" s="122" t="s">
        <v>349</v>
      </c>
    </row>
    <row r="186" spans="1:8" s="110" customFormat="1" hidden="1" x14ac:dyDescent="0.25">
      <c r="A186" s="276"/>
      <c r="B186" s="299"/>
      <c r="C186" s="299"/>
      <c r="D186" s="281"/>
      <c r="E186" s="273"/>
      <c r="F186" s="277"/>
      <c r="G186" s="87">
        <f t="shared" si="9"/>
        <v>0</v>
      </c>
      <c r="H186" s="122" t="s">
        <v>349</v>
      </c>
    </row>
    <row r="187" spans="1:8" s="110" customFormat="1" hidden="1" x14ac:dyDescent="0.25">
      <c r="A187" s="276"/>
      <c r="B187" s="299"/>
      <c r="C187" s="299"/>
      <c r="D187" s="281"/>
      <c r="E187" s="273"/>
      <c r="F187" s="277"/>
      <c r="G187" s="87">
        <f t="shared" si="9"/>
        <v>0</v>
      </c>
      <c r="H187" s="122" t="s">
        <v>349</v>
      </c>
    </row>
    <row r="188" spans="1:8" s="110" customFormat="1" hidden="1" x14ac:dyDescent="0.25">
      <c r="A188" s="276"/>
      <c r="B188" s="299"/>
      <c r="C188" s="299"/>
      <c r="D188" s="281"/>
      <c r="E188" s="273"/>
      <c r="F188" s="277"/>
      <c r="G188" s="87">
        <f t="shared" si="9"/>
        <v>0</v>
      </c>
      <c r="H188" s="122" t="s">
        <v>349</v>
      </c>
    </row>
    <row r="189" spans="1:8" s="110" customFormat="1" hidden="1" x14ac:dyDescent="0.25">
      <c r="A189" s="276"/>
      <c r="B189" s="299"/>
      <c r="C189" s="299"/>
      <c r="D189" s="281"/>
      <c r="E189" s="273"/>
      <c r="F189" s="277"/>
      <c r="G189" s="87">
        <f t="shared" si="9"/>
        <v>0</v>
      </c>
      <c r="H189" s="122" t="s">
        <v>349</v>
      </c>
    </row>
    <row r="190" spans="1:8" s="110" customFormat="1" hidden="1" x14ac:dyDescent="0.25">
      <c r="A190" s="276"/>
      <c r="B190" s="299"/>
      <c r="C190" s="299"/>
      <c r="D190" s="281"/>
      <c r="E190" s="273"/>
      <c r="F190" s="277"/>
      <c r="G190" s="87">
        <f t="shared" si="9"/>
        <v>0</v>
      </c>
      <c r="H190" s="122" t="s">
        <v>349</v>
      </c>
    </row>
    <row r="191" spans="1:8" s="110" customFormat="1" hidden="1" x14ac:dyDescent="0.25">
      <c r="A191" s="276"/>
      <c r="B191" s="299"/>
      <c r="C191" s="299"/>
      <c r="D191" s="281"/>
      <c r="E191" s="273"/>
      <c r="F191" s="277"/>
      <c r="G191" s="87">
        <f t="shared" si="9"/>
        <v>0</v>
      </c>
      <c r="H191" s="122" t="s">
        <v>349</v>
      </c>
    </row>
    <row r="192" spans="1:8" s="110" customFormat="1" hidden="1" x14ac:dyDescent="0.25">
      <c r="A192" s="276"/>
      <c r="B192" s="299"/>
      <c r="C192" s="299"/>
      <c r="D192" s="281"/>
      <c r="E192" s="273"/>
      <c r="F192" s="277"/>
      <c r="G192" s="87">
        <f t="shared" si="9"/>
        <v>0</v>
      </c>
      <c r="H192" s="122" t="s">
        <v>349</v>
      </c>
    </row>
    <row r="193" spans="1:8" s="110" customFormat="1" hidden="1" x14ac:dyDescent="0.25">
      <c r="A193" s="276"/>
      <c r="B193" s="299"/>
      <c r="C193" s="299"/>
      <c r="D193" s="281"/>
      <c r="E193" s="273"/>
      <c r="F193" s="277"/>
      <c r="G193" s="87">
        <f t="shared" si="9"/>
        <v>0</v>
      </c>
      <c r="H193" s="122" t="s">
        <v>349</v>
      </c>
    </row>
    <row r="194" spans="1:8" s="110" customFormat="1" hidden="1" x14ac:dyDescent="0.25">
      <c r="A194" s="276"/>
      <c r="B194" s="299"/>
      <c r="C194" s="299"/>
      <c r="D194" s="281"/>
      <c r="E194" s="273"/>
      <c r="F194" s="277"/>
      <c r="G194" s="87">
        <f t="shared" si="9"/>
        <v>0</v>
      </c>
      <c r="H194" s="122" t="s">
        <v>349</v>
      </c>
    </row>
    <row r="195" spans="1:8" s="110" customFormat="1" hidden="1" x14ac:dyDescent="0.25">
      <c r="A195" s="276"/>
      <c r="B195" s="299"/>
      <c r="C195" s="299"/>
      <c r="D195" s="281"/>
      <c r="E195" s="273"/>
      <c r="F195" s="277"/>
      <c r="G195" s="87">
        <f t="shared" si="9"/>
        <v>0</v>
      </c>
      <c r="H195" s="122" t="s">
        <v>349</v>
      </c>
    </row>
    <row r="196" spans="1:8" s="110" customFormat="1" hidden="1" x14ac:dyDescent="0.25">
      <c r="A196" s="276"/>
      <c r="B196" s="299"/>
      <c r="C196" s="299"/>
      <c r="D196" s="281"/>
      <c r="E196" s="273"/>
      <c r="F196" s="277"/>
      <c r="G196" s="87">
        <f t="shared" si="9"/>
        <v>0</v>
      </c>
      <c r="H196" s="122" t="s">
        <v>349</v>
      </c>
    </row>
    <row r="197" spans="1:8" s="110" customFormat="1" hidden="1" x14ac:dyDescent="0.25">
      <c r="A197" s="276"/>
      <c r="B197" s="299"/>
      <c r="C197" s="299"/>
      <c r="D197" s="281"/>
      <c r="E197" s="273"/>
      <c r="F197" s="277"/>
      <c r="G197" s="87">
        <f t="shared" si="9"/>
        <v>0</v>
      </c>
      <c r="H197" s="122" t="s">
        <v>349</v>
      </c>
    </row>
    <row r="198" spans="1:8" s="110" customFormat="1" hidden="1" x14ac:dyDescent="0.25">
      <c r="A198" s="276"/>
      <c r="B198" s="299"/>
      <c r="C198" s="299"/>
      <c r="D198" s="281"/>
      <c r="E198" s="273"/>
      <c r="F198" s="277"/>
      <c r="G198" s="87">
        <f t="shared" si="9"/>
        <v>0</v>
      </c>
      <c r="H198" s="122" t="s">
        <v>349</v>
      </c>
    </row>
    <row r="199" spans="1:8" s="110" customFormat="1" hidden="1" x14ac:dyDescent="0.25">
      <c r="A199" s="276"/>
      <c r="B199" s="299"/>
      <c r="C199" s="299"/>
      <c r="D199" s="281"/>
      <c r="E199" s="273"/>
      <c r="F199" s="277"/>
      <c r="G199" s="87">
        <f t="shared" si="9"/>
        <v>0</v>
      </c>
      <c r="H199" s="122" t="s">
        <v>349</v>
      </c>
    </row>
    <row r="200" spans="1:8" s="110" customFormat="1" hidden="1" x14ac:dyDescent="0.25">
      <c r="A200" s="276"/>
      <c r="B200" s="299"/>
      <c r="C200" s="299"/>
      <c r="D200" s="281"/>
      <c r="E200" s="273"/>
      <c r="F200" s="277"/>
      <c r="G200" s="87">
        <f t="shared" ref="G200:G231" si="10">ROUND(+D200*F200,2)</f>
        <v>0</v>
      </c>
      <c r="H200" s="122" t="s">
        <v>349</v>
      </c>
    </row>
    <row r="201" spans="1:8" s="110" customFormat="1" hidden="1" x14ac:dyDescent="0.25">
      <c r="A201" s="276"/>
      <c r="B201" s="299"/>
      <c r="C201" s="299"/>
      <c r="D201" s="281"/>
      <c r="E201" s="273"/>
      <c r="F201" s="277"/>
      <c r="G201" s="87">
        <f t="shared" si="10"/>
        <v>0</v>
      </c>
      <c r="H201" s="122" t="s">
        <v>349</v>
      </c>
    </row>
    <row r="202" spans="1:8" s="110" customFormat="1" hidden="1" x14ac:dyDescent="0.25">
      <c r="A202" s="276"/>
      <c r="B202" s="299"/>
      <c r="C202" s="299"/>
      <c r="D202" s="281"/>
      <c r="E202" s="273"/>
      <c r="F202" s="277"/>
      <c r="G202" s="87">
        <f t="shared" si="10"/>
        <v>0</v>
      </c>
      <c r="H202" s="122" t="s">
        <v>349</v>
      </c>
    </row>
    <row r="203" spans="1:8" s="110" customFormat="1" hidden="1" x14ac:dyDescent="0.25">
      <c r="A203" s="276"/>
      <c r="B203" s="299"/>
      <c r="C203" s="299"/>
      <c r="D203" s="281"/>
      <c r="E203" s="273"/>
      <c r="F203" s="277"/>
      <c r="G203" s="87">
        <f t="shared" si="10"/>
        <v>0</v>
      </c>
      <c r="H203" s="122" t="s">
        <v>349</v>
      </c>
    </row>
    <row r="204" spans="1:8" s="110" customFormat="1" hidden="1" x14ac:dyDescent="0.25">
      <c r="A204" s="276"/>
      <c r="B204" s="299"/>
      <c r="C204" s="299"/>
      <c r="D204" s="281"/>
      <c r="E204" s="273"/>
      <c r="F204" s="277"/>
      <c r="G204" s="87">
        <f t="shared" si="10"/>
        <v>0</v>
      </c>
      <c r="H204" s="122" t="s">
        <v>349</v>
      </c>
    </row>
    <row r="205" spans="1:8" s="110" customFormat="1" hidden="1" x14ac:dyDescent="0.25">
      <c r="A205" s="276"/>
      <c r="B205" s="299"/>
      <c r="C205" s="299"/>
      <c r="D205" s="281"/>
      <c r="E205" s="273"/>
      <c r="F205" s="277"/>
      <c r="G205" s="87">
        <f t="shared" si="10"/>
        <v>0</v>
      </c>
      <c r="H205" s="122" t="s">
        <v>349</v>
      </c>
    </row>
    <row r="206" spans="1:8" s="110" customFormat="1" hidden="1" x14ac:dyDescent="0.25">
      <c r="A206" s="276"/>
      <c r="B206" s="299"/>
      <c r="C206" s="299"/>
      <c r="D206" s="281"/>
      <c r="E206" s="273"/>
      <c r="F206" s="277"/>
      <c r="G206" s="87">
        <f t="shared" si="10"/>
        <v>0</v>
      </c>
      <c r="H206" s="122" t="s">
        <v>349</v>
      </c>
    </row>
    <row r="207" spans="1:8" s="110" customFormat="1" hidden="1" x14ac:dyDescent="0.25">
      <c r="A207" s="276"/>
      <c r="B207" s="299"/>
      <c r="C207" s="299"/>
      <c r="D207" s="281"/>
      <c r="E207" s="273"/>
      <c r="F207" s="277"/>
      <c r="G207" s="87">
        <f t="shared" si="10"/>
        <v>0</v>
      </c>
      <c r="H207" s="122" t="s">
        <v>349</v>
      </c>
    </row>
    <row r="208" spans="1:8" s="110" customFormat="1" hidden="1" x14ac:dyDescent="0.25">
      <c r="A208" s="276"/>
      <c r="B208" s="299"/>
      <c r="C208" s="299"/>
      <c r="D208" s="281"/>
      <c r="E208" s="273"/>
      <c r="F208" s="277"/>
      <c r="G208" s="87">
        <f t="shared" si="10"/>
        <v>0</v>
      </c>
      <c r="H208" s="122" t="s">
        <v>349</v>
      </c>
    </row>
    <row r="209" spans="1:8" s="110" customFormat="1" hidden="1" x14ac:dyDescent="0.25">
      <c r="A209" s="276"/>
      <c r="B209" s="299"/>
      <c r="C209" s="299"/>
      <c r="D209" s="281"/>
      <c r="E209" s="273"/>
      <c r="F209" s="277"/>
      <c r="G209" s="87">
        <f t="shared" si="10"/>
        <v>0</v>
      </c>
      <c r="H209" s="122" t="s">
        <v>349</v>
      </c>
    </row>
    <row r="210" spans="1:8" s="110" customFormat="1" hidden="1" x14ac:dyDescent="0.25">
      <c r="A210" s="276"/>
      <c r="B210" s="299"/>
      <c r="C210" s="299"/>
      <c r="D210" s="281"/>
      <c r="E210" s="273"/>
      <c r="F210" s="277"/>
      <c r="G210" s="87">
        <f t="shared" si="10"/>
        <v>0</v>
      </c>
      <c r="H210" s="122" t="s">
        <v>349</v>
      </c>
    </row>
    <row r="211" spans="1:8" s="110" customFormat="1" hidden="1" x14ac:dyDescent="0.25">
      <c r="A211" s="276"/>
      <c r="B211" s="299"/>
      <c r="C211" s="299"/>
      <c r="D211" s="281"/>
      <c r="E211" s="273"/>
      <c r="F211" s="277"/>
      <c r="G211" s="87">
        <f t="shared" si="10"/>
        <v>0</v>
      </c>
      <c r="H211" s="122" t="s">
        <v>349</v>
      </c>
    </row>
    <row r="212" spans="1:8" s="110" customFormat="1" hidden="1" x14ac:dyDescent="0.25">
      <c r="A212" s="276"/>
      <c r="B212" s="299"/>
      <c r="C212" s="299"/>
      <c r="D212" s="281"/>
      <c r="E212" s="273"/>
      <c r="F212" s="277"/>
      <c r="G212" s="87">
        <f t="shared" si="10"/>
        <v>0</v>
      </c>
      <c r="H212" s="122" t="s">
        <v>349</v>
      </c>
    </row>
    <row r="213" spans="1:8" s="110" customFormat="1" hidden="1" x14ac:dyDescent="0.25">
      <c r="A213" s="276"/>
      <c r="B213" s="299"/>
      <c r="C213" s="299"/>
      <c r="D213" s="281"/>
      <c r="E213" s="273"/>
      <c r="F213" s="277"/>
      <c r="G213" s="87">
        <f t="shared" si="10"/>
        <v>0</v>
      </c>
      <c r="H213" s="122" t="s">
        <v>349</v>
      </c>
    </row>
    <row r="214" spans="1:8" s="110" customFormat="1" hidden="1" x14ac:dyDescent="0.25">
      <c r="A214" s="276"/>
      <c r="B214" s="299"/>
      <c r="C214" s="299"/>
      <c r="D214" s="281"/>
      <c r="E214" s="273"/>
      <c r="F214" s="277"/>
      <c r="G214" s="87">
        <f t="shared" si="10"/>
        <v>0</v>
      </c>
      <c r="H214" s="122" t="s">
        <v>349</v>
      </c>
    </row>
    <row r="215" spans="1:8" s="110" customFormat="1" hidden="1" x14ac:dyDescent="0.25">
      <c r="A215" s="276"/>
      <c r="B215" s="299"/>
      <c r="C215" s="299"/>
      <c r="D215" s="281"/>
      <c r="E215" s="273"/>
      <c r="F215" s="277"/>
      <c r="G215" s="87">
        <f t="shared" si="10"/>
        <v>0</v>
      </c>
      <c r="H215" s="122" t="s">
        <v>349</v>
      </c>
    </row>
    <row r="216" spans="1:8" s="110" customFormat="1" hidden="1" x14ac:dyDescent="0.25">
      <c r="A216" s="276"/>
      <c r="B216" s="299"/>
      <c r="C216" s="299"/>
      <c r="D216" s="281"/>
      <c r="E216" s="273"/>
      <c r="F216" s="277"/>
      <c r="G216" s="87">
        <f t="shared" si="10"/>
        <v>0</v>
      </c>
      <c r="H216" s="122" t="s">
        <v>349</v>
      </c>
    </row>
    <row r="217" spans="1:8" s="110" customFormat="1" hidden="1" x14ac:dyDescent="0.25">
      <c r="A217" s="276"/>
      <c r="B217" s="299"/>
      <c r="C217" s="299"/>
      <c r="D217" s="281"/>
      <c r="E217" s="273"/>
      <c r="F217" s="277"/>
      <c r="G217" s="87">
        <f t="shared" si="10"/>
        <v>0</v>
      </c>
      <c r="H217" s="122" t="s">
        <v>349</v>
      </c>
    </row>
    <row r="218" spans="1:8" s="110" customFormat="1" hidden="1" x14ac:dyDescent="0.25">
      <c r="A218" s="276"/>
      <c r="B218" s="299"/>
      <c r="C218" s="299"/>
      <c r="D218" s="281"/>
      <c r="E218" s="273"/>
      <c r="F218" s="277"/>
      <c r="G218" s="87">
        <f t="shared" si="10"/>
        <v>0</v>
      </c>
      <c r="H218" s="122" t="s">
        <v>349</v>
      </c>
    </row>
    <row r="219" spans="1:8" s="110" customFormat="1" hidden="1" x14ac:dyDescent="0.25">
      <c r="A219" s="276"/>
      <c r="B219" s="299"/>
      <c r="C219" s="299"/>
      <c r="D219" s="281"/>
      <c r="E219" s="273"/>
      <c r="F219" s="277"/>
      <c r="G219" s="87">
        <f t="shared" si="10"/>
        <v>0</v>
      </c>
      <c r="H219" s="122" t="s">
        <v>349</v>
      </c>
    </row>
    <row r="220" spans="1:8" s="110" customFormat="1" hidden="1" x14ac:dyDescent="0.25">
      <c r="A220" s="276"/>
      <c r="B220" s="299"/>
      <c r="C220" s="299"/>
      <c r="D220" s="281"/>
      <c r="E220" s="273"/>
      <c r="F220" s="277"/>
      <c r="G220" s="87">
        <f t="shared" si="10"/>
        <v>0</v>
      </c>
      <c r="H220" s="122" t="s">
        <v>349</v>
      </c>
    </row>
    <row r="221" spans="1:8" s="110" customFormat="1" hidden="1" x14ac:dyDescent="0.25">
      <c r="A221" s="276"/>
      <c r="B221" s="299"/>
      <c r="C221" s="299"/>
      <c r="D221" s="281"/>
      <c r="E221" s="273"/>
      <c r="F221" s="277"/>
      <c r="G221" s="87">
        <f t="shared" si="10"/>
        <v>0</v>
      </c>
      <c r="H221" s="122" t="s">
        <v>349</v>
      </c>
    </row>
    <row r="222" spans="1:8" s="110" customFormat="1" hidden="1" x14ac:dyDescent="0.25">
      <c r="A222" s="276"/>
      <c r="B222" s="299"/>
      <c r="C222" s="299"/>
      <c r="D222" s="281"/>
      <c r="E222" s="273"/>
      <c r="F222" s="277"/>
      <c r="G222" s="87">
        <f t="shared" si="10"/>
        <v>0</v>
      </c>
      <c r="H222" s="122" t="s">
        <v>349</v>
      </c>
    </row>
    <row r="223" spans="1:8" s="110" customFormat="1" hidden="1" x14ac:dyDescent="0.25">
      <c r="A223" s="276"/>
      <c r="B223" s="299"/>
      <c r="C223" s="299"/>
      <c r="D223" s="281"/>
      <c r="E223" s="273"/>
      <c r="F223" s="277"/>
      <c r="G223" s="87">
        <f t="shared" si="10"/>
        <v>0</v>
      </c>
      <c r="H223" s="122" t="s">
        <v>349</v>
      </c>
    </row>
    <row r="224" spans="1:8" s="110" customFormat="1" hidden="1" x14ac:dyDescent="0.25">
      <c r="A224" s="276"/>
      <c r="B224" s="299"/>
      <c r="C224" s="299"/>
      <c r="D224" s="281"/>
      <c r="E224" s="273"/>
      <c r="F224" s="277"/>
      <c r="G224" s="87">
        <f t="shared" si="10"/>
        <v>0</v>
      </c>
      <c r="H224" s="122" t="s">
        <v>349</v>
      </c>
    </row>
    <row r="225" spans="1:8" s="110" customFormat="1" hidden="1" x14ac:dyDescent="0.25">
      <c r="A225" s="276"/>
      <c r="B225" s="299"/>
      <c r="C225" s="299"/>
      <c r="D225" s="281"/>
      <c r="E225" s="273"/>
      <c r="F225" s="277"/>
      <c r="G225" s="87">
        <f t="shared" si="10"/>
        <v>0</v>
      </c>
      <c r="H225" s="122" t="s">
        <v>349</v>
      </c>
    </row>
    <row r="226" spans="1:8" s="110" customFormat="1" hidden="1" x14ac:dyDescent="0.25">
      <c r="A226" s="276"/>
      <c r="B226" s="299"/>
      <c r="C226" s="299"/>
      <c r="D226" s="281"/>
      <c r="E226" s="273"/>
      <c r="F226" s="277"/>
      <c r="G226" s="87">
        <f t="shared" si="10"/>
        <v>0</v>
      </c>
      <c r="H226" s="122" t="s">
        <v>349</v>
      </c>
    </row>
    <row r="227" spans="1:8" s="110" customFormat="1" hidden="1" x14ac:dyDescent="0.25">
      <c r="A227" s="276"/>
      <c r="B227" s="299"/>
      <c r="C227" s="299"/>
      <c r="D227" s="281"/>
      <c r="E227" s="273"/>
      <c r="F227" s="277"/>
      <c r="G227" s="87">
        <f t="shared" si="10"/>
        <v>0</v>
      </c>
      <c r="H227" s="122" t="s">
        <v>349</v>
      </c>
    </row>
    <row r="228" spans="1:8" s="110" customFormat="1" hidden="1" x14ac:dyDescent="0.25">
      <c r="A228" s="276"/>
      <c r="B228" s="299"/>
      <c r="C228" s="299"/>
      <c r="D228" s="281"/>
      <c r="E228" s="273"/>
      <c r="F228" s="277"/>
      <c r="G228" s="87">
        <f t="shared" si="10"/>
        <v>0</v>
      </c>
      <c r="H228" s="122" t="s">
        <v>349</v>
      </c>
    </row>
    <row r="229" spans="1:8" s="110" customFormat="1" hidden="1" x14ac:dyDescent="0.25">
      <c r="A229" s="276"/>
      <c r="B229" s="299"/>
      <c r="C229" s="299"/>
      <c r="D229" s="281"/>
      <c r="E229" s="273"/>
      <c r="F229" s="277"/>
      <c r="G229" s="87">
        <f t="shared" si="10"/>
        <v>0</v>
      </c>
      <c r="H229" s="122" t="s">
        <v>349</v>
      </c>
    </row>
    <row r="230" spans="1:8" s="110" customFormat="1" hidden="1" x14ac:dyDescent="0.25">
      <c r="A230" s="276"/>
      <c r="B230" s="299"/>
      <c r="C230" s="299"/>
      <c r="D230" s="281"/>
      <c r="E230" s="273"/>
      <c r="F230" s="277"/>
      <c r="G230" s="87">
        <f t="shared" si="10"/>
        <v>0</v>
      </c>
      <c r="H230" s="122" t="s">
        <v>349</v>
      </c>
    </row>
    <row r="231" spans="1:8" s="110" customFormat="1" hidden="1" x14ac:dyDescent="0.25">
      <c r="A231" s="276"/>
      <c r="B231" s="299"/>
      <c r="C231" s="299"/>
      <c r="D231" s="281"/>
      <c r="E231" s="273"/>
      <c r="F231" s="277"/>
      <c r="G231" s="87">
        <f t="shared" si="10"/>
        <v>0</v>
      </c>
      <c r="H231" s="122" t="s">
        <v>349</v>
      </c>
    </row>
    <row r="232" spans="1:8" s="110" customFormat="1" hidden="1" x14ac:dyDescent="0.25">
      <c r="A232" s="276"/>
      <c r="B232" s="299"/>
      <c r="C232" s="299"/>
      <c r="D232" s="281"/>
      <c r="E232" s="273"/>
      <c r="F232" s="277"/>
      <c r="G232" s="87">
        <f t="shared" ref="G232:G263" si="11">ROUND(+D232*F232,2)</f>
        <v>0</v>
      </c>
      <c r="H232" s="122" t="s">
        <v>349</v>
      </c>
    </row>
    <row r="233" spans="1:8" s="110" customFormat="1" hidden="1" x14ac:dyDescent="0.25">
      <c r="A233" s="276"/>
      <c r="B233" s="299"/>
      <c r="C233" s="299"/>
      <c r="D233" s="281"/>
      <c r="E233" s="273"/>
      <c r="F233" s="277"/>
      <c r="G233" s="87">
        <f t="shared" si="11"/>
        <v>0</v>
      </c>
      <c r="H233" s="122" t="s">
        <v>349</v>
      </c>
    </row>
    <row r="234" spans="1:8" s="110" customFormat="1" hidden="1" x14ac:dyDescent="0.25">
      <c r="A234" s="276"/>
      <c r="B234" s="299"/>
      <c r="C234" s="299"/>
      <c r="D234" s="281"/>
      <c r="E234" s="273"/>
      <c r="F234" s="277"/>
      <c r="G234" s="87">
        <f t="shared" si="11"/>
        <v>0</v>
      </c>
      <c r="H234" s="122" t="s">
        <v>349</v>
      </c>
    </row>
    <row r="235" spans="1:8" s="110" customFormat="1" hidden="1" x14ac:dyDescent="0.25">
      <c r="A235" s="276"/>
      <c r="B235" s="299"/>
      <c r="C235" s="299"/>
      <c r="D235" s="281"/>
      <c r="E235" s="273"/>
      <c r="F235" s="277"/>
      <c r="G235" s="87">
        <f t="shared" si="11"/>
        <v>0</v>
      </c>
      <c r="H235" s="122" t="s">
        <v>349</v>
      </c>
    </row>
    <row r="236" spans="1:8" s="110" customFormat="1" hidden="1" x14ac:dyDescent="0.25">
      <c r="A236" s="276"/>
      <c r="B236" s="299"/>
      <c r="C236" s="299"/>
      <c r="D236" s="281"/>
      <c r="E236" s="273"/>
      <c r="F236" s="277"/>
      <c r="G236" s="87">
        <f t="shared" si="11"/>
        <v>0</v>
      </c>
      <c r="H236" s="122" t="s">
        <v>349</v>
      </c>
    </row>
    <row r="237" spans="1:8" s="110" customFormat="1" hidden="1" x14ac:dyDescent="0.25">
      <c r="A237" s="276"/>
      <c r="B237" s="299"/>
      <c r="C237" s="299"/>
      <c r="D237" s="281"/>
      <c r="E237" s="273"/>
      <c r="F237" s="277"/>
      <c r="G237" s="87">
        <f t="shared" si="11"/>
        <v>0</v>
      </c>
      <c r="H237" s="122" t="s">
        <v>349</v>
      </c>
    </row>
    <row r="238" spans="1:8" s="110" customFormat="1" hidden="1" x14ac:dyDescent="0.25">
      <c r="A238" s="276"/>
      <c r="B238" s="299"/>
      <c r="C238" s="299"/>
      <c r="D238" s="281"/>
      <c r="E238" s="273"/>
      <c r="F238" s="277"/>
      <c r="G238" s="87">
        <f t="shared" si="11"/>
        <v>0</v>
      </c>
      <c r="H238" s="122" t="s">
        <v>349</v>
      </c>
    </row>
    <row r="239" spans="1:8" s="110" customFormat="1" hidden="1" x14ac:dyDescent="0.25">
      <c r="A239" s="276"/>
      <c r="B239" s="299"/>
      <c r="C239" s="299"/>
      <c r="D239" s="281"/>
      <c r="E239" s="273"/>
      <c r="F239" s="277"/>
      <c r="G239" s="87">
        <f t="shared" si="11"/>
        <v>0</v>
      </c>
      <c r="H239" s="122" t="s">
        <v>349</v>
      </c>
    </row>
    <row r="240" spans="1:8" s="110" customFormat="1" hidden="1" x14ac:dyDescent="0.25">
      <c r="A240" s="276"/>
      <c r="B240" s="299"/>
      <c r="C240" s="299"/>
      <c r="D240" s="281"/>
      <c r="E240" s="273"/>
      <c r="F240" s="277"/>
      <c r="G240" s="87">
        <f t="shared" si="11"/>
        <v>0</v>
      </c>
      <c r="H240" s="122" t="s">
        <v>349</v>
      </c>
    </row>
    <row r="241" spans="1:8" s="110" customFormat="1" hidden="1" x14ac:dyDescent="0.25">
      <c r="A241" s="276"/>
      <c r="B241" s="299"/>
      <c r="C241" s="299"/>
      <c r="D241" s="281"/>
      <c r="E241" s="273"/>
      <c r="F241" s="277"/>
      <c r="G241" s="87">
        <f t="shared" si="11"/>
        <v>0</v>
      </c>
      <c r="H241" s="122" t="s">
        <v>349</v>
      </c>
    </row>
    <row r="242" spans="1:8" s="110" customFormat="1" hidden="1" x14ac:dyDescent="0.25">
      <c r="A242" s="276"/>
      <c r="B242" s="299"/>
      <c r="C242" s="299"/>
      <c r="D242" s="281"/>
      <c r="E242" s="273"/>
      <c r="F242" s="277"/>
      <c r="G242" s="87">
        <f t="shared" si="11"/>
        <v>0</v>
      </c>
      <c r="H242" s="122" t="s">
        <v>349</v>
      </c>
    </row>
    <row r="243" spans="1:8" s="110" customFormat="1" hidden="1" x14ac:dyDescent="0.25">
      <c r="A243" s="276"/>
      <c r="B243" s="299"/>
      <c r="C243" s="299"/>
      <c r="D243" s="281"/>
      <c r="E243" s="273"/>
      <c r="F243" s="277"/>
      <c r="G243" s="87">
        <f t="shared" si="11"/>
        <v>0</v>
      </c>
      <c r="H243" s="122" t="s">
        <v>349</v>
      </c>
    </row>
    <row r="244" spans="1:8" s="110" customFormat="1" hidden="1" x14ac:dyDescent="0.25">
      <c r="A244" s="276"/>
      <c r="B244" s="299"/>
      <c r="C244" s="299"/>
      <c r="D244" s="281"/>
      <c r="E244" s="273"/>
      <c r="F244" s="277"/>
      <c r="G244" s="87">
        <f t="shared" si="11"/>
        <v>0</v>
      </c>
      <c r="H244" s="122" t="s">
        <v>349</v>
      </c>
    </row>
    <row r="245" spans="1:8" s="110" customFormat="1" hidden="1" x14ac:dyDescent="0.25">
      <c r="A245" s="276"/>
      <c r="B245" s="299"/>
      <c r="C245" s="299"/>
      <c r="D245" s="281"/>
      <c r="E245" s="273"/>
      <c r="F245" s="277"/>
      <c r="G245" s="87">
        <f t="shared" si="11"/>
        <v>0</v>
      </c>
      <c r="H245" s="122" t="s">
        <v>349</v>
      </c>
    </row>
    <row r="246" spans="1:8" s="110" customFormat="1" hidden="1" x14ac:dyDescent="0.25">
      <c r="A246" s="276"/>
      <c r="B246" s="299"/>
      <c r="C246" s="299"/>
      <c r="D246" s="281"/>
      <c r="E246" s="273"/>
      <c r="F246" s="277"/>
      <c r="G246" s="87">
        <f t="shared" si="11"/>
        <v>0</v>
      </c>
      <c r="H246" s="122" t="s">
        <v>349</v>
      </c>
    </row>
    <row r="247" spans="1:8" s="110" customFormat="1" hidden="1" x14ac:dyDescent="0.25">
      <c r="A247" s="276"/>
      <c r="B247" s="299"/>
      <c r="C247" s="299"/>
      <c r="D247" s="281"/>
      <c r="E247" s="273"/>
      <c r="F247" s="277"/>
      <c r="G247" s="87">
        <f t="shared" si="11"/>
        <v>0</v>
      </c>
      <c r="H247" s="122" t="s">
        <v>349</v>
      </c>
    </row>
    <row r="248" spans="1:8" s="110" customFormat="1" hidden="1" x14ac:dyDescent="0.25">
      <c r="A248" s="276"/>
      <c r="B248" s="299"/>
      <c r="C248" s="299"/>
      <c r="D248" s="281"/>
      <c r="E248" s="273"/>
      <c r="F248" s="277"/>
      <c r="G248" s="87">
        <f t="shared" si="11"/>
        <v>0</v>
      </c>
      <c r="H248" s="122" t="s">
        <v>349</v>
      </c>
    </row>
    <row r="249" spans="1:8" s="110" customFormat="1" hidden="1" x14ac:dyDescent="0.25">
      <c r="A249" s="276"/>
      <c r="B249" s="299"/>
      <c r="C249" s="299"/>
      <c r="D249" s="281"/>
      <c r="E249" s="273"/>
      <c r="F249" s="277"/>
      <c r="G249" s="87">
        <f t="shared" si="11"/>
        <v>0</v>
      </c>
      <c r="H249" s="122" t="s">
        <v>349</v>
      </c>
    </row>
    <row r="250" spans="1:8" s="110" customFormat="1" hidden="1" x14ac:dyDescent="0.25">
      <c r="A250" s="276"/>
      <c r="B250" s="299"/>
      <c r="C250" s="299"/>
      <c r="D250" s="281"/>
      <c r="E250" s="273"/>
      <c r="F250" s="277"/>
      <c r="G250" s="87">
        <f t="shared" si="11"/>
        <v>0</v>
      </c>
      <c r="H250" s="122" t="s">
        <v>349</v>
      </c>
    </row>
    <row r="251" spans="1:8" s="110" customFormat="1" hidden="1" x14ac:dyDescent="0.25">
      <c r="A251" s="276"/>
      <c r="B251" s="299"/>
      <c r="C251" s="299"/>
      <c r="D251" s="281"/>
      <c r="E251" s="273"/>
      <c r="F251" s="277"/>
      <c r="G251" s="87">
        <f t="shared" si="11"/>
        <v>0</v>
      </c>
      <c r="H251" s="122" t="s">
        <v>349</v>
      </c>
    </row>
    <row r="252" spans="1:8" s="110" customFormat="1" hidden="1" x14ac:dyDescent="0.25">
      <c r="A252" s="276"/>
      <c r="B252" s="299"/>
      <c r="C252" s="299"/>
      <c r="D252" s="281"/>
      <c r="E252" s="273"/>
      <c r="F252" s="277"/>
      <c r="G252" s="87">
        <f t="shared" si="11"/>
        <v>0</v>
      </c>
      <c r="H252" s="122" t="s">
        <v>349</v>
      </c>
    </row>
    <row r="253" spans="1:8" s="110" customFormat="1" hidden="1" x14ac:dyDescent="0.25">
      <c r="A253" s="276"/>
      <c r="B253" s="299"/>
      <c r="C253" s="299"/>
      <c r="D253" s="281"/>
      <c r="E253" s="273"/>
      <c r="F253" s="277"/>
      <c r="G253" s="87">
        <f t="shared" si="11"/>
        <v>0</v>
      </c>
      <c r="H253" s="122" t="s">
        <v>349</v>
      </c>
    </row>
    <row r="254" spans="1:8" s="110" customFormat="1" hidden="1" x14ac:dyDescent="0.25">
      <c r="A254" s="276"/>
      <c r="B254" s="299"/>
      <c r="C254" s="299"/>
      <c r="D254" s="281"/>
      <c r="E254" s="273"/>
      <c r="F254" s="277"/>
      <c r="G254" s="87">
        <f t="shared" si="11"/>
        <v>0</v>
      </c>
      <c r="H254" s="122" t="s">
        <v>349</v>
      </c>
    </row>
    <row r="255" spans="1:8" s="110" customFormat="1" hidden="1" x14ac:dyDescent="0.25">
      <c r="A255" s="276"/>
      <c r="B255" s="299"/>
      <c r="C255" s="299"/>
      <c r="D255" s="281"/>
      <c r="E255" s="273"/>
      <c r="F255" s="277"/>
      <c r="G255" s="87">
        <f t="shared" si="11"/>
        <v>0</v>
      </c>
      <c r="H255" s="122" t="s">
        <v>349</v>
      </c>
    </row>
    <row r="256" spans="1:8" s="110" customFormat="1" hidden="1" x14ac:dyDescent="0.25">
      <c r="A256" s="276"/>
      <c r="B256" s="299"/>
      <c r="C256" s="299"/>
      <c r="D256" s="281"/>
      <c r="E256" s="273"/>
      <c r="F256" s="277"/>
      <c r="G256" s="87">
        <f t="shared" si="11"/>
        <v>0</v>
      </c>
      <c r="H256" s="122" t="s">
        <v>349</v>
      </c>
    </row>
    <row r="257" spans="1:10" s="110" customFormat="1" hidden="1" x14ac:dyDescent="0.25">
      <c r="A257" s="276"/>
      <c r="B257" s="299"/>
      <c r="C257" s="299"/>
      <c r="D257" s="281"/>
      <c r="E257" s="273"/>
      <c r="F257" s="277"/>
      <c r="G257" s="87">
        <f t="shared" si="11"/>
        <v>0</v>
      </c>
      <c r="H257" s="122" t="s">
        <v>349</v>
      </c>
    </row>
    <row r="258" spans="1:10" s="110" customFormat="1" hidden="1" x14ac:dyDescent="0.25">
      <c r="A258" s="276"/>
      <c r="B258" s="299"/>
      <c r="C258" s="299"/>
      <c r="D258" s="281"/>
      <c r="E258" s="273"/>
      <c r="F258" s="277"/>
      <c r="G258" s="87">
        <f t="shared" si="11"/>
        <v>0</v>
      </c>
      <c r="H258" s="122" t="s">
        <v>349</v>
      </c>
    </row>
    <row r="259" spans="1:10" s="110" customFormat="1" hidden="1" x14ac:dyDescent="0.25">
      <c r="A259" s="276"/>
      <c r="B259" s="299"/>
      <c r="C259" s="299"/>
      <c r="D259" s="281"/>
      <c r="E259" s="273"/>
      <c r="F259" s="277"/>
      <c r="G259" s="87">
        <f t="shared" si="11"/>
        <v>0</v>
      </c>
      <c r="H259" s="122" t="s">
        <v>349</v>
      </c>
    </row>
    <row r="260" spans="1:10" s="110" customFormat="1" hidden="1" x14ac:dyDescent="0.25">
      <c r="A260" s="276"/>
      <c r="B260" s="299"/>
      <c r="C260" s="299"/>
      <c r="D260" s="281"/>
      <c r="E260" s="273"/>
      <c r="F260" s="277"/>
      <c r="G260" s="87">
        <f t="shared" si="11"/>
        <v>0</v>
      </c>
      <c r="H260" s="122" t="s">
        <v>349</v>
      </c>
    </row>
    <row r="261" spans="1:10" s="110" customFormat="1" hidden="1" x14ac:dyDescent="0.25">
      <c r="A261" s="276"/>
      <c r="B261" s="299"/>
      <c r="C261" s="299"/>
      <c r="D261" s="281"/>
      <c r="E261" s="273"/>
      <c r="F261" s="277"/>
      <c r="G261" s="87">
        <f t="shared" si="11"/>
        <v>0</v>
      </c>
      <c r="H261" s="122" t="s">
        <v>349</v>
      </c>
    </row>
    <row r="262" spans="1:10" s="110" customFormat="1" hidden="1" x14ac:dyDescent="0.25">
      <c r="A262" s="276"/>
      <c r="B262" s="299"/>
      <c r="C262" s="299"/>
      <c r="D262" s="281"/>
      <c r="E262" s="273"/>
      <c r="F262" s="277"/>
      <c r="G262" s="87">
        <f t="shared" si="11"/>
        <v>0</v>
      </c>
      <c r="H262" s="122" t="s">
        <v>349</v>
      </c>
    </row>
    <row r="263" spans="1:10" s="110" customFormat="1" hidden="1" x14ac:dyDescent="0.25">
      <c r="A263" s="276"/>
      <c r="B263" s="299"/>
      <c r="C263" s="299"/>
      <c r="D263" s="281"/>
      <c r="E263" s="273"/>
      <c r="F263" s="277"/>
      <c r="G263" s="87">
        <f t="shared" si="11"/>
        <v>0</v>
      </c>
      <c r="H263" s="122" t="s">
        <v>349</v>
      </c>
    </row>
    <row r="264" spans="1:10" s="110" customFormat="1" hidden="1" x14ac:dyDescent="0.25">
      <c r="A264" s="276"/>
      <c r="B264" s="299"/>
      <c r="C264" s="299"/>
      <c r="D264" s="281"/>
      <c r="E264" s="273"/>
      <c r="F264" s="277"/>
      <c r="G264" s="87">
        <f t="shared" ref="G264:G265" si="12">ROUND(+D264*F264,2)</f>
        <v>0</v>
      </c>
      <c r="H264" s="122" t="s">
        <v>349</v>
      </c>
    </row>
    <row r="265" spans="1:10" s="110" customFormat="1" x14ac:dyDescent="0.25">
      <c r="A265" s="276" t="s">
        <v>57</v>
      </c>
      <c r="B265" s="592" t="s">
        <v>321</v>
      </c>
      <c r="C265" s="592"/>
      <c r="D265" s="281">
        <f t="shared" ref="D265" ca="1" si="13">RAND()*1000000</f>
        <v>907572.60797914863</v>
      </c>
      <c r="E265" s="273" t="s">
        <v>322</v>
      </c>
      <c r="F265" s="277">
        <v>1</v>
      </c>
      <c r="G265" s="309">
        <f t="shared" ca="1" si="12"/>
        <v>907572.61</v>
      </c>
      <c r="H265" s="122" t="s">
        <v>349</v>
      </c>
    </row>
    <row r="266" spans="1:10" s="110" customFormat="1" x14ac:dyDescent="0.25">
      <c r="A266" s="203"/>
      <c r="B266" s="594"/>
      <c r="C266" s="594"/>
      <c r="D266" s="106"/>
      <c r="E266" s="207"/>
      <c r="F266" s="215" t="s">
        <v>272</v>
      </c>
      <c r="G266" s="323">
        <f ca="1">ROUND(SUBTOTAL(109,G135:G265),2)</f>
        <v>2825851.67</v>
      </c>
      <c r="H266" s="122" t="s">
        <v>349</v>
      </c>
      <c r="J266" s="125" t="s">
        <v>352</v>
      </c>
    </row>
    <row r="267" spans="1:10" s="110" customFormat="1" x14ac:dyDescent="0.25">
      <c r="A267" s="245"/>
      <c r="B267" s="242"/>
      <c r="C267" s="242"/>
      <c r="D267" s="106"/>
      <c r="E267" s="210"/>
      <c r="F267" s="210"/>
      <c r="G267" s="87"/>
      <c r="H267" s="122" t="s">
        <v>347</v>
      </c>
      <c r="J267" s="125"/>
    </row>
    <row r="268" spans="1:10" s="110" customFormat="1" x14ac:dyDescent="0.25">
      <c r="A268" s="245"/>
      <c r="B268" s="242"/>
      <c r="C268" s="242"/>
      <c r="D268" s="106"/>
      <c r="E268" s="210"/>
      <c r="F268" s="423" t="s">
        <v>295</v>
      </c>
      <c r="G268" s="87">
        <f ca="1">+G266+G134</f>
        <v>4397103.49</v>
      </c>
      <c r="H268" s="122" t="s">
        <v>347</v>
      </c>
      <c r="J268" s="125"/>
    </row>
    <row r="269" spans="1:10" s="110" customFormat="1" x14ac:dyDescent="0.25">
      <c r="C269" s="111"/>
      <c r="G269" s="114"/>
      <c r="H269" s="122" t="s">
        <v>347</v>
      </c>
    </row>
    <row r="270" spans="1:10" s="110" customFormat="1" x14ac:dyDescent="0.25">
      <c r="A270" s="251" t="s">
        <v>297</v>
      </c>
      <c r="B270" s="115"/>
      <c r="C270" s="115"/>
      <c r="D270" s="115"/>
      <c r="E270" s="115"/>
      <c r="F270" s="115"/>
      <c r="G270" s="136"/>
      <c r="H270" s="122" t="s">
        <v>348</v>
      </c>
      <c r="J270" s="150" t="s">
        <v>245</v>
      </c>
    </row>
    <row r="271" spans="1:10" s="110" customFormat="1" ht="45" customHeight="1" x14ac:dyDescent="0.25">
      <c r="A271" s="571" t="s">
        <v>324</v>
      </c>
      <c r="B271" s="572"/>
      <c r="C271" s="572"/>
      <c r="D271" s="572"/>
      <c r="E271" s="572"/>
      <c r="F271" s="572"/>
      <c r="G271" s="573"/>
      <c r="H271" s="110" t="s">
        <v>348</v>
      </c>
      <c r="J271" s="150" t="s">
        <v>304</v>
      </c>
    </row>
    <row r="272" spans="1:10" x14ac:dyDescent="0.25">
      <c r="H272" s="291" t="s">
        <v>349</v>
      </c>
    </row>
    <row r="273" spans="1:10" s="110" customFormat="1" x14ac:dyDescent="0.25">
      <c r="A273" s="251" t="s">
        <v>298</v>
      </c>
      <c r="B273" s="118"/>
      <c r="C273" s="119"/>
      <c r="D273" s="119"/>
      <c r="E273" s="119"/>
      <c r="F273" s="119"/>
      <c r="G273" s="137"/>
      <c r="H273" s="110" t="s">
        <v>349</v>
      </c>
      <c r="J273" s="150" t="s">
        <v>245</v>
      </c>
    </row>
    <row r="274" spans="1:10" s="110" customFormat="1" ht="45" customHeight="1" x14ac:dyDescent="0.25">
      <c r="A274" s="571" t="s">
        <v>325</v>
      </c>
      <c r="B274" s="572"/>
      <c r="C274" s="572"/>
      <c r="D274" s="572"/>
      <c r="E274" s="572"/>
      <c r="F274" s="572"/>
      <c r="G274" s="573"/>
      <c r="H274" s="110" t="s">
        <v>349</v>
      </c>
      <c r="J274" s="150" t="s">
        <v>304</v>
      </c>
    </row>
    <row r="275" spans="1:10" s="110" customFormat="1" x14ac:dyDescent="0.25">
      <c r="A275" s="106"/>
      <c r="B275" s="106"/>
      <c r="C275" s="106"/>
      <c r="D275" s="106"/>
      <c r="E275" s="129"/>
      <c r="F275" s="129"/>
      <c r="G275" s="109"/>
      <c r="H275" s="291" t="s">
        <v>347</v>
      </c>
    </row>
    <row r="276" spans="1:10" s="307" customFormat="1" ht="25.5" x14ac:dyDescent="0.25">
      <c r="A276" s="319" t="s">
        <v>282</v>
      </c>
      <c r="B276" s="319" t="s">
        <v>41</v>
      </c>
      <c r="C276" s="429" t="s">
        <v>42</v>
      </c>
      <c r="D276" s="429" t="s">
        <v>43</v>
      </c>
      <c r="E276" s="429" t="s">
        <v>44</v>
      </c>
      <c r="F276" s="429" t="s">
        <v>45</v>
      </c>
      <c r="G276" s="319" t="s">
        <v>390</v>
      </c>
      <c r="H276" s="430" t="s">
        <v>347</v>
      </c>
    </row>
    <row r="277" spans="1:10" s="110" customFormat="1" x14ac:dyDescent="0.25">
      <c r="A277" s="276" t="s">
        <v>323</v>
      </c>
      <c r="B277" s="276" t="s">
        <v>41</v>
      </c>
      <c r="C277" s="281">
        <f t="shared" ref="C277:C279" ca="1" si="14">RAND()*1000000</f>
        <v>39891.355746734524</v>
      </c>
      <c r="D277" s="273" t="s">
        <v>322</v>
      </c>
      <c r="E277" s="277">
        <v>3</v>
      </c>
      <c r="F277" s="277">
        <v>1</v>
      </c>
      <c r="G277" s="87">
        <f t="shared" ref="G277:G406" ca="1" si="15">ROUND(C277*E277*F277,2)</f>
        <v>119674.07</v>
      </c>
      <c r="H277" s="291" t="s">
        <v>348</v>
      </c>
    </row>
    <row r="278" spans="1:10" s="110" customFormat="1" x14ac:dyDescent="0.25">
      <c r="A278" s="276" t="s">
        <v>362</v>
      </c>
      <c r="B278" s="276" t="s">
        <v>41</v>
      </c>
      <c r="C278" s="281">
        <f t="shared" ca="1" si="14"/>
        <v>785546.19382488809</v>
      </c>
      <c r="D278" s="273" t="s">
        <v>322</v>
      </c>
      <c r="E278" s="277">
        <v>3</v>
      </c>
      <c r="F278" s="277">
        <v>1</v>
      </c>
      <c r="G278" s="87">
        <f t="shared" ca="1" si="15"/>
        <v>2356638.58</v>
      </c>
      <c r="H278" s="291" t="s">
        <v>348</v>
      </c>
    </row>
    <row r="279" spans="1:10" s="110" customFormat="1" x14ac:dyDescent="0.25">
      <c r="A279" s="276" t="s">
        <v>363</v>
      </c>
      <c r="B279" s="276" t="s">
        <v>41</v>
      </c>
      <c r="C279" s="281">
        <f t="shared" ca="1" si="14"/>
        <v>880617.41622224741</v>
      </c>
      <c r="D279" s="273" t="s">
        <v>322</v>
      </c>
      <c r="E279" s="277">
        <v>3</v>
      </c>
      <c r="F279" s="277">
        <v>1</v>
      </c>
      <c r="G279" s="87">
        <f t="shared" ca="1" si="15"/>
        <v>2641852.25</v>
      </c>
      <c r="H279" s="291" t="s">
        <v>348</v>
      </c>
    </row>
    <row r="280" spans="1:10" s="110" customFormat="1" hidden="1" x14ac:dyDescent="0.25">
      <c r="A280" s="276"/>
      <c r="B280" s="276"/>
      <c r="C280" s="281"/>
      <c r="D280" s="273"/>
      <c r="E280" s="277"/>
      <c r="F280" s="277"/>
      <c r="G280" s="87">
        <f t="shared" si="15"/>
        <v>0</v>
      </c>
      <c r="H280" s="291" t="s">
        <v>348</v>
      </c>
    </row>
    <row r="281" spans="1:10" s="110" customFormat="1" hidden="1" x14ac:dyDescent="0.25">
      <c r="A281" s="276"/>
      <c r="B281" s="276"/>
      <c r="C281" s="281"/>
      <c r="D281" s="273"/>
      <c r="E281" s="277"/>
      <c r="F281" s="277"/>
      <c r="G281" s="87">
        <f t="shared" si="15"/>
        <v>0</v>
      </c>
      <c r="H281" s="291" t="s">
        <v>348</v>
      </c>
    </row>
    <row r="282" spans="1:10" s="110" customFormat="1" hidden="1" x14ac:dyDescent="0.25">
      <c r="A282" s="276"/>
      <c r="B282" s="276"/>
      <c r="C282" s="281"/>
      <c r="D282" s="273"/>
      <c r="E282" s="277"/>
      <c r="F282" s="277"/>
      <c r="G282" s="87">
        <f t="shared" si="15"/>
        <v>0</v>
      </c>
      <c r="H282" s="291" t="s">
        <v>348</v>
      </c>
    </row>
    <row r="283" spans="1:10" s="110" customFormat="1" hidden="1" x14ac:dyDescent="0.25">
      <c r="A283" s="276"/>
      <c r="B283" s="276"/>
      <c r="C283" s="281"/>
      <c r="D283" s="273"/>
      <c r="E283" s="277"/>
      <c r="F283" s="277"/>
      <c r="G283" s="87">
        <f t="shared" si="15"/>
        <v>0</v>
      </c>
      <c r="H283" s="291" t="s">
        <v>348</v>
      </c>
    </row>
    <row r="284" spans="1:10" s="110" customFormat="1" hidden="1" x14ac:dyDescent="0.25">
      <c r="A284" s="276"/>
      <c r="B284" s="276"/>
      <c r="C284" s="281"/>
      <c r="D284" s="273"/>
      <c r="E284" s="277"/>
      <c r="F284" s="277"/>
      <c r="G284" s="87">
        <f t="shared" si="15"/>
        <v>0</v>
      </c>
      <c r="H284" s="291" t="s">
        <v>348</v>
      </c>
    </row>
    <row r="285" spans="1:10" s="110" customFormat="1" hidden="1" x14ac:dyDescent="0.25">
      <c r="A285" s="276"/>
      <c r="B285" s="276"/>
      <c r="C285" s="281"/>
      <c r="D285" s="273"/>
      <c r="E285" s="277"/>
      <c r="F285" s="277"/>
      <c r="G285" s="87">
        <f t="shared" si="15"/>
        <v>0</v>
      </c>
      <c r="H285" s="291" t="s">
        <v>348</v>
      </c>
    </row>
    <row r="286" spans="1:10" s="110" customFormat="1" hidden="1" x14ac:dyDescent="0.25">
      <c r="A286" s="276"/>
      <c r="B286" s="276"/>
      <c r="C286" s="281"/>
      <c r="D286" s="273"/>
      <c r="E286" s="277"/>
      <c r="F286" s="277"/>
      <c r="G286" s="87">
        <f t="shared" si="15"/>
        <v>0</v>
      </c>
      <c r="H286" s="291" t="s">
        <v>348</v>
      </c>
    </row>
    <row r="287" spans="1:10" s="110" customFormat="1" hidden="1" x14ac:dyDescent="0.25">
      <c r="A287" s="276"/>
      <c r="B287" s="276"/>
      <c r="C287" s="281"/>
      <c r="D287" s="273"/>
      <c r="E287" s="277"/>
      <c r="F287" s="277"/>
      <c r="G287" s="87">
        <f t="shared" si="15"/>
        <v>0</v>
      </c>
      <c r="H287" s="291" t="s">
        <v>348</v>
      </c>
    </row>
    <row r="288" spans="1:10" s="110" customFormat="1" hidden="1" x14ac:dyDescent="0.25">
      <c r="A288" s="276"/>
      <c r="B288" s="276"/>
      <c r="C288" s="281"/>
      <c r="D288" s="273"/>
      <c r="E288" s="277"/>
      <c r="F288" s="277"/>
      <c r="G288" s="87">
        <f t="shared" si="15"/>
        <v>0</v>
      </c>
      <c r="H288" s="291" t="s">
        <v>348</v>
      </c>
    </row>
    <row r="289" spans="1:8" s="110" customFormat="1" hidden="1" x14ac:dyDescent="0.25">
      <c r="A289" s="276"/>
      <c r="B289" s="276"/>
      <c r="C289" s="281"/>
      <c r="D289" s="273"/>
      <c r="E289" s="277"/>
      <c r="F289" s="277"/>
      <c r="G289" s="87">
        <f t="shared" si="15"/>
        <v>0</v>
      </c>
      <c r="H289" s="291" t="s">
        <v>348</v>
      </c>
    </row>
    <row r="290" spans="1:8" s="110" customFormat="1" hidden="1" x14ac:dyDescent="0.25">
      <c r="A290" s="276"/>
      <c r="B290" s="276"/>
      <c r="C290" s="281"/>
      <c r="D290" s="273"/>
      <c r="E290" s="277"/>
      <c r="F290" s="277"/>
      <c r="G290" s="87">
        <f t="shared" si="15"/>
        <v>0</v>
      </c>
      <c r="H290" s="291" t="s">
        <v>348</v>
      </c>
    </row>
    <row r="291" spans="1:8" s="110" customFormat="1" hidden="1" x14ac:dyDescent="0.25">
      <c r="A291" s="276"/>
      <c r="B291" s="276"/>
      <c r="C291" s="281"/>
      <c r="D291" s="273"/>
      <c r="E291" s="277"/>
      <c r="F291" s="277"/>
      <c r="G291" s="87">
        <f t="shared" si="15"/>
        <v>0</v>
      </c>
      <c r="H291" s="291" t="s">
        <v>348</v>
      </c>
    </row>
    <row r="292" spans="1:8" s="110" customFormat="1" hidden="1" x14ac:dyDescent="0.25">
      <c r="A292" s="276"/>
      <c r="B292" s="276"/>
      <c r="C292" s="281"/>
      <c r="D292" s="273"/>
      <c r="E292" s="277"/>
      <c r="F292" s="277"/>
      <c r="G292" s="87">
        <f t="shared" si="15"/>
        <v>0</v>
      </c>
      <c r="H292" s="291" t="s">
        <v>348</v>
      </c>
    </row>
    <row r="293" spans="1:8" s="110" customFormat="1" hidden="1" x14ac:dyDescent="0.25">
      <c r="A293" s="276"/>
      <c r="B293" s="276"/>
      <c r="C293" s="281"/>
      <c r="D293" s="273"/>
      <c r="E293" s="277"/>
      <c r="F293" s="277"/>
      <c r="G293" s="87">
        <f t="shared" si="15"/>
        <v>0</v>
      </c>
      <c r="H293" s="291" t="s">
        <v>348</v>
      </c>
    </row>
    <row r="294" spans="1:8" s="110" customFormat="1" hidden="1" x14ac:dyDescent="0.25">
      <c r="A294" s="276"/>
      <c r="B294" s="276"/>
      <c r="C294" s="281"/>
      <c r="D294" s="273"/>
      <c r="E294" s="277"/>
      <c r="F294" s="277"/>
      <c r="G294" s="87">
        <f t="shared" si="15"/>
        <v>0</v>
      </c>
      <c r="H294" s="291" t="s">
        <v>348</v>
      </c>
    </row>
    <row r="295" spans="1:8" s="110" customFormat="1" hidden="1" x14ac:dyDescent="0.25">
      <c r="A295" s="276"/>
      <c r="B295" s="276"/>
      <c r="C295" s="281"/>
      <c r="D295" s="273"/>
      <c r="E295" s="277"/>
      <c r="F295" s="277"/>
      <c r="G295" s="87">
        <f t="shared" si="15"/>
        <v>0</v>
      </c>
      <c r="H295" s="291" t="s">
        <v>348</v>
      </c>
    </row>
    <row r="296" spans="1:8" s="110" customFormat="1" hidden="1" x14ac:dyDescent="0.25">
      <c r="A296" s="276"/>
      <c r="B296" s="276"/>
      <c r="C296" s="281"/>
      <c r="D296" s="273"/>
      <c r="E296" s="277"/>
      <c r="F296" s="277"/>
      <c r="G296" s="87">
        <f t="shared" si="15"/>
        <v>0</v>
      </c>
      <c r="H296" s="291" t="s">
        <v>348</v>
      </c>
    </row>
    <row r="297" spans="1:8" s="110" customFormat="1" hidden="1" x14ac:dyDescent="0.25">
      <c r="A297" s="276"/>
      <c r="B297" s="276"/>
      <c r="C297" s="281"/>
      <c r="D297" s="273"/>
      <c r="E297" s="277"/>
      <c r="F297" s="277"/>
      <c r="G297" s="87">
        <f t="shared" si="15"/>
        <v>0</v>
      </c>
      <c r="H297" s="291" t="s">
        <v>348</v>
      </c>
    </row>
    <row r="298" spans="1:8" s="110" customFormat="1" hidden="1" x14ac:dyDescent="0.25">
      <c r="A298" s="276"/>
      <c r="B298" s="276"/>
      <c r="C298" s="281"/>
      <c r="D298" s="273"/>
      <c r="E298" s="277"/>
      <c r="F298" s="277"/>
      <c r="G298" s="87">
        <f t="shared" si="15"/>
        <v>0</v>
      </c>
      <c r="H298" s="291" t="s">
        <v>348</v>
      </c>
    </row>
    <row r="299" spans="1:8" s="110" customFormat="1" hidden="1" x14ac:dyDescent="0.25">
      <c r="A299" s="276"/>
      <c r="B299" s="276"/>
      <c r="C299" s="281"/>
      <c r="D299" s="273"/>
      <c r="E299" s="277"/>
      <c r="F299" s="277"/>
      <c r="G299" s="87">
        <f t="shared" si="15"/>
        <v>0</v>
      </c>
      <c r="H299" s="291" t="s">
        <v>348</v>
      </c>
    </row>
    <row r="300" spans="1:8" s="110" customFormat="1" hidden="1" x14ac:dyDescent="0.25">
      <c r="A300" s="276"/>
      <c r="B300" s="276"/>
      <c r="C300" s="281"/>
      <c r="D300" s="273"/>
      <c r="E300" s="277"/>
      <c r="F300" s="277"/>
      <c r="G300" s="87">
        <f t="shared" si="15"/>
        <v>0</v>
      </c>
      <c r="H300" s="291" t="s">
        <v>348</v>
      </c>
    </row>
    <row r="301" spans="1:8" s="110" customFormat="1" hidden="1" x14ac:dyDescent="0.25">
      <c r="A301" s="276"/>
      <c r="B301" s="276"/>
      <c r="C301" s="281"/>
      <c r="D301" s="273"/>
      <c r="E301" s="277"/>
      <c r="F301" s="277"/>
      <c r="G301" s="87">
        <f t="shared" si="15"/>
        <v>0</v>
      </c>
      <c r="H301" s="291" t="s">
        <v>348</v>
      </c>
    </row>
    <row r="302" spans="1:8" s="110" customFormat="1" hidden="1" x14ac:dyDescent="0.25">
      <c r="A302" s="276"/>
      <c r="B302" s="276"/>
      <c r="C302" s="281"/>
      <c r="D302" s="273"/>
      <c r="E302" s="277"/>
      <c r="F302" s="277"/>
      <c r="G302" s="87">
        <f t="shared" si="15"/>
        <v>0</v>
      </c>
      <c r="H302" s="291" t="s">
        <v>348</v>
      </c>
    </row>
    <row r="303" spans="1:8" s="110" customFormat="1" hidden="1" x14ac:dyDescent="0.25">
      <c r="A303" s="276"/>
      <c r="B303" s="276"/>
      <c r="C303" s="281"/>
      <c r="D303" s="273"/>
      <c r="E303" s="277"/>
      <c r="F303" s="277"/>
      <c r="G303" s="87">
        <f t="shared" si="15"/>
        <v>0</v>
      </c>
      <c r="H303" s="291" t="s">
        <v>348</v>
      </c>
    </row>
    <row r="304" spans="1:8" s="110" customFormat="1" hidden="1" x14ac:dyDescent="0.25">
      <c r="A304" s="276"/>
      <c r="B304" s="276"/>
      <c r="C304" s="281"/>
      <c r="D304" s="273"/>
      <c r="E304" s="277"/>
      <c r="F304" s="277"/>
      <c r="G304" s="87">
        <f t="shared" si="15"/>
        <v>0</v>
      </c>
      <c r="H304" s="291" t="s">
        <v>348</v>
      </c>
    </row>
    <row r="305" spans="1:8" s="110" customFormat="1" hidden="1" x14ac:dyDescent="0.25">
      <c r="A305" s="276"/>
      <c r="B305" s="276"/>
      <c r="C305" s="281"/>
      <c r="D305" s="273"/>
      <c r="E305" s="277"/>
      <c r="F305" s="277"/>
      <c r="G305" s="87">
        <f t="shared" si="15"/>
        <v>0</v>
      </c>
      <c r="H305" s="291" t="s">
        <v>348</v>
      </c>
    </row>
    <row r="306" spans="1:8" s="110" customFormat="1" hidden="1" x14ac:dyDescent="0.25">
      <c r="A306" s="276"/>
      <c r="B306" s="276"/>
      <c r="C306" s="281"/>
      <c r="D306" s="273"/>
      <c r="E306" s="277"/>
      <c r="F306" s="277"/>
      <c r="G306" s="87">
        <f t="shared" si="15"/>
        <v>0</v>
      </c>
      <c r="H306" s="291" t="s">
        <v>348</v>
      </c>
    </row>
    <row r="307" spans="1:8" s="110" customFormat="1" hidden="1" x14ac:dyDescent="0.25">
      <c r="A307" s="276"/>
      <c r="B307" s="276"/>
      <c r="C307" s="281"/>
      <c r="D307" s="273"/>
      <c r="E307" s="277"/>
      <c r="F307" s="277"/>
      <c r="G307" s="87">
        <f t="shared" si="15"/>
        <v>0</v>
      </c>
      <c r="H307" s="291" t="s">
        <v>348</v>
      </c>
    </row>
    <row r="308" spans="1:8" s="110" customFormat="1" hidden="1" x14ac:dyDescent="0.25">
      <c r="A308" s="276"/>
      <c r="B308" s="276"/>
      <c r="C308" s="281"/>
      <c r="D308" s="273"/>
      <c r="E308" s="277"/>
      <c r="F308" s="277"/>
      <c r="G308" s="87">
        <f t="shared" si="15"/>
        <v>0</v>
      </c>
      <c r="H308" s="291" t="s">
        <v>348</v>
      </c>
    </row>
    <row r="309" spans="1:8" s="110" customFormat="1" hidden="1" x14ac:dyDescent="0.25">
      <c r="A309" s="276"/>
      <c r="B309" s="276"/>
      <c r="C309" s="281"/>
      <c r="D309" s="273"/>
      <c r="E309" s="277"/>
      <c r="F309" s="277"/>
      <c r="G309" s="87">
        <f t="shared" si="15"/>
        <v>0</v>
      </c>
      <c r="H309" s="291" t="s">
        <v>348</v>
      </c>
    </row>
    <row r="310" spans="1:8" s="110" customFormat="1" hidden="1" x14ac:dyDescent="0.25">
      <c r="A310" s="276"/>
      <c r="B310" s="276"/>
      <c r="C310" s="281"/>
      <c r="D310" s="273"/>
      <c r="E310" s="277"/>
      <c r="F310" s="277"/>
      <c r="G310" s="87">
        <f t="shared" ref="G310:G341" si="16">ROUND(C310*E310*F310,2)</f>
        <v>0</v>
      </c>
      <c r="H310" s="291" t="s">
        <v>348</v>
      </c>
    </row>
    <row r="311" spans="1:8" s="110" customFormat="1" hidden="1" x14ac:dyDescent="0.25">
      <c r="A311" s="276"/>
      <c r="B311" s="276"/>
      <c r="C311" s="281"/>
      <c r="D311" s="273"/>
      <c r="E311" s="277"/>
      <c r="F311" s="277"/>
      <c r="G311" s="87">
        <f t="shared" si="16"/>
        <v>0</v>
      </c>
      <c r="H311" s="291" t="s">
        <v>348</v>
      </c>
    </row>
    <row r="312" spans="1:8" s="110" customFormat="1" hidden="1" x14ac:dyDescent="0.25">
      <c r="A312" s="276"/>
      <c r="B312" s="276"/>
      <c r="C312" s="281"/>
      <c r="D312" s="273"/>
      <c r="E312" s="277"/>
      <c r="F312" s="277"/>
      <c r="G312" s="87">
        <f t="shared" si="16"/>
        <v>0</v>
      </c>
      <c r="H312" s="291" t="s">
        <v>348</v>
      </c>
    </row>
    <row r="313" spans="1:8" s="110" customFormat="1" hidden="1" x14ac:dyDescent="0.25">
      <c r="A313" s="276"/>
      <c r="B313" s="276"/>
      <c r="C313" s="281"/>
      <c r="D313" s="273"/>
      <c r="E313" s="277"/>
      <c r="F313" s="277"/>
      <c r="G313" s="87">
        <f t="shared" si="16"/>
        <v>0</v>
      </c>
      <c r="H313" s="291" t="s">
        <v>348</v>
      </c>
    </row>
    <row r="314" spans="1:8" s="110" customFormat="1" hidden="1" x14ac:dyDescent="0.25">
      <c r="A314" s="276"/>
      <c r="B314" s="276"/>
      <c r="C314" s="281"/>
      <c r="D314" s="273"/>
      <c r="E314" s="277"/>
      <c r="F314" s="277"/>
      <c r="G314" s="87">
        <f t="shared" si="16"/>
        <v>0</v>
      </c>
      <c r="H314" s="291" t="s">
        <v>348</v>
      </c>
    </row>
    <row r="315" spans="1:8" s="110" customFormat="1" hidden="1" x14ac:dyDescent="0.25">
      <c r="A315" s="276"/>
      <c r="B315" s="276"/>
      <c r="C315" s="281"/>
      <c r="D315" s="273"/>
      <c r="E315" s="277"/>
      <c r="F315" s="277"/>
      <c r="G315" s="87">
        <f t="shared" si="16"/>
        <v>0</v>
      </c>
      <c r="H315" s="291" t="s">
        <v>348</v>
      </c>
    </row>
    <row r="316" spans="1:8" s="110" customFormat="1" hidden="1" x14ac:dyDescent="0.25">
      <c r="A316" s="276"/>
      <c r="B316" s="276"/>
      <c r="C316" s="281"/>
      <c r="D316" s="273"/>
      <c r="E316" s="277"/>
      <c r="F316" s="277"/>
      <c r="G316" s="87">
        <f t="shared" si="16"/>
        <v>0</v>
      </c>
      <c r="H316" s="291" t="s">
        <v>348</v>
      </c>
    </row>
    <row r="317" spans="1:8" s="110" customFormat="1" hidden="1" x14ac:dyDescent="0.25">
      <c r="A317" s="276"/>
      <c r="B317" s="276"/>
      <c r="C317" s="281"/>
      <c r="D317" s="273"/>
      <c r="E317" s="277"/>
      <c r="F317" s="277"/>
      <c r="G317" s="87">
        <f t="shared" si="16"/>
        <v>0</v>
      </c>
      <c r="H317" s="291" t="s">
        <v>348</v>
      </c>
    </row>
    <row r="318" spans="1:8" s="110" customFormat="1" hidden="1" x14ac:dyDescent="0.25">
      <c r="A318" s="276"/>
      <c r="B318" s="276"/>
      <c r="C318" s="281"/>
      <c r="D318" s="273"/>
      <c r="E318" s="277"/>
      <c r="F318" s="277"/>
      <c r="G318" s="87">
        <f t="shared" si="16"/>
        <v>0</v>
      </c>
      <c r="H318" s="291" t="s">
        <v>348</v>
      </c>
    </row>
    <row r="319" spans="1:8" s="110" customFormat="1" hidden="1" x14ac:dyDescent="0.25">
      <c r="A319" s="276"/>
      <c r="B319" s="276"/>
      <c r="C319" s="281"/>
      <c r="D319" s="273"/>
      <c r="E319" s="277"/>
      <c r="F319" s="277"/>
      <c r="G319" s="87">
        <f t="shared" si="16"/>
        <v>0</v>
      </c>
      <c r="H319" s="291" t="s">
        <v>348</v>
      </c>
    </row>
    <row r="320" spans="1:8" s="110" customFormat="1" hidden="1" x14ac:dyDescent="0.25">
      <c r="A320" s="276"/>
      <c r="B320" s="276"/>
      <c r="C320" s="281"/>
      <c r="D320" s="273"/>
      <c r="E320" s="277"/>
      <c r="F320" s="277"/>
      <c r="G320" s="87">
        <f t="shared" si="16"/>
        <v>0</v>
      </c>
      <c r="H320" s="291" t="s">
        <v>348</v>
      </c>
    </row>
    <row r="321" spans="1:8" s="110" customFormat="1" hidden="1" x14ac:dyDescent="0.25">
      <c r="A321" s="276"/>
      <c r="B321" s="276"/>
      <c r="C321" s="281"/>
      <c r="D321" s="273"/>
      <c r="E321" s="277"/>
      <c r="F321" s="277"/>
      <c r="G321" s="87">
        <f t="shared" si="16"/>
        <v>0</v>
      </c>
      <c r="H321" s="291" t="s">
        <v>348</v>
      </c>
    </row>
    <row r="322" spans="1:8" s="110" customFormat="1" hidden="1" x14ac:dyDescent="0.25">
      <c r="A322" s="276"/>
      <c r="B322" s="276"/>
      <c r="C322" s="281"/>
      <c r="D322" s="273"/>
      <c r="E322" s="277"/>
      <c r="F322" s="277"/>
      <c r="G322" s="87">
        <f t="shared" si="16"/>
        <v>0</v>
      </c>
      <c r="H322" s="291" t="s">
        <v>348</v>
      </c>
    </row>
    <row r="323" spans="1:8" s="110" customFormat="1" hidden="1" x14ac:dyDescent="0.25">
      <c r="A323" s="276"/>
      <c r="B323" s="276"/>
      <c r="C323" s="281"/>
      <c r="D323" s="273"/>
      <c r="E323" s="277"/>
      <c r="F323" s="277"/>
      <c r="G323" s="87">
        <f t="shared" si="16"/>
        <v>0</v>
      </c>
      <c r="H323" s="291" t="s">
        <v>348</v>
      </c>
    </row>
    <row r="324" spans="1:8" s="110" customFormat="1" hidden="1" x14ac:dyDescent="0.25">
      <c r="A324" s="276"/>
      <c r="B324" s="276"/>
      <c r="C324" s="281"/>
      <c r="D324" s="273"/>
      <c r="E324" s="277"/>
      <c r="F324" s="277"/>
      <c r="G324" s="87">
        <f t="shared" si="16"/>
        <v>0</v>
      </c>
      <c r="H324" s="291" t="s">
        <v>348</v>
      </c>
    </row>
    <row r="325" spans="1:8" s="110" customFormat="1" hidden="1" x14ac:dyDescent="0.25">
      <c r="A325" s="276"/>
      <c r="B325" s="276"/>
      <c r="C325" s="281"/>
      <c r="D325" s="273"/>
      <c r="E325" s="277"/>
      <c r="F325" s="277"/>
      <c r="G325" s="87">
        <f t="shared" si="16"/>
        <v>0</v>
      </c>
      <c r="H325" s="291" t="s">
        <v>348</v>
      </c>
    </row>
    <row r="326" spans="1:8" s="110" customFormat="1" hidden="1" x14ac:dyDescent="0.25">
      <c r="A326" s="276"/>
      <c r="B326" s="276"/>
      <c r="C326" s="281"/>
      <c r="D326" s="273"/>
      <c r="E326" s="277"/>
      <c r="F326" s="277"/>
      <c r="G326" s="87">
        <f t="shared" si="16"/>
        <v>0</v>
      </c>
      <c r="H326" s="291" t="s">
        <v>348</v>
      </c>
    </row>
    <row r="327" spans="1:8" s="110" customFormat="1" hidden="1" x14ac:dyDescent="0.25">
      <c r="A327" s="276"/>
      <c r="B327" s="276"/>
      <c r="C327" s="281"/>
      <c r="D327" s="273"/>
      <c r="E327" s="277"/>
      <c r="F327" s="277"/>
      <c r="G327" s="87">
        <f t="shared" si="16"/>
        <v>0</v>
      </c>
      <c r="H327" s="291" t="s">
        <v>348</v>
      </c>
    </row>
    <row r="328" spans="1:8" s="110" customFormat="1" hidden="1" x14ac:dyDescent="0.25">
      <c r="A328" s="276"/>
      <c r="B328" s="276"/>
      <c r="C328" s="281"/>
      <c r="D328" s="273"/>
      <c r="E328" s="277"/>
      <c r="F328" s="277"/>
      <c r="G328" s="87">
        <f t="shared" si="16"/>
        <v>0</v>
      </c>
      <c r="H328" s="291" t="s">
        <v>348</v>
      </c>
    </row>
    <row r="329" spans="1:8" s="110" customFormat="1" hidden="1" x14ac:dyDescent="0.25">
      <c r="A329" s="276"/>
      <c r="B329" s="276"/>
      <c r="C329" s="281"/>
      <c r="D329" s="273"/>
      <c r="E329" s="277"/>
      <c r="F329" s="277"/>
      <c r="G329" s="87">
        <f t="shared" si="16"/>
        <v>0</v>
      </c>
      <c r="H329" s="291" t="s">
        <v>348</v>
      </c>
    </row>
    <row r="330" spans="1:8" s="110" customFormat="1" hidden="1" x14ac:dyDescent="0.25">
      <c r="A330" s="276"/>
      <c r="B330" s="276"/>
      <c r="C330" s="281"/>
      <c r="D330" s="273"/>
      <c r="E330" s="277"/>
      <c r="F330" s="277"/>
      <c r="G330" s="87">
        <f t="shared" si="16"/>
        <v>0</v>
      </c>
      <c r="H330" s="291" t="s">
        <v>348</v>
      </c>
    </row>
    <row r="331" spans="1:8" s="110" customFormat="1" hidden="1" x14ac:dyDescent="0.25">
      <c r="A331" s="276"/>
      <c r="B331" s="276"/>
      <c r="C331" s="281"/>
      <c r="D331" s="273"/>
      <c r="E331" s="277"/>
      <c r="F331" s="277"/>
      <c r="G331" s="87">
        <f t="shared" si="16"/>
        <v>0</v>
      </c>
      <c r="H331" s="291" t="s">
        <v>348</v>
      </c>
    </row>
    <row r="332" spans="1:8" s="110" customFormat="1" hidden="1" x14ac:dyDescent="0.25">
      <c r="A332" s="276"/>
      <c r="B332" s="276"/>
      <c r="C332" s="281"/>
      <c r="D332" s="273"/>
      <c r="E332" s="277"/>
      <c r="F332" s="277"/>
      <c r="G332" s="87">
        <f t="shared" si="16"/>
        <v>0</v>
      </c>
      <c r="H332" s="291" t="s">
        <v>348</v>
      </c>
    </row>
    <row r="333" spans="1:8" s="110" customFormat="1" hidden="1" x14ac:dyDescent="0.25">
      <c r="A333" s="276"/>
      <c r="B333" s="276"/>
      <c r="C333" s="281"/>
      <c r="D333" s="273"/>
      <c r="E333" s="277"/>
      <c r="F333" s="277"/>
      <c r="G333" s="87">
        <f t="shared" si="16"/>
        <v>0</v>
      </c>
      <c r="H333" s="291" t="s">
        <v>348</v>
      </c>
    </row>
    <row r="334" spans="1:8" s="110" customFormat="1" hidden="1" x14ac:dyDescent="0.25">
      <c r="A334" s="276"/>
      <c r="B334" s="276"/>
      <c r="C334" s="281"/>
      <c r="D334" s="273"/>
      <c r="E334" s="277"/>
      <c r="F334" s="277"/>
      <c r="G334" s="87">
        <f t="shared" si="16"/>
        <v>0</v>
      </c>
      <c r="H334" s="291" t="s">
        <v>348</v>
      </c>
    </row>
    <row r="335" spans="1:8" s="110" customFormat="1" hidden="1" x14ac:dyDescent="0.25">
      <c r="A335" s="276"/>
      <c r="B335" s="276"/>
      <c r="C335" s="281"/>
      <c r="D335" s="273"/>
      <c r="E335" s="277"/>
      <c r="F335" s="277"/>
      <c r="G335" s="87">
        <f t="shared" si="16"/>
        <v>0</v>
      </c>
      <c r="H335" s="291" t="s">
        <v>348</v>
      </c>
    </row>
    <row r="336" spans="1:8" s="110" customFormat="1" hidden="1" x14ac:dyDescent="0.25">
      <c r="A336" s="276"/>
      <c r="B336" s="276"/>
      <c r="C336" s="281"/>
      <c r="D336" s="273"/>
      <c r="E336" s="277"/>
      <c r="F336" s="277"/>
      <c r="G336" s="87">
        <f t="shared" si="16"/>
        <v>0</v>
      </c>
      <c r="H336" s="291" t="s">
        <v>348</v>
      </c>
    </row>
    <row r="337" spans="1:8" s="110" customFormat="1" hidden="1" x14ac:dyDescent="0.25">
      <c r="A337" s="276"/>
      <c r="B337" s="276"/>
      <c r="C337" s="281"/>
      <c r="D337" s="273"/>
      <c r="E337" s="277"/>
      <c r="F337" s="277"/>
      <c r="G337" s="87">
        <f t="shared" si="16"/>
        <v>0</v>
      </c>
      <c r="H337" s="291" t="s">
        <v>348</v>
      </c>
    </row>
    <row r="338" spans="1:8" s="110" customFormat="1" hidden="1" x14ac:dyDescent="0.25">
      <c r="A338" s="276"/>
      <c r="B338" s="276"/>
      <c r="C338" s="281"/>
      <c r="D338" s="273"/>
      <c r="E338" s="277"/>
      <c r="F338" s="277"/>
      <c r="G338" s="87">
        <f t="shared" si="16"/>
        <v>0</v>
      </c>
      <c r="H338" s="291" t="s">
        <v>348</v>
      </c>
    </row>
    <row r="339" spans="1:8" s="110" customFormat="1" hidden="1" x14ac:dyDescent="0.25">
      <c r="A339" s="276"/>
      <c r="B339" s="276"/>
      <c r="C339" s="281"/>
      <c r="D339" s="273"/>
      <c r="E339" s="277"/>
      <c r="F339" s="277"/>
      <c r="G339" s="87">
        <f t="shared" si="16"/>
        <v>0</v>
      </c>
      <c r="H339" s="291" t="s">
        <v>348</v>
      </c>
    </row>
    <row r="340" spans="1:8" s="110" customFormat="1" hidden="1" x14ac:dyDescent="0.25">
      <c r="A340" s="276"/>
      <c r="B340" s="276"/>
      <c r="C340" s="281"/>
      <c r="D340" s="273"/>
      <c r="E340" s="277"/>
      <c r="F340" s="277"/>
      <c r="G340" s="87">
        <f t="shared" si="16"/>
        <v>0</v>
      </c>
      <c r="H340" s="291" t="s">
        <v>348</v>
      </c>
    </row>
    <row r="341" spans="1:8" s="110" customFormat="1" hidden="1" x14ac:dyDescent="0.25">
      <c r="A341" s="276"/>
      <c r="B341" s="276"/>
      <c r="C341" s="281"/>
      <c r="D341" s="273"/>
      <c r="E341" s="277"/>
      <c r="F341" s="277"/>
      <c r="G341" s="87">
        <f t="shared" si="16"/>
        <v>0</v>
      </c>
      <c r="H341" s="291" t="s">
        <v>348</v>
      </c>
    </row>
    <row r="342" spans="1:8" s="110" customFormat="1" hidden="1" x14ac:dyDescent="0.25">
      <c r="A342" s="276"/>
      <c r="B342" s="276"/>
      <c r="C342" s="281"/>
      <c r="D342" s="273"/>
      <c r="E342" s="277"/>
      <c r="F342" s="277"/>
      <c r="G342" s="87">
        <f t="shared" ref="G342:G373" si="17">ROUND(C342*E342*F342,2)</f>
        <v>0</v>
      </c>
      <c r="H342" s="291" t="s">
        <v>348</v>
      </c>
    </row>
    <row r="343" spans="1:8" s="110" customFormat="1" hidden="1" x14ac:dyDescent="0.25">
      <c r="A343" s="276"/>
      <c r="B343" s="276"/>
      <c r="C343" s="281"/>
      <c r="D343" s="273"/>
      <c r="E343" s="277"/>
      <c r="F343" s="277"/>
      <c r="G343" s="87">
        <f t="shared" si="17"/>
        <v>0</v>
      </c>
      <c r="H343" s="291" t="s">
        <v>348</v>
      </c>
    </row>
    <row r="344" spans="1:8" s="110" customFormat="1" hidden="1" x14ac:dyDescent="0.25">
      <c r="A344" s="276"/>
      <c r="B344" s="276"/>
      <c r="C344" s="281"/>
      <c r="D344" s="273"/>
      <c r="E344" s="277"/>
      <c r="F344" s="277"/>
      <c r="G344" s="87">
        <f t="shared" si="17"/>
        <v>0</v>
      </c>
      <c r="H344" s="291" t="s">
        <v>348</v>
      </c>
    </row>
    <row r="345" spans="1:8" s="110" customFormat="1" hidden="1" x14ac:dyDescent="0.25">
      <c r="A345" s="276"/>
      <c r="B345" s="276"/>
      <c r="C345" s="281"/>
      <c r="D345" s="273"/>
      <c r="E345" s="277"/>
      <c r="F345" s="277"/>
      <c r="G345" s="87">
        <f t="shared" si="17"/>
        <v>0</v>
      </c>
      <c r="H345" s="291" t="s">
        <v>348</v>
      </c>
    </row>
    <row r="346" spans="1:8" s="110" customFormat="1" hidden="1" x14ac:dyDescent="0.25">
      <c r="A346" s="276"/>
      <c r="B346" s="276"/>
      <c r="C346" s="281"/>
      <c r="D346" s="273"/>
      <c r="E346" s="277"/>
      <c r="F346" s="277"/>
      <c r="G346" s="87">
        <f t="shared" si="17"/>
        <v>0</v>
      </c>
      <c r="H346" s="291" t="s">
        <v>348</v>
      </c>
    </row>
    <row r="347" spans="1:8" s="110" customFormat="1" hidden="1" x14ac:dyDescent="0.25">
      <c r="A347" s="276"/>
      <c r="B347" s="276"/>
      <c r="C347" s="281"/>
      <c r="D347" s="273"/>
      <c r="E347" s="277"/>
      <c r="F347" s="277"/>
      <c r="G347" s="87">
        <f t="shared" si="17"/>
        <v>0</v>
      </c>
      <c r="H347" s="291" t="s">
        <v>348</v>
      </c>
    </row>
    <row r="348" spans="1:8" s="110" customFormat="1" hidden="1" x14ac:dyDescent="0.25">
      <c r="A348" s="276"/>
      <c r="B348" s="276"/>
      <c r="C348" s="281"/>
      <c r="D348" s="273"/>
      <c r="E348" s="277"/>
      <c r="F348" s="277"/>
      <c r="G348" s="87">
        <f t="shared" si="17"/>
        <v>0</v>
      </c>
      <c r="H348" s="291" t="s">
        <v>348</v>
      </c>
    </row>
    <row r="349" spans="1:8" s="110" customFormat="1" hidden="1" x14ac:dyDescent="0.25">
      <c r="A349" s="276"/>
      <c r="B349" s="276"/>
      <c r="C349" s="281"/>
      <c r="D349" s="273"/>
      <c r="E349" s="277"/>
      <c r="F349" s="277"/>
      <c r="G349" s="87">
        <f t="shared" si="17"/>
        <v>0</v>
      </c>
      <c r="H349" s="291" t="s">
        <v>348</v>
      </c>
    </row>
    <row r="350" spans="1:8" s="110" customFormat="1" hidden="1" x14ac:dyDescent="0.25">
      <c r="A350" s="276"/>
      <c r="B350" s="276"/>
      <c r="C350" s="281"/>
      <c r="D350" s="273"/>
      <c r="E350" s="277"/>
      <c r="F350" s="277"/>
      <c r="G350" s="87">
        <f t="shared" si="17"/>
        <v>0</v>
      </c>
      <c r="H350" s="291" t="s">
        <v>348</v>
      </c>
    </row>
    <row r="351" spans="1:8" s="110" customFormat="1" hidden="1" x14ac:dyDescent="0.25">
      <c r="A351" s="276"/>
      <c r="B351" s="276"/>
      <c r="C351" s="281"/>
      <c r="D351" s="273"/>
      <c r="E351" s="277"/>
      <c r="F351" s="277"/>
      <c r="G351" s="87">
        <f t="shared" si="17"/>
        <v>0</v>
      </c>
      <c r="H351" s="291" t="s">
        <v>348</v>
      </c>
    </row>
    <row r="352" spans="1:8" s="110" customFormat="1" hidden="1" x14ac:dyDescent="0.25">
      <c r="A352" s="276"/>
      <c r="B352" s="276"/>
      <c r="C352" s="281"/>
      <c r="D352" s="273"/>
      <c r="E352" s="277"/>
      <c r="F352" s="277"/>
      <c r="G352" s="87">
        <f t="shared" si="17"/>
        <v>0</v>
      </c>
      <c r="H352" s="291" t="s">
        <v>348</v>
      </c>
    </row>
    <row r="353" spans="1:8" s="110" customFormat="1" hidden="1" x14ac:dyDescent="0.25">
      <c r="A353" s="276"/>
      <c r="B353" s="276"/>
      <c r="C353" s="281"/>
      <c r="D353" s="273"/>
      <c r="E353" s="277"/>
      <c r="F353" s="277"/>
      <c r="G353" s="87">
        <f t="shared" si="17"/>
        <v>0</v>
      </c>
      <c r="H353" s="291" t="s">
        <v>348</v>
      </c>
    </row>
    <row r="354" spans="1:8" s="110" customFormat="1" hidden="1" x14ac:dyDescent="0.25">
      <c r="A354" s="276"/>
      <c r="B354" s="276"/>
      <c r="C354" s="281"/>
      <c r="D354" s="273"/>
      <c r="E354" s="277"/>
      <c r="F354" s="277"/>
      <c r="G354" s="87">
        <f t="shared" si="17"/>
        <v>0</v>
      </c>
      <c r="H354" s="291" t="s">
        <v>348</v>
      </c>
    </row>
    <row r="355" spans="1:8" s="110" customFormat="1" hidden="1" x14ac:dyDescent="0.25">
      <c r="A355" s="276"/>
      <c r="B355" s="276"/>
      <c r="C355" s="281"/>
      <c r="D355" s="273"/>
      <c r="E355" s="277"/>
      <c r="F355" s="277"/>
      <c r="G355" s="87">
        <f t="shared" si="17"/>
        <v>0</v>
      </c>
      <c r="H355" s="291" t="s">
        <v>348</v>
      </c>
    </row>
    <row r="356" spans="1:8" s="110" customFormat="1" hidden="1" x14ac:dyDescent="0.25">
      <c r="A356" s="276"/>
      <c r="B356" s="276"/>
      <c r="C356" s="281"/>
      <c r="D356" s="273"/>
      <c r="E356" s="277"/>
      <c r="F356" s="277"/>
      <c r="G356" s="87">
        <f t="shared" si="17"/>
        <v>0</v>
      </c>
      <c r="H356" s="291" t="s">
        <v>348</v>
      </c>
    </row>
    <row r="357" spans="1:8" s="110" customFormat="1" hidden="1" x14ac:dyDescent="0.25">
      <c r="A357" s="276"/>
      <c r="B357" s="276"/>
      <c r="C357" s="281"/>
      <c r="D357" s="273"/>
      <c r="E357" s="277"/>
      <c r="F357" s="277"/>
      <c r="G357" s="87">
        <f t="shared" si="17"/>
        <v>0</v>
      </c>
      <c r="H357" s="291" t="s">
        <v>348</v>
      </c>
    </row>
    <row r="358" spans="1:8" s="110" customFormat="1" hidden="1" x14ac:dyDescent="0.25">
      <c r="A358" s="276"/>
      <c r="B358" s="276"/>
      <c r="C358" s="281"/>
      <c r="D358" s="273"/>
      <c r="E358" s="277"/>
      <c r="F358" s="277"/>
      <c r="G358" s="87">
        <f t="shared" si="17"/>
        <v>0</v>
      </c>
      <c r="H358" s="291" t="s">
        <v>348</v>
      </c>
    </row>
    <row r="359" spans="1:8" s="110" customFormat="1" hidden="1" x14ac:dyDescent="0.25">
      <c r="A359" s="276"/>
      <c r="B359" s="276"/>
      <c r="C359" s="281"/>
      <c r="D359" s="273"/>
      <c r="E359" s="277"/>
      <c r="F359" s="277"/>
      <c r="G359" s="87">
        <f t="shared" si="17"/>
        <v>0</v>
      </c>
      <c r="H359" s="291" t="s">
        <v>348</v>
      </c>
    </row>
    <row r="360" spans="1:8" s="110" customFormat="1" hidden="1" x14ac:dyDescent="0.25">
      <c r="A360" s="276"/>
      <c r="B360" s="276"/>
      <c r="C360" s="281"/>
      <c r="D360" s="273"/>
      <c r="E360" s="277"/>
      <c r="F360" s="277"/>
      <c r="G360" s="87">
        <f t="shared" si="17"/>
        <v>0</v>
      </c>
      <c r="H360" s="291" t="s">
        <v>348</v>
      </c>
    </row>
    <row r="361" spans="1:8" s="110" customFormat="1" hidden="1" x14ac:dyDescent="0.25">
      <c r="A361" s="276"/>
      <c r="B361" s="276"/>
      <c r="C361" s="281"/>
      <c r="D361" s="273"/>
      <c r="E361" s="277"/>
      <c r="F361" s="277"/>
      <c r="G361" s="87">
        <f t="shared" si="17"/>
        <v>0</v>
      </c>
      <c r="H361" s="291" t="s">
        <v>348</v>
      </c>
    </row>
    <row r="362" spans="1:8" s="110" customFormat="1" hidden="1" x14ac:dyDescent="0.25">
      <c r="A362" s="276"/>
      <c r="B362" s="276"/>
      <c r="C362" s="281"/>
      <c r="D362" s="273"/>
      <c r="E362" s="277"/>
      <c r="F362" s="277"/>
      <c r="G362" s="87">
        <f t="shared" si="17"/>
        <v>0</v>
      </c>
      <c r="H362" s="291" t="s">
        <v>348</v>
      </c>
    </row>
    <row r="363" spans="1:8" s="110" customFormat="1" hidden="1" x14ac:dyDescent="0.25">
      <c r="A363" s="276"/>
      <c r="B363" s="276"/>
      <c r="C363" s="281"/>
      <c r="D363" s="273"/>
      <c r="E363" s="277"/>
      <c r="F363" s="277"/>
      <c r="G363" s="87">
        <f t="shared" si="17"/>
        <v>0</v>
      </c>
      <c r="H363" s="291" t="s">
        <v>348</v>
      </c>
    </row>
    <row r="364" spans="1:8" s="110" customFormat="1" hidden="1" x14ac:dyDescent="0.25">
      <c r="A364" s="276"/>
      <c r="B364" s="276"/>
      <c r="C364" s="281"/>
      <c r="D364" s="273"/>
      <c r="E364" s="277"/>
      <c r="F364" s="277"/>
      <c r="G364" s="87">
        <f t="shared" si="17"/>
        <v>0</v>
      </c>
      <c r="H364" s="291" t="s">
        <v>348</v>
      </c>
    </row>
    <row r="365" spans="1:8" s="110" customFormat="1" hidden="1" x14ac:dyDescent="0.25">
      <c r="A365" s="276"/>
      <c r="B365" s="276"/>
      <c r="C365" s="281"/>
      <c r="D365" s="273"/>
      <c r="E365" s="277"/>
      <c r="F365" s="277"/>
      <c r="G365" s="87">
        <f t="shared" si="17"/>
        <v>0</v>
      </c>
      <c r="H365" s="291" t="s">
        <v>348</v>
      </c>
    </row>
    <row r="366" spans="1:8" s="110" customFormat="1" hidden="1" x14ac:dyDescent="0.25">
      <c r="A366" s="276"/>
      <c r="B366" s="276"/>
      <c r="C366" s="281"/>
      <c r="D366" s="273"/>
      <c r="E366" s="277"/>
      <c r="F366" s="277"/>
      <c r="G366" s="87">
        <f t="shared" si="17"/>
        <v>0</v>
      </c>
      <c r="H366" s="291" t="s">
        <v>348</v>
      </c>
    </row>
    <row r="367" spans="1:8" s="110" customFormat="1" hidden="1" x14ac:dyDescent="0.25">
      <c r="A367" s="276"/>
      <c r="B367" s="276"/>
      <c r="C367" s="281"/>
      <c r="D367" s="273"/>
      <c r="E367" s="277"/>
      <c r="F367" s="277"/>
      <c r="G367" s="87">
        <f t="shared" si="17"/>
        <v>0</v>
      </c>
      <c r="H367" s="291" t="s">
        <v>348</v>
      </c>
    </row>
    <row r="368" spans="1:8" s="110" customFormat="1" hidden="1" x14ac:dyDescent="0.25">
      <c r="A368" s="276"/>
      <c r="B368" s="276"/>
      <c r="C368" s="281"/>
      <c r="D368" s="273"/>
      <c r="E368" s="277"/>
      <c r="F368" s="277"/>
      <c r="G368" s="87">
        <f t="shared" si="17"/>
        <v>0</v>
      </c>
      <c r="H368" s="291" t="s">
        <v>348</v>
      </c>
    </row>
    <row r="369" spans="1:8" s="110" customFormat="1" hidden="1" x14ac:dyDescent="0.25">
      <c r="A369" s="276"/>
      <c r="B369" s="276"/>
      <c r="C369" s="281"/>
      <c r="D369" s="273"/>
      <c r="E369" s="277"/>
      <c r="F369" s="277"/>
      <c r="G369" s="87">
        <f t="shared" si="17"/>
        <v>0</v>
      </c>
      <c r="H369" s="291" t="s">
        <v>348</v>
      </c>
    </row>
    <row r="370" spans="1:8" s="110" customFormat="1" hidden="1" x14ac:dyDescent="0.25">
      <c r="A370" s="276"/>
      <c r="B370" s="276"/>
      <c r="C370" s="281"/>
      <c r="D370" s="273"/>
      <c r="E370" s="277"/>
      <c r="F370" s="277"/>
      <c r="G370" s="87">
        <f t="shared" si="17"/>
        <v>0</v>
      </c>
      <c r="H370" s="291" t="s">
        <v>348</v>
      </c>
    </row>
    <row r="371" spans="1:8" s="110" customFormat="1" hidden="1" x14ac:dyDescent="0.25">
      <c r="A371" s="276"/>
      <c r="B371" s="276"/>
      <c r="C371" s="281"/>
      <c r="D371" s="273"/>
      <c r="E371" s="277"/>
      <c r="F371" s="277"/>
      <c r="G371" s="87">
        <f t="shared" si="17"/>
        <v>0</v>
      </c>
      <c r="H371" s="291" t="s">
        <v>348</v>
      </c>
    </row>
    <row r="372" spans="1:8" s="110" customFormat="1" hidden="1" x14ac:dyDescent="0.25">
      <c r="A372" s="276"/>
      <c r="B372" s="276"/>
      <c r="C372" s="281"/>
      <c r="D372" s="273"/>
      <c r="E372" s="277"/>
      <c r="F372" s="277"/>
      <c r="G372" s="87">
        <f t="shared" si="17"/>
        <v>0</v>
      </c>
      <c r="H372" s="291" t="s">
        <v>348</v>
      </c>
    </row>
    <row r="373" spans="1:8" s="110" customFormat="1" hidden="1" x14ac:dyDescent="0.25">
      <c r="A373" s="276"/>
      <c r="B373" s="276"/>
      <c r="C373" s="281"/>
      <c r="D373" s="273"/>
      <c r="E373" s="277"/>
      <c r="F373" s="277"/>
      <c r="G373" s="87">
        <f t="shared" si="17"/>
        <v>0</v>
      </c>
      <c r="H373" s="291" t="s">
        <v>348</v>
      </c>
    </row>
    <row r="374" spans="1:8" s="110" customFormat="1" hidden="1" x14ac:dyDescent="0.25">
      <c r="A374" s="276"/>
      <c r="B374" s="276"/>
      <c r="C374" s="281"/>
      <c r="D374" s="273"/>
      <c r="E374" s="277"/>
      <c r="F374" s="277"/>
      <c r="G374" s="87">
        <f t="shared" si="15"/>
        <v>0</v>
      </c>
      <c r="H374" s="291" t="s">
        <v>348</v>
      </c>
    </row>
    <row r="375" spans="1:8" s="110" customFormat="1" hidden="1" x14ac:dyDescent="0.25">
      <c r="A375" s="276"/>
      <c r="B375" s="276"/>
      <c r="C375" s="281"/>
      <c r="D375" s="273"/>
      <c r="E375" s="277"/>
      <c r="F375" s="277"/>
      <c r="G375" s="87">
        <f t="shared" si="15"/>
        <v>0</v>
      </c>
      <c r="H375" s="291" t="s">
        <v>348</v>
      </c>
    </row>
    <row r="376" spans="1:8" s="110" customFormat="1" hidden="1" x14ac:dyDescent="0.25">
      <c r="A376" s="276"/>
      <c r="B376" s="276"/>
      <c r="C376" s="281"/>
      <c r="D376" s="273"/>
      <c r="E376" s="277"/>
      <c r="F376" s="277"/>
      <c r="G376" s="87">
        <f t="shared" si="15"/>
        <v>0</v>
      </c>
      <c r="H376" s="291" t="s">
        <v>348</v>
      </c>
    </row>
    <row r="377" spans="1:8" s="110" customFormat="1" hidden="1" x14ac:dyDescent="0.25">
      <c r="A377" s="276"/>
      <c r="B377" s="276"/>
      <c r="C377" s="281"/>
      <c r="D377" s="273"/>
      <c r="E377" s="277"/>
      <c r="F377" s="277"/>
      <c r="G377" s="87">
        <f t="shared" si="15"/>
        <v>0</v>
      </c>
      <c r="H377" s="291" t="s">
        <v>348</v>
      </c>
    </row>
    <row r="378" spans="1:8" s="110" customFormat="1" hidden="1" x14ac:dyDescent="0.25">
      <c r="A378" s="276"/>
      <c r="B378" s="276"/>
      <c r="C378" s="281"/>
      <c r="D378" s="273"/>
      <c r="E378" s="277"/>
      <c r="F378" s="277"/>
      <c r="G378" s="87">
        <f t="shared" si="15"/>
        <v>0</v>
      </c>
      <c r="H378" s="291" t="s">
        <v>348</v>
      </c>
    </row>
    <row r="379" spans="1:8" s="110" customFormat="1" hidden="1" x14ac:dyDescent="0.25">
      <c r="A379" s="276"/>
      <c r="B379" s="276"/>
      <c r="C379" s="281"/>
      <c r="D379" s="273"/>
      <c r="E379" s="277"/>
      <c r="F379" s="277"/>
      <c r="G379" s="87">
        <f t="shared" si="15"/>
        <v>0</v>
      </c>
      <c r="H379" s="291" t="s">
        <v>348</v>
      </c>
    </row>
    <row r="380" spans="1:8" s="110" customFormat="1" hidden="1" x14ac:dyDescent="0.25">
      <c r="A380" s="276"/>
      <c r="B380" s="276"/>
      <c r="C380" s="281"/>
      <c r="D380" s="273"/>
      <c r="E380" s="277"/>
      <c r="F380" s="277"/>
      <c r="G380" s="87">
        <f t="shared" si="15"/>
        <v>0</v>
      </c>
      <c r="H380" s="291" t="s">
        <v>348</v>
      </c>
    </row>
    <row r="381" spans="1:8" s="110" customFormat="1" hidden="1" x14ac:dyDescent="0.25">
      <c r="A381" s="276"/>
      <c r="B381" s="276"/>
      <c r="C381" s="281"/>
      <c r="D381" s="273"/>
      <c r="E381" s="277"/>
      <c r="F381" s="277"/>
      <c r="G381" s="87">
        <f t="shared" si="15"/>
        <v>0</v>
      </c>
      <c r="H381" s="291" t="s">
        <v>348</v>
      </c>
    </row>
    <row r="382" spans="1:8" s="110" customFormat="1" hidden="1" x14ac:dyDescent="0.25">
      <c r="A382" s="276"/>
      <c r="B382" s="276"/>
      <c r="C382" s="281"/>
      <c r="D382" s="273"/>
      <c r="E382" s="277"/>
      <c r="F382" s="277"/>
      <c r="G382" s="87">
        <f t="shared" ref="G382:G389" si="18">ROUND(C382*E382*F382,2)</f>
        <v>0</v>
      </c>
      <c r="H382" s="291" t="s">
        <v>348</v>
      </c>
    </row>
    <row r="383" spans="1:8" s="110" customFormat="1" hidden="1" x14ac:dyDescent="0.25">
      <c r="A383" s="276"/>
      <c r="B383" s="276"/>
      <c r="C383" s="281"/>
      <c r="D383" s="273"/>
      <c r="E383" s="277"/>
      <c r="F383" s="277"/>
      <c r="G383" s="87">
        <f t="shared" si="18"/>
        <v>0</v>
      </c>
      <c r="H383" s="291" t="s">
        <v>348</v>
      </c>
    </row>
    <row r="384" spans="1:8" s="110" customFormat="1" hidden="1" x14ac:dyDescent="0.25">
      <c r="A384" s="276"/>
      <c r="B384" s="276"/>
      <c r="C384" s="281"/>
      <c r="D384" s="273"/>
      <c r="E384" s="277"/>
      <c r="F384" s="277"/>
      <c r="G384" s="87">
        <f t="shared" si="18"/>
        <v>0</v>
      </c>
      <c r="H384" s="291" t="s">
        <v>348</v>
      </c>
    </row>
    <row r="385" spans="1:8" s="110" customFormat="1" hidden="1" x14ac:dyDescent="0.25">
      <c r="A385" s="276"/>
      <c r="B385" s="276"/>
      <c r="C385" s="281"/>
      <c r="D385" s="273"/>
      <c r="E385" s="277"/>
      <c r="F385" s="277"/>
      <c r="G385" s="87">
        <f t="shared" si="18"/>
        <v>0</v>
      </c>
      <c r="H385" s="291" t="s">
        <v>348</v>
      </c>
    </row>
    <row r="386" spans="1:8" s="110" customFormat="1" hidden="1" x14ac:dyDescent="0.25">
      <c r="A386" s="276"/>
      <c r="B386" s="276"/>
      <c r="C386" s="281"/>
      <c r="D386" s="273"/>
      <c r="E386" s="277"/>
      <c r="F386" s="277"/>
      <c r="G386" s="87">
        <f t="shared" si="18"/>
        <v>0</v>
      </c>
      <c r="H386" s="291" t="s">
        <v>348</v>
      </c>
    </row>
    <row r="387" spans="1:8" s="110" customFormat="1" hidden="1" x14ac:dyDescent="0.25">
      <c r="A387" s="276"/>
      <c r="B387" s="276"/>
      <c r="C387" s="281"/>
      <c r="D387" s="273"/>
      <c r="E387" s="277"/>
      <c r="F387" s="277"/>
      <c r="G387" s="87">
        <f t="shared" si="18"/>
        <v>0</v>
      </c>
      <c r="H387" s="291" t="s">
        <v>348</v>
      </c>
    </row>
    <row r="388" spans="1:8" s="110" customFormat="1" hidden="1" x14ac:dyDescent="0.25">
      <c r="A388" s="276"/>
      <c r="B388" s="276"/>
      <c r="C388" s="281"/>
      <c r="D388" s="273"/>
      <c r="E388" s="277"/>
      <c r="F388" s="277"/>
      <c r="G388" s="87">
        <f t="shared" si="18"/>
        <v>0</v>
      </c>
      <c r="H388" s="291" t="s">
        <v>348</v>
      </c>
    </row>
    <row r="389" spans="1:8" s="110" customFormat="1" hidden="1" x14ac:dyDescent="0.25">
      <c r="A389" s="276"/>
      <c r="B389" s="276"/>
      <c r="C389" s="281"/>
      <c r="D389" s="273"/>
      <c r="E389" s="277"/>
      <c r="F389" s="277"/>
      <c r="G389" s="87">
        <f t="shared" si="18"/>
        <v>0</v>
      </c>
      <c r="H389" s="291" t="s">
        <v>348</v>
      </c>
    </row>
    <row r="390" spans="1:8" s="110" customFormat="1" hidden="1" x14ac:dyDescent="0.25">
      <c r="A390" s="276"/>
      <c r="B390" s="276"/>
      <c r="C390" s="281"/>
      <c r="D390" s="273"/>
      <c r="E390" s="277"/>
      <c r="F390" s="277"/>
      <c r="G390" s="87">
        <f t="shared" ref="G390:G397" si="19">ROUND(C390*E390*F390,2)</f>
        <v>0</v>
      </c>
      <c r="H390" s="291" t="s">
        <v>348</v>
      </c>
    </row>
    <row r="391" spans="1:8" s="110" customFormat="1" hidden="1" x14ac:dyDescent="0.25">
      <c r="A391" s="276"/>
      <c r="B391" s="276"/>
      <c r="C391" s="281"/>
      <c r="D391" s="273"/>
      <c r="E391" s="277"/>
      <c r="F391" s="277"/>
      <c r="G391" s="87">
        <f t="shared" si="19"/>
        <v>0</v>
      </c>
      <c r="H391" s="291" t="s">
        <v>348</v>
      </c>
    </row>
    <row r="392" spans="1:8" s="110" customFormat="1" hidden="1" x14ac:dyDescent="0.25">
      <c r="A392" s="276"/>
      <c r="B392" s="276"/>
      <c r="C392" s="281"/>
      <c r="D392" s="273"/>
      <c r="E392" s="277"/>
      <c r="F392" s="277"/>
      <c r="G392" s="87">
        <f t="shared" si="19"/>
        <v>0</v>
      </c>
      <c r="H392" s="291" t="s">
        <v>348</v>
      </c>
    </row>
    <row r="393" spans="1:8" s="110" customFormat="1" hidden="1" x14ac:dyDescent="0.25">
      <c r="A393" s="276"/>
      <c r="B393" s="276"/>
      <c r="C393" s="281"/>
      <c r="D393" s="273"/>
      <c r="E393" s="277"/>
      <c r="F393" s="277"/>
      <c r="G393" s="87">
        <f t="shared" si="19"/>
        <v>0</v>
      </c>
      <c r="H393" s="291" t="s">
        <v>348</v>
      </c>
    </row>
    <row r="394" spans="1:8" s="110" customFormat="1" hidden="1" x14ac:dyDescent="0.25">
      <c r="A394" s="276"/>
      <c r="B394" s="276"/>
      <c r="C394" s="281"/>
      <c r="D394" s="273"/>
      <c r="E394" s="277"/>
      <c r="F394" s="277"/>
      <c r="G394" s="87">
        <f t="shared" si="19"/>
        <v>0</v>
      </c>
      <c r="H394" s="291" t="s">
        <v>348</v>
      </c>
    </row>
    <row r="395" spans="1:8" s="110" customFormat="1" hidden="1" x14ac:dyDescent="0.25">
      <c r="A395" s="276"/>
      <c r="B395" s="276"/>
      <c r="C395" s="281"/>
      <c r="D395" s="273"/>
      <c r="E395" s="277"/>
      <c r="F395" s="277"/>
      <c r="G395" s="87">
        <f t="shared" si="19"/>
        <v>0</v>
      </c>
      <c r="H395" s="291" t="s">
        <v>348</v>
      </c>
    </row>
    <row r="396" spans="1:8" s="110" customFormat="1" hidden="1" x14ac:dyDescent="0.25">
      <c r="A396" s="276"/>
      <c r="B396" s="276"/>
      <c r="C396" s="281"/>
      <c r="D396" s="273"/>
      <c r="E396" s="277"/>
      <c r="F396" s="277"/>
      <c r="G396" s="87">
        <f t="shared" si="19"/>
        <v>0</v>
      </c>
      <c r="H396" s="291" t="s">
        <v>348</v>
      </c>
    </row>
    <row r="397" spans="1:8" s="110" customFormat="1" hidden="1" x14ac:dyDescent="0.25">
      <c r="A397" s="276"/>
      <c r="B397" s="276"/>
      <c r="C397" s="281"/>
      <c r="D397" s="273"/>
      <c r="E397" s="277"/>
      <c r="F397" s="277"/>
      <c r="G397" s="87">
        <f t="shared" si="19"/>
        <v>0</v>
      </c>
      <c r="H397" s="291" t="s">
        <v>348</v>
      </c>
    </row>
    <row r="398" spans="1:8" s="110" customFormat="1" hidden="1" x14ac:dyDescent="0.25">
      <c r="A398" s="276"/>
      <c r="B398" s="276"/>
      <c r="C398" s="281"/>
      <c r="D398" s="273"/>
      <c r="E398" s="277"/>
      <c r="F398" s="277"/>
      <c r="G398" s="87">
        <f t="shared" si="15"/>
        <v>0</v>
      </c>
      <c r="H398" s="291" t="s">
        <v>348</v>
      </c>
    </row>
    <row r="399" spans="1:8" s="110" customFormat="1" hidden="1" x14ac:dyDescent="0.25">
      <c r="A399" s="276"/>
      <c r="B399" s="276"/>
      <c r="C399" s="281"/>
      <c r="D399" s="273"/>
      <c r="E399" s="277"/>
      <c r="F399" s="277"/>
      <c r="G399" s="87">
        <f t="shared" si="15"/>
        <v>0</v>
      </c>
      <c r="H399" s="291" t="s">
        <v>348</v>
      </c>
    </row>
    <row r="400" spans="1:8" s="110" customFormat="1" hidden="1" x14ac:dyDescent="0.25">
      <c r="A400" s="276"/>
      <c r="B400" s="276"/>
      <c r="C400" s="281"/>
      <c r="D400" s="273"/>
      <c r="E400" s="277"/>
      <c r="F400" s="277"/>
      <c r="G400" s="87">
        <f t="shared" ref="G400:G401" si="20">ROUND(C400*E400*F400,2)</f>
        <v>0</v>
      </c>
      <c r="H400" s="291" t="s">
        <v>348</v>
      </c>
    </row>
    <row r="401" spans="1:10" s="110" customFormat="1" hidden="1" x14ac:dyDescent="0.25">
      <c r="A401" s="276"/>
      <c r="B401" s="276"/>
      <c r="C401" s="281"/>
      <c r="D401" s="273"/>
      <c r="E401" s="277"/>
      <c r="F401" s="277"/>
      <c r="G401" s="87">
        <f t="shared" si="20"/>
        <v>0</v>
      </c>
      <c r="H401" s="291" t="s">
        <v>348</v>
      </c>
    </row>
    <row r="402" spans="1:10" s="110" customFormat="1" hidden="1" x14ac:dyDescent="0.25">
      <c r="A402" s="276"/>
      <c r="B402" s="276"/>
      <c r="C402" s="281"/>
      <c r="D402" s="273"/>
      <c r="E402" s="277"/>
      <c r="F402" s="277"/>
      <c r="G402" s="87">
        <f t="shared" ref="G402:G403" si="21">ROUND(C402*E402*F402,2)</f>
        <v>0</v>
      </c>
      <c r="H402" s="291" t="s">
        <v>348</v>
      </c>
    </row>
    <row r="403" spans="1:10" s="110" customFormat="1" hidden="1" x14ac:dyDescent="0.25">
      <c r="A403" s="276"/>
      <c r="B403" s="276"/>
      <c r="C403" s="281"/>
      <c r="D403" s="273"/>
      <c r="E403" s="277"/>
      <c r="F403" s="277"/>
      <c r="G403" s="87">
        <f t="shared" si="21"/>
        <v>0</v>
      </c>
      <c r="H403" s="291" t="s">
        <v>348</v>
      </c>
    </row>
    <row r="404" spans="1:10" s="110" customFormat="1" hidden="1" x14ac:dyDescent="0.25">
      <c r="A404" s="276"/>
      <c r="B404" s="276"/>
      <c r="C404" s="281"/>
      <c r="D404" s="273"/>
      <c r="E404" s="277"/>
      <c r="F404" s="277"/>
      <c r="G404" s="87">
        <f t="shared" si="15"/>
        <v>0</v>
      </c>
      <c r="H404" s="291" t="s">
        <v>348</v>
      </c>
    </row>
    <row r="405" spans="1:10" s="110" customFormat="1" hidden="1" x14ac:dyDescent="0.25">
      <c r="A405" s="276"/>
      <c r="B405" s="276"/>
      <c r="C405" s="281"/>
      <c r="D405" s="273"/>
      <c r="E405" s="277"/>
      <c r="F405" s="277"/>
      <c r="G405" s="87">
        <f t="shared" ref="G405" si="22">ROUND(C405*E405*F405,2)</f>
        <v>0</v>
      </c>
      <c r="H405" s="291" t="s">
        <v>348</v>
      </c>
    </row>
    <row r="406" spans="1:10" s="110" customFormat="1" x14ac:dyDescent="0.25">
      <c r="A406" s="276" t="s">
        <v>323</v>
      </c>
      <c r="B406" s="276" t="s">
        <v>41</v>
      </c>
      <c r="C406" s="281">
        <f t="shared" ref="C406" ca="1" si="23">RAND()*1000000</f>
        <v>71725.089031423602</v>
      </c>
      <c r="D406" s="273" t="s">
        <v>322</v>
      </c>
      <c r="E406" s="277">
        <v>3</v>
      </c>
      <c r="F406" s="277">
        <v>1</v>
      </c>
      <c r="G406" s="309">
        <f t="shared" ca="1" si="15"/>
        <v>215175.27</v>
      </c>
      <c r="H406" s="291" t="s">
        <v>348</v>
      </c>
    </row>
    <row r="407" spans="1:10" s="110" customFormat="1" x14ac:dyDescent="0.25">
      <c r="A407" s="228"/>
      <c r="B407" s="206"/>
      <c r="C407" s="111"/>
      <c r="D407" s="201"/>
      <c r="E407" s="205"/>
      <c r="F407" s="218" t="s">
        <v>243</v>
      </c>
      <c r="G407" s="323">
        <f ca="1">ROUND(SUBTOTAL(109,G277:G406),2)</f>
        <v>5333340.17</v>
      </c>
      <c r="H407" s="291" t="s">
        <v>348</v>
      </c>
      <c r="J407" s="125" t="s">
        <v>353</v>
      </c>
    </row>
    <row r="408" spans="1:10" s="110" customFormat="1" x14ac:dyDescent="0.25">
      <c r="A408" s="228"/>
      <c r="B408" s="228"/>
      <c r="C408" s="111"/>
      <c r="D408" s="201"/>
      <c r="G408" s="318"/>
      <c r="H408" s="291" t="s">
        <v>349</v>
      </c>
    </row>
    <row r="409" spans="1:10" s="110" customFormat="1" x14ac:dyDescent="0.25">
      <c r="A409" s="276" t="s">
        <v>323</v>
      </c>
      <c r="B409" s="276" t="s">
        <v>41</v>
      </c>
      <c r="C409" s="281">
        <f t="shared" ref="C409:C411" ca="1" si="24">RAND()*1000000</f>
        <v>693899.56170149695</v>
      </c>
      <c r="D409" s="273" t="s">
        <v>322</v>
      </c>
      <c r="E409" s="277">
        <v>3</v>
      </c>
      <c r="F409" s="277">
        <v>1</v>
      </c>
      <c r="G409" s="87">
        <f ca="1">ROUND(C409*E409*F409,2)</f>
        <v>2081698.69</v>
      </c>
      <c r="H409" s="291" t="s">
        <v>349</v>
      </c>
    </row>
    <row r="410" spans="1:10" s="110" customFormat="1" x14ac:dyDescent="0.25">
      <c r="A410" s="276" t="s">
        <v>362</v>
      </c>
      <c r="B410" s="276" t="s">
        <v>41</v>
      </c>
      <c r="C410" s="281">
        <f t="shared" ca="1" si="24"/>
        <v>129190.33131295099</v>
      </c>
      <c r="D410" s="273" t="s">
        <v>322</v>
      </c>
      <c r="E410" s="277">
        <v>3</v>
      </c>
      <c r="F410" s="277">
        <v>1</v>
      </c>
      <c r="G410" s="87">
        <f t="shared" ref="G410:G537" ca="1" si="25">ROUND(C410*E410*F410,2)</f>
        <v>387570.99</v>
      </c>
      <c r="H410" s="122" t="s">
        <v>349</v>
      </c>
    </row>
    <row r="411" spans="1:10" s="110" customFormat="1" x14ac:dyDescent="0.25">
      <c r="A411" s="276" t="s">
        <v>363</v>
      </c>
      <c r="B411" s="276" t="s">
        <v>41</v>
      </c>
      <c r="C411" s="281">
        <f t="shared" ca="1" si="24"/>
        <v>824176.92727230524</v>
      </c>
      <c r="D411" s="273" t="s">
        <v>322</v>
      </c>
      <c r="E411" s="277">
        <v>3</v>
      </c>
      <c r="F411" s="277">
        <v>1</v>
      </c>
      <c r="G411" s="87">
        <f t="shared" ca="1" si="25"/>
        <v>2472530.7799999998</v>
      </c>
      <c r="H411" s="122" t="s">
        <v>349</v>
      </c>
    </row>
    <row r="412" spans="1:10" s="110" customFormat="1" hidden="1" x14ac:dyDescent="0.25">
      <c r="A412" s="276"/>
      <c r="B412" s="276"/>
      <c r="C412" s="281"/>
      <c r="D412" s="273"/>
      <c r="E412" s="277"/>
      <c r="F412" s="277"/>
      <c r="G412" s="87">
        <f t="shared" si="25"/>
        <v>0</v>
      </c>
      <c r="H412" s="122" t="s">
        <v>349</v>
      </c>
    </row>
    <row r="413" spans="1:10" s="110" customFormat="1" hidden="1" x14ac:dyDescent="0.25">
      <c r="A413" s="276"/>
      <c r="B413" s="276"/>
      <c r="C413" s="281"/>
      <c r="D413" s="273"/>
      <c r="E413" s="277"/>
      <c r="F413" s="277"/>
      <c r="G413" s="87">
        <f t="shared" si="25"/>
        <v>0</v>
      </c>
      <c r="H413" s="122" t="s">
        <v>349</v>
      </c>
    </row>
    <row r="414" spans="1:10" s="110" customFormat="1" hidden="1" x14ac:dyDescent="0.25">
      <c r="A414" s="276"/>
      <c r="B414" s="276"/>
      <c r="C414" s="281"/>
      <c r="D414" s="273"/>
      <c r="E414" s="277"/>
      <c r="F414" s="277"/>
      <c r="G414" s="87">
        <f t="shared" si="25"/>
        <v>0</v>
      </c>
      <c r="H414" s="122" t="s">
        <v>349</v>
      </c>
    </row>
    <row r="415" spans="1:10" s="110" customFormat="1" hidden="1" x14ac:dyDescent="0.25">
      <c r="A415" s="276"/>
      <c r="B415" s="276"/>
      <c r="C415" s="281"/>
      <c r="D415" s="273"/>
      <c r="E415" s="277"/>
      <c r="F415" s="277"/>
      <c r="G415" s="87">
        <f t="shared" si="25"/>
        <v>0</v>
      </c>
      <c r="H415" s="122" t="s">
        <v>349</v>
      </c>
    </row>
    <row r="416" spans="1:10" s="110" customFormat="1" hidden="1" x14ac:dyDescent="0.25">
      <c r="A416" s="276"/>
      <c r="B416" s="276"/>
      <c r="C416" s="281"/>
      <c r="D416" s="273"/>
      <c r="E416" s="277"/>
      <c r="F416" s="277"/>
      <c r="G416" s="87">
        <f t="shared" si="25"/>
        <v>0</v>
      </c>
      <c r="H416" s="122" t="s">
        <v>349</v>
      </c>
    </row>
    <row r="417" spans="1:8" s="110" customFormat="1" hidden="1" x14ac:dyDescent="0.25">
      <c r="A417" s="276"/>
      <c r="B417" s="276"/>
      <c r="C417" s="281"/>
      <c r="D417" s="273"/>
      <c r="E417" s="277"/>
      <c r="F417" s="277"/>
      <c r="G417" s="87">
        <f t="shared" si="25"/>
        <v>0</v>
      </c>
      <c r="H417" s="122" t="s">
        <v>349</v>
      </c>
    </row>
    <row r="418" spans="1:8" s="110" customFormat="1" hidden="1" x14ac:dyDescent="0.25">
      <c r="A418" s="276"/>
      <c r="B418" s="276"/>
      <c r="C418" s="281"/>
      <c r="D418" s="273"/>
      <c r="E418" s="277"/>
      <c r="F418" s="277"/>
      <c r="G418" s="87">
        <f t="shared" si="25"/>
        <v>0</v>
      </c>
      <c r="H418" s="122" t="s">
        <v>349</v>
      </c>
    </row>
    <row r="419" spans="1:8" s="110" customFormat="1" hidden="1" x14ac:dyDescent="0.25">
      <c r="A419" s="276"/>
      <c r="B419" s="276"/>
      <c r="C419" s="281"/>
      <c r="D419" s="273"/>
      <c r="E419" s="277"/>
      <c r="F419" s="277"/>
      <c r="G419" s="87">
        <f t="shared" si="25"/>
        <v>0</v>
      </c>
      <c r="H419" s="122" t="s">
        <v>349</v>
      </c>
    </row>
    <row r="420" spans="1:8" s="110" customFormat="1" hidden="1" x14ac:dyDescent="0.25">
      <c r="A420" s="276"/>
      <c r="B420" s="276"/>
      <c r="C420" s="281"/>
      <c r="D420" s="273"/>
      <c r="E420" s="277"/>
      <c r="F420" s="277"/>
      <c r="G420" s="87">
        <f t="shared" si="25"/>
        <v>0</v>
      </c>
      <c r="H420" s="122" t="s">
        <v>349</v>
      </c>
    </row>
    <row r="421" spans="1:8" s="110" customFormat="1" hidden="1" x14ac:dyDescent="0.25">
      <c r="A421" s="276"/>
      <c r="B421" s="276"/>
      <c r="C421" s="281"/>
      <c r="D421" s="273"/>
      <c r="E421" s="277"/>
      <c r="F421" s="277"/>
      <c r="G421" s="87">
        <f t="shared" si="25"/>
        <v>0</v>
      </c>
      <c r="H421" s="122" t="s">
        <v>349</v>
      </c>
    </row>
    <row r="422" spans="1:8" s="110" customFormat="1" hidden="1" x14ac:dyDescent="0.25">
      <c r="A422" s="276"/>
      <c r="B422" s="276"/>
      <c r="C422" s="281"/>
      <c r="D422" s="273"/>
      <c r="E422" s="277"/>
      <c r="F422" s="277"/>
      <c r="G422" s="87">
        <f t="shared" si="25"/>
        <v>0</v>
      </c>
      <c r="H422" s="122" t="s">
        <v>349</v>
      </c>
    </row>
    <row r="423" spans="1:8" s="110" customFormat="1" hidden="1" x14ac:dyDescent="0.25">
      <c r="A423" s="276"/>
      <c r="B423" s="276"/>
      <c r="C423" s="281"/>
      <c r="D423" s="273"/>
      <c r="E423" s="277"/>
      <c r="F423" s="277"/>
      <c r="G423" s="87">
        <f t="shared" si="25"/>
        <v>0</v>
      </c>
      <c r="H423" s="122" t="s">
        <v>349</v>
      </c>
    </row>
    <row r="424" spans="1:8" s="110" customFormat="1" hidden="1" x14ac:dyDescent="0.25">
      <c r="A424" s="276"/>
      <c r="B424" s="276"/>
      <c r="C424" s="281"/>
      <c r="D424" s="273"/>
      <c r="E424" s="277"/>
      <c r="F424" s="277"/>
      <c r="G424" s="87">
        <f t="shared" si="25"/>
        <v>0</v>
      </c>
      <c r="H424" s="122" t="s">
        <v>349</v>
      </c>
    </row>
    <row r="425" spans="1:8" s="110" customFormat="1" hidden="1" x14ac:dyDescent="0.25">
      <c r="A425" s="276"/>
      <c r="B425" s="276"/>
      <c r="C425" s="281"/>
      <c r="D425" s="273"/>
      <c r="E425" s="277"/>
      <c r="F425" s="277"/>
      <c r="G425" s="87">
        <f t="shared" si="25"/>
        <v>0</v>
      </c>
      <c r="H425" s="122" t="s">
        <v>349</v>
      </c>
    </row>
    <row r="426" spans="1:8" s="110" customFormat="1" hidden="1" x14ac:dyDescent="0.25">
      <c r="A426" s="276"/>
      <c r="B426" s="276"/>
      <c r="C426" s="281"/>
      <c r="D426" s="273"/>
      <c r="E426" s="277"/>
      <c r="F426" s="277"/>
      <c r="G426" s="87">
        <f t="shared" si="25"/>
        <v>0</v>
      </c>
      <c r="H426" s="122" t="s">
        <v>349</v>
      </c>
    </row>
    <row r="427" spans="1:8" s="110" customFormat="1" hidden="1" x14ac:dyDescent="0.25">
      <c r="A427" s="276"/>
      <c r="B427" s="276"/>
      <c r="C427" s="281"/>
      <c r="D427" s="273"/>
      <c r="E427" s="277"/>
      <c r="F427" s="277"/>
      <c r="G427" s="87">
        <f t="shared" si="25"/>
        <v>0</v>
      </c>
      <c r="H427" s="122" t="s">
        <v>349</v>
      </c>
    </row>
    <row r="428" spans="1:8" s="110" customFormat="1" hidden="1" x14ac:dyDescent="0.25">
      <c r="A428" s="276"/>
      <c r="B428" s="276"/>
      <c r="C428" s="281"/>
      <c r="D428" s="273"/>
      <c r="E428" s="277"/>
      <c r="F428" s="277"/>
      <c r="G428" s="87">
        <f t="shared" si="25"/>
        <v>0</v>
      </c>
      <c r="H428" s="122" t="s">
        <v>349</v>
      </c>
    </row>
    <row r="429" spans="1:8" s="110" customFormat="1" hidden="1" x14ac:dyDescent="0.25">
      <c r="A429" s="276"/>
      <c r="B429" s="276"/>
      <c r="C429" s="281"/>
      <c r="D429" s="273"/>
      <c r="E429" s="277"/>
      <c r="F429" s="277"/>
      <c r="G429" s="87">
        <f t="shared" si="25"/>
        <v>0</v>
      </c>
      <c r="H429" s="122" t="s">
        <v>349</v>
      </c>
    </row>
    <row r="430" spans="1:8" s="110" customFormat="1" hidden="1" x14ac:dyDescent="0.25">
      <c r="A430" s="276"/>
      <c r="B430" s="276"/>
      <c r="C430" s="281"/>
      <c r="D430" s="273"/>
      <c r="E430" s="277"/>
      <c r="F430" s="277"/>
      <c r="G430" s="87">
        <f t="shared" si="25"/>
        <v>0</v>
      </c>
      <c r="H430" s="122" t="s">
        <v>349</v>
      </c>
    </row>
    <row r="431" spans="1:8" s="110" customFormat="1" hidden="1" x14ac:dyDescent="0.25">
      <c r="A431" s="276"/>
      <c r="B431" s="276"/>
      <c r="C431" s="281"/>
      <c r="D431" s="273"/>
      <c r="E431" s="277"/>
      <c r="F431" s="277"/>
      <c r="G431" s="87">
        <f t="shared" si="25"/>
        <v>0</v>
      </c>
      <c r="H431" s="122" t="s">
        <v>349</v>
      </c>
    </row>
    <row r="432" spans="1:8" s="110" customFormat="1" hidden="1" x14ac:dyDescent="0.25">
      <c r="A432" s="276"/>
      <c r="B432" s="276"/>
      <c r="C432" s="281"/>
      <c r="D432" s="273"/>
      <c r="E432" s="277"/>
      <c r="F432" s="277"/>
      <c r="G432" s="87">
        <f t="shared" si="25"/>
        <v>0</v>
      </c>
      <c r="H432" s="122" t="s">
        <v>349</v>
      </c>
    </row>
    <row r="433" spans="1:8" s="110" customFormat="1" hidden="1" x14ac:dyDescent="0.25">
      <c r="A433" s="276"/>
      <c r="B433" s="276"/>
      <c r="C433" s="281"/>
      <c r="D433" s="273"/>
      <c r="E433" s="277"/>
      <c r="F433" s="277"/>
      <c r="G433" s="87">
        <f t="shared" si="25"/>
        <v>0</v>
      </c>
      <c r="H433" s="122" t="s">
        <v>349</v>
      </c>
    </row>
    <row r="434" spans="1:8" s="110" customFormat="1" hidden="1" x14ac:dyDescent="0.25">
      <c r="A434" s="276"/>
      <c r="B434" s="276"/>
      <c r="C434" s="281"/>
      <c r="D434" s="273"/>
      <c r="E434" s="277"/>
      <c r="F434" s="277"/>
      <c r="G434" s="87">
        <f t="shared" si="25"/>
        <v>0</v>
      </c>
      <c r="H434" s="122" t="s">
        <v>349</v>
      </c>
    </row>
    <row r="435" spans="1:8" s="110" customFormat="1" hidden="1" x14ac:dyDescent="0.25">
      <c r="A435" s="276"/>
      <c r="B435" s="276"/>
      <c r="C435" s="281"/>
      <c r="D435" s="273"/>
      <c r="E435" s="277"/>
      <c r="F435" s="277"/>
      <c r="G435" s="87">
        <f t="shared" si="25"/>
        <v>0</v>
      </c>
      <c r="H435" s="122" t="s">
        <v>349</v>
      </c>
    </row>
    <row r="436" spans="1:8" s="110" customFormat="1" hidden="1" x14ac:dyDescent="0.25">
      <c r="A436" s="276"/>
      <c r="B436" s="276"/>
      <c r="C436" s="281"/>
      <c r="D436" s="273"/>
      <c r="E436" s="277"/>
      <c r="F436" s="277"/>
      <c r="G436" s="87">
        <f t="shared" si="25"/>
        <v>0</v>
      </c>
      <c r="H436" s="122" t="s">
        <v>349</v>
      </c>
    </row>
    <row r="437" spans="1:8" s="110" customFormat="1" hidden="1" x14ac:dyDescent="0.25">
      <c r="A437" s="276"/>
      <c r="B437" s="276"/>
      <c r="C437" s="281"/>
      <c r="D437" s="273"/>
      <c r="E437" s="277"/>
      <c r="F437" s="277"/>
      <c r="G437" s="87">
        <f t="shared" si="25"/>
        <v>0</v>
      </c>
      <c r="H437" s="122" t="s">
        <v>349</v>
      </c>
    </row>
    <row r="438" spans="1:8" s="110" customFormat="1" hidden="1" x14ac:dyDescent="0.25">
      <c r="A438" s="276"/>
      <c r="B438" s="276"/>
      <c r="C438" s="281"/>
      <c r="D438" s="273"/>
      <c r="E438" s="277"/>
      <c r="F438" s="277"/>
      <c r="G438" s="87">
        <f t="shared" si="25"/>
        <v>0</v>
      </c>
      <c r="H438" s="122" t="s">
        <v>349</v>
      </c>
    </row>
    <row r="439" spans="1:8" s="110" customFormat="1" hidden="1" x14ac:dyDescent="0.25">
      <c r="A439" s="276"/>
      <c r="B439" s="276"/>
      <c r="C439" s="281"/>
      <c r="D439" s="273"/>
      <c r="E439" s="277"/>
      <c r="F439" s="277"/>
      <c r="G439" s="87">
        <f t="shared" si="25"/>
        <v>0</v>
      </c>
      <c r="H439" s="122" t="s">
        <v>349</v>
      </c>
    </row>
    <row r="440" spans="1:8" s="110" customFormat="1" hidden="1" x14ac:dyDescent="0.25">
      <c r="A440" s="276"/>
      <c r="B440" s="276"/>
      <c r="C440" s="281"/>
      <c r="D440" s="273"/>
      <c r="E440" s="277"/>
      <c r="F440" s="277"/>
      <c r="G440" s="87">
        <f t="shared" si="25"/>
        <v>0</v>
      </c>
      <c r="H440" s="122" t="s">
        <v>349</v>
      </c>
    </row>
    <row r="441" spans="1:8" s="110" customFormat="1" hidden="1" x14ac:dyDescent="0.25">
      <c r="A441" s="276"/>
      <c r="B441" s="276"/>
      <c r="C441" s="281"/>
      <c r="D441" s="273"/>
      <c r="E441" s="277"/>
      <c r="F441" s="277"/>
      <c r="G441" s="87">
        <f t="shared" si="25"/>
        <v>0</v>
      </c>
      <c r="H441" s="122" t="s">
        <v>349</v>
      </c>
    </row>
    <row r="442" spans="1:8" s="110" customFormat="1" hidden="1" x14ac:dyDescent="0.25">
      <c r="A442" s="276"/>
      <c r="B442" s="276"/>
      <c r="C442" s="281"/>
      <c r="D442" s="273"/>
      <c r="E442" s="277"/>
      <c r="F442" s="277"/>
      <c r="G442" s="87">
        <f t="shared" si="25"/>
        <v>0</v>
      </c>
      <c r="H442" s="122" t="s">
        <v>349</v>
      </c>
    </row>
    <row r="443" spans="1:8" s="110" customFormat="1" hidden="1" x14ac:dyDescent="0.25">
      <c r="A443" s="276"/>
      <c r="B443" s="276"/>
      <c r="C443" s="281"/>
      <c r="D443" s="273"/>
      <c r="E443" s="277"/>
      <c r="F443" s="277"/>
      <c r="G443" s="87">
        <f t="shared" si="25"/>
        <v>0</v>
      </c>
      <c r="H443" s="122" t="s">
        <v>349</v>
      </c>
    </row>
    <row r="444" spans="1:8" s="110" customFormat="1" hidden="1" x14ac:dyDescent="0.25">
      <c r="A444" s="276"/>
      <c r="B444" s="276"/>
      <c r="C444" s="281"/>
      <c r="D444" s="273"/>
      <c r="E444" s="277"/>
      <c r="F444" s="277"/>
      <c r="G444" s="87">
        <f t="shared" si="25"/>
        <v>0</v>
      </c>
      <c r="H444" s="122" t="s">
        <v>349</v>
      </c>
    </row>
    <row r="445" spans="1:8" s="110" customFormat="1" hidden="1" x14ac:dyDescent="0.25">
      <c r="A445" s="276"/>
      <c r="B445" s="276"/>
      <c r="C445" s="281"/>
      <c r="D445" s="273"/>
      <c r="E445" s="277"/>
      <c r="F445" s="277"/>
      <c r="G445" s="87">
        <f t="shared" si="25"/>
        <v>0</v>
      </c>
      <c r="H445" s="122" t="s">
        <v>349</v>
      </c>
    </row>
    <row r="446" spans="1:8" s="110" customFormat="1" hidden="1" x14ac:dyDescent="0.25">
      <c r="A446" s="276"/>
      <c r="B446" s="276"/>
      <c r="C446" s="281"/>
      <c r="D446" s="273"/>
      <c r="E446" s="277"/>
      <c r="F446" s="277"/>
      <c r="G446" s="87">
        <f t="shared" si="25"/>
        <v>0</v>
      </c>
      <c r="H446" s="122" t="s">
        <v>349</v>
      </c>
    </row>
    <row r="447" spans="1:8" s="110" customFormat="1" hidden="1" x14ac:dyDescent="0.25">
      <c r="A447" s="276"/>
      <c r="B447" s="276"/>
      <c r="C447" s="281"/>
      <c r="D447" s="273"/>
      <c r="E447" s="277"/>
      <c r="F447" s="277"/>
      <c r="G447" s="87">
        <f t="shared" si="25"/>
        <v>0</v>
      </c>
      <c r="H447" s="122" t="s">
        <v>349</v>
      </c>
    </row>
    <row r="448" spans="1:8" s="110" customFormat="1" hidden="1" x14ac:dyDescent="0.25">
      <c r="A448" s="276"/>
      <c r="B448" s="276"/>
      <c r="C448" s="281"/>
      <c r="D448" s="273"/>
      <c r="E448" s="277"/>
      <c r="F448" s="277"/>
      <c r="G448" s="87">
        <f t="shared" si="25"/>
        <v>0</v>
      </c>
      <c r="H448" s="122" t="s">
        <v>349</v>
      </c>
    </row>
    <row r="449" spans="1:8" s="110" customFormat="1" hidden="1" x14ac:dyDescent="0.25">
      <c r="A449" s="276"/>
      <c r="B449" s="276"/>
      <c r="C449" s="281"/>
      <c r="D449" s="273"/>
      <c r="E449" s="277"/>
      <c r="F449" s="277"/>
      <c r="G449" s="87">
        <f t="shared" si="25"/>
        <v>0</v>
      </c>
      <c r="H449" s="122" t="s">
        <v>349</v>
      </c>
    </row>
    <row r="450" spans="1:8" s="110" customFormat="1" hidden="1" x14ac:dyDescent="0.25">
      <c r="A450" s="276"/>
      <c r="B450" s="276"/>
      <c r="C450" s="281"/>
      <c r="D450" s="273"/>
      <c r="E450" s="277"/>
      <c r="F450" s="277"/>
      <c r="G450" s="87">
        <f t="shared" si="25"/>
        <v>0</v>
      </c>
      <c r="H450" s="122" t="s">
        <v>349</v>
      </c>
    </row>
    <row r="451" spans="1:8" s="110" customFormat="1" hidden="1" x14ac:dyDescent="0.25">
      <c r="A451" s="276"/>
      <c r="B451" s="276"/>
      <c r="C451" s="281"/>
      <c r="D451" s="273"/>
      <c r="E451" s="277"/>
      <c r="F451" s="277"/>
      <c r="G451" s="87">
        <f t="shared" si="25"/>
        <v>0</v>
      </c>
      <c r="H451" s="122" t="s">
        <v>349</v>
      </c>
    </row>
    <row r="452" spans="1:8" s="110" customFormat="1" hidden="1" x14ac:dyDescent="0.25">
      <c r="A452" s="276"/>
      <c r="B452" s="276"/>
      <c r="C452" s="281"/>
      <c r="D452" s="273"/>
      <c r="E452" s="277"/>
      <c r="F452" s="277"/>
      <c r="G452" s="87">
        <f t="shared" si="25"/>
        <v>0</v>
      </c>
      <c r="H452" s="122" t="s">
        <v>349</v>
      </c>
    </row>
    <row r="453" spans="1:8" s="110" customFormat="1" hidden="1" x14ac:dyDescent="0.25">
      <c r="A453" s="276"/>
      <c r="B453" s="276"/>
      <c r="C453" s="281"/>
      <c r="D453" s="273"/>
      <c r="E453" s="277"/>
      <c r="F453" s="277"/>
      <c r="G453" s="87">
        <f t="shared" si="25"/>
        <v>0</v>
      </c>
      <c r="H453" s="122" t="s">
        <v>349</v>
      </c>
    </row>
    <row r="454" spans="1:8" s="110" customFormat="1" hidden="1" x14ac:dyDescent="0.25">
      <c r="A454" s="276"/>
      <c r="B454" s="276"/>
      <c r="C454" s="281"/>
      <c r="D454" s="273"/>
      <c r="E454" s="277"/>
      <c r="F454" s="277"/>
      <c r="G454" s="87">
        <f t="shared" si="25"/>
        <v>0</v>
      </c>
      <c r="H454" s="122" t="s">
        <v>349</v>
      </c>
    </row>
    <row r="455" spans="1:8" s="110" customFormat="1" hidden="1" x14ac:dyDescent="0.25">
      <c r="A455" s="276"/>
      <c r="B455" s="276"/>
      <c r="C455" s="281"/>
      <c r="D455" s="273"/>
      <c r="E455" s="277"/>
      <c r="F455" s="277"/>
      <c r="G455" s="87">
        <f t="shared" si="25"/>
        <v>0</v>
      </c>
      <c r="H455" s="122" t="s">
        <v>349</v>
      </c>
    </row>
    <row r="456" spans="1:8" s="110" customFormat="1" hidden="1" x14ac:dyDescent="0.25">
      <c r="A456" s="276"/>
      <c r="B456" s="276"/>
      <c r="C456" s="281"/>
      <c r="D456" s="273"/>
      <c r="E456" s="277"/>
      <c r="F456" s="277"/>
      <c r="G456" s="87">
        <f t="shared" si="25"/>
        <v>0</v>
      </c>
      <c r="H456" s="122" t="s">
        <v>349</v>
      </c>
    </row>
    <row r="457" spans="1:8" s="110" customFormat="1" hidden="1" x14ac:dyDescent="0.25">
      <c r="A457" s="276"/>
      <c r="B457" s="276"/>
      <c r="C457" s="281"/>
      <c r="D457" s="273"/>
      <c r="E457" s="277"/>
      <c r="F457" s="277"/>
      <c r="G457" s="87">
        <f t="shared" si="25"/>
        <v>0</v>
      </c>
      <c r="H457" s="122" t="s">
        <v>349</v>
      </c>
    </row>
    <row r="458" spans="1:8" s="110" customFormat="1" hidden="1" x14ac:dyDescent="0.25">
      <c r="A458" s="276"/>
      <c r="B458" s="276"/>
      <c r="C458" s="281"/>
      <c r="D458" s="273"/>
      <c r="E458" s="277"/>
      <c r="F458" s="277"/>
      <c r="G458" s="87">
        <f t="shared" si="25"/>
        <v>0</v>
      </c>
      <c r="H458" s="122" t="s">
        <v>349</v>
      </c>
    </row>
    <row r="459" spans="1:8" s="110" customFormat="1" hidden="1" x14ac:dyDescent="0.25">
      <c r="A459" s="276"/>
      <c r="B459" s="276"/>
      <c r="C459" s="281"/>
      <c r="D459" s="273"/>
      <c r="E459" s="277"/>
      <c r="F459" s="277"/>
      <c r="G459" s="87">
        <f t="shared" si="25"/>
        <v>0</v>
      </c>
      <c r="H459" s="122" t="s">
        <v>349</v>
      </c>
    </row>
    <row r="460" spans="1:8" s="110" customFormat="1" hidden="1" x14ac:dyDescent="0.25">
      <c r="A460" s="276"/>
      <c r="B460" s="276"/>
      <c r="C460" s="281"/>
      <c r="D460" s="273"/>
      <c r="E460" s="277"/>
      <c r="F460" s="277"/>
      <c r="G460" s="87">
        <f t="shared" si="25"/>
        <v>0</v>
      </c>
      <c r="H460" s="122" t="s">
        <v>349</v>
      </c>
    </row>
    <row r="461" spans="1:8" s="110" customFormat="1" hidden="1" x14ac:dyDescent="0.25">
      <c r="A461" s="276"/>
      <c r="B461" s="276"/>
      <c r="C461" s="281"/>
      <c r="D461" s="273"/>
      <c r="E461" s="277"/>
      <c r="F461" s="277"/>
      <c r="G461" s="87">
        <f t="shared" si="25"/>
        <v>0</v>
      </c>
      <c r="H461" s="122" t="s">
        <v>349</v>
      </c>
    </row>
    <row r="462" spans="1:8" s="110" customFormat="1" hidden="1" x14ac:dyDescent="0.25">
      <c r="A462" s="276"/>
      <c r="B462" s="276"/>
      <c r="C462" s="281"/>
      <c r="D462" s="273"/>
      <c r="E462" s="277"/>
      <c r="F462" s="277"/>
      <c r="G462" s="87">
        <f t="shared" si="25"/>
        <v>0</v>
      </c>
      <c r="H462" s="122" t="s">
        <v>349</v>
      </c>
    </row>
    <row r="463" spans="1:8" s="110" customFormat="1" hidden="1" x14ac:dyDescent="0.25">
      <c r="A463" s="276"/>
      <c r="B463" s="276"/>
      <c r="C463" s="281"/>
      <c r="D463" s="273"/>
      <c r="E463" s="277"/>
      <c r="F463" s="277"/>
      <c r="G463" s="87">
        <f t="shared" si="25"/>
        <v>0</v>
      </c>
      <c r="H463" s="122" t="s">
        <v>349</v>
      </c>
    </row>
    <row r="464" spans="1:8" s="110" customFormat="1" hidden="1" x14ac:dyDescent="0.25">
      <c r="A464" s="276"/>
      <c r="B464" s="276"/>
      <c r="C464" s="281"/>
      <c r="D464" s="273"/>
      <c r="E464" s="277"/>
      <c r="F464" s="277"/>
      <c r="G464" s="87">
        <f t="shared" si="25"/>
        <v>0</v>
      </c>
      <c r="H464" s="122" t="s">
        <v>349</v>
      </c>
    </row>
    <row r="465" spans="1:8" s="110" customFormat="1" hidden="1" x14ac:dyDescent="0.25">
      <c r="A465" s="276"/>
      <c r="B465" s="276"/>
      <c r="C465" s="281"/>
      <c r="D465" s="273"/>
      <c r="E465" s="277"/>
      <c r="F465" s="277"/>
      <c r="G465" s="87">
        <f t="shared" si="25"/>
        <v>0</v>
      </c>
      <c r="H465" s="122" t="s">
        <v>349</v>
      </c>
    </row>
    <row r="466" spans="1:8" s="110" customFormat="1" hidden="1" x14ac:dyDescent="0.25">
      <c r="A466" s="276"/>
      <c r="B466" s="276"/>
      <c r="C466" s="281"/>
      <c r="D466" s="273"/>
      <c r="E466" s="277"/>
      <c r="F466" s="277"/>
      <c r="G466" s="87">
        <f t="shared" si="25"/>
        <v>0</v>
      </c>
      <c r="H466" s="122" t="s">
        <v>349</v>
      </c>
    </row>
    <row r="467" spans="1:8" s="110" customFormat="1" hidden="1" x14ac:dyDescent="0.25">
      <c r="A467" s="276"/>
      <c r="B467" s="276"/>
      <c r="C467" s="281"/>
      <c r="D467" s="273"/>
      <c r="E467" s="277"/>
      <c r="F467" s="277"/>
      <c r="G467" s="87">
        <f t="shared" si="25"/>
        <v>0</v>
      </c>
      <c r="H467" s="122" t="s">
        <v>349</v>
      </c>
    </row>
    <row r="468" spans="1:8" s="110" customFormat="1" hidden="1" x14ac:dyDescent="0.25">
      <c r="A468" s="276"/>
      <c r="B468" s="276"/>
      <c r="C468" s="281"/>
      <c r="D468" s="273"/>
      <c r="E468" s="277"/>
      <c r="F468" s="277"/>
      <c r="G468" s="87">
        <f t="shared" si="25"/>
        <v>0</v>
      </c>
      <c r="H468" s="122" t="s">
        <v>349</v>
      </c>
    </row>
    <row r="469" spans="1:8" s="110" customFormat="1" hidden="1" x14ac:dyDescent="0.25">
      <c r="A469" s="276"/>
      <c r="B469" s="276"/>
      <c r="C469" s="281"/>
      <c r="D469" s="273"/>
      <c r="E469" s="277"/>
      <c r="F469" s="277"/>
      <c r="G469" s="87">
        <f t="shared" si="25"/>
        <v>0</v>
      </c>
      <c r="H469" s="122" t="s">
        <v>349</v>
      </c>
    </row>
    <row r="470" spans="1:8" s="110" customFormat="1" hidden="1" x14ac:dyDescent="0.25">
      <c r="A470" s="276"/>
      <c r="B470" s="276"/>
      <c r="C470" s="281"/>
      <c r="D470" s="273"/>
      <c r="E470" s="277"/>
      <c r="F470" s="277"/>
      <c r="G470" s="87">
        <f t="shared" si="25"/>
        <v>0</v>
      </c>
      <c r="H470" s="122" t="s">
        <v>349</v>
      </c>
    </row>
    <row r="471" spans="1:8" s="110" customFormat="1" hidden="1" x14ac:dyDescent="0.25">
      <c r="A471" s="276"/>
      <c r="B471" s="276"/>
      <c r="C471" s="281"/>
      <c r="D471" s="273"/>
      <c r="E471" s="277"/>
      <c r="F471" s="277"/>
      <c r="G471" s="87">
        <f t="shared" si="25"/>
        <v>0</v>
      </c>
      <c r="H471" s="122" t="s">
        <v>349</v>
      </c>
    </row>
    <row r="472" spans="1:8" s="110" customFormat="1" hidden="1" x14ac:dyDescent="0.25">
      <c r="A472" s="276"/>
      <c r="B472" s="276"/>
      <c r="C472" s="281"/>
      <c r="D472" s="273"/>
      <c r="E472" s="277"/>
      <c r="F472" s="277"/>
      <c r="G472" s="87">
        <f t="shared" si="25"/>
        <v>0</v>
      </c>
      <c r="H472" s="122" t="s">
        <v>349</v>
      </c>
    </row>
    <row r="473" spans="1:8" s="110" customFormat="1" hidden="1" x14ac:dyDescent="0.25">
      <c r="A473" s="276"/>
      <c r="B473" s="276"/>
      <c r="C473" s="281"/>
      <c r="D473" s="273"/>
      <c r="E473" s="277"/>
      <c r="F473" s="277"/>
      <c r="G473" s="87">
        <f t="shared" si="25"/>
        <v>0</v>
      </c>
      <c r="H473" s="122" t="s">
        <v>349</v>
      </c>
    </row>
    <row r="474" spans="1:8" s="110" customFormat="1" hidden="1" x14ac:dyDescent="0.25">
      <c r="A474" s="276"/>
      <c r="B474" s="276"/>
      <c r="C474" s="281"/>
      <c r="D474" s="273"/>
      <c r="E474" s="277"/>
      <c r="F474" s="277"/>
      <c r="G474" s="87">
        <f t="shared" si="25"/>
        <v>0</v>
      </c>
      <c r="H474" s="122" t="s">
        <v>349</v>
      </c>
    </row>
    <row r="475" spans="1:8" s="110" customFormat="1" hidden="1" x14ac:dyDescent="0.25">
      <c r="A475" s="276"/>
      <c r="B475" s="276"/>
      <c r="C475" s="281"/>
      <c r="D475" s="273"/>
      <c r="E475" s="277"/>
      <c r="F475" s="277"/>
      <c r="G475" s="87">
        <f t="shared" si="25"/>
        <v>0</v>
      </c>
      <c r="H475" s="122" t="s">
        <v>349</v>
      </c>
    </row>
    <row r="476" spans="1:8" s="110" customFormat="1" hidden="1" x14ac:dyDescent="0.25">
      <c r="A476" s="276"/>
      <c r="B476" s="276"/>
      <c r="C476" s="281"/>
      <c r="D476" s="273"/>
      <c r="E476" s="277"/>
      <c r="F476" s="277"/>
      <c r="G476" s="87">
        <f t="shared" si="25"/>
        <v>0</v>
      </c>
      <c r="H476" s="122" t="s">
        <v>349</v>
      </c>
    </row>
    <row r="477" spans="1:8" s="110" customFormat="1" hidden="1" x14ac:dyDescent="0.25">
      <c r="A477" s="276"/>
      <c r="B477" s="276"/>
      <c r="C477" s="281"/>
      <c r="D477" s="273"/>
      <c r="E477" s="277"/>
      <c r="F477" s="277"/>
      <c r="G477" s="87">
        <f t="shared" si="25"/>
        <v>0</v>
      </c>
      <c r="H477" s="122" t="s">
        <v>349</v>
      </c>
    </row>
    <row r="478" spans="1:8" s="110" customFormat="1" hidden="1" x14ac:dyDescent="0.25">
      <c r="A478" s="276"/>
      <c r="B478" s="276"/>
      <c r="C478" s="281"/>
      <c r="D478" s="273"/>
      <c r="E478" s="277"/>
      <c r="F478" s="277"/>
      <c r="G478" s="87">
        <f t="shared" si="25"/>
        <v>0</v>
      </c>
      <c r="H478" s="122" t="s">
        <v>349</v>
      </c>
    </row>
    <row r="479" spans="1:8" s="110" customFormat="1" hidden="1" x14ac:dyDescent="0.25">
      <c r="A479" s="276"/>
      <c r="B479" s="276"/>
      <c r="C479" s="281"/>
      <c r="D479" s="273"/>
      <c r="E479" s="277"/>
      <c r="F479" s="277"/>
      <c r="G479" s="87">
        <f t="shared" si="25"/>
        <v>0</v>
      </c>
      <c r="H479" s="122" t="s">
        <v>349</v>
      </c>
    </row>
    <row r="480" spans="1:8" s="110" customFormat="1" hidden="1" x14ac:dyDescent="0.25">
      <c r="A480" s="276"/>
      <c r="B480" s="276"/>
      <c r="C480" s="281"/>
      <c r="D480" s="273"/>
      <c r="E480" s="277"/>
      <c r="F480" s="277"/>
      <c r="G480" s="87">
        <f t="shared" si="25"/>
        <v>0</v>
      </c>
      <c r="H480" s="122" t="s">
        <v>349</v>
      </c>
    </row>
    <row r="481" spans="1:8" s="110" customFormat="1" hidden="1" x14ac:dyDescent="0.25">
      <c r="A481" s="276"/>
      <c r="B481" s="276"/>
      <c r="C481" s="281"/>
      <c r="D481" s="273"/>
      <c r="E481" s="277"/>
      <c r="F481" s="277"/>
      <c r="G481" s="87">
        <f t="shared" si="25"/>
        <v>0</v>
      </c>
      <c r="H481" s="122" t="s">
        <v>349</v>
      </c>
    </row>
    <row r="482" spans="1:8" s="110" customFormat="1" hidden="1" x14ac:dyDescent="0.25">
      <c r="A482" s="276"/>
      <c r="B482" s="276"/>
      <c r="C482" s="281"/>
      <c r="D482" s="273"/>
      <c r="E482" s="277"/>
      <c r="F482" s="277"/>
      <c r="G482" s="87">
        <f t="shared" si="25"/>
        <v>0</v>
      </c>
      <c r="H482" s="122" t="s">
        <v>349</v>
      </c>
    </row>
    <row r="483" spans="1:8" s="110" customFormat="1" hidden="1" x14ac:dyDescent="0.25">
      <c r="A483" s="276"/>
      <c r="B483" s="276"/>
      <c r="C483" s="281"/>
      <c r="D483" s="273"/>
      <c r="E483" s="277"/>
      <c r="F483" s="277"/>
      <c r="G483" s="87">
        <f t="shared" si="25"/>
        <v>0</v>
      </c>
      <c r="H483" s="122" t="s">
        <v>349</v>
      </c>
    </row>
    <row r="484" spans="1:8" s="110" customFormat="1" hidden="1" x14ac:dyDescent="0.25">
      <c r="A484" s="276"/>
      <c r="B484" s="276"/>
      <c r="C484" s="281"/>
      <c r="D484" s="273"/>
      <c r="E484" s="277"/>
      <c r="F484" s="277"/>
      <c r="G484" s="87">
        <f t="shared" si="25"/>
        <v>0</v>
      </c>
      <c r="H484" s="122" t="s">
        <v>349</v>
      </c>
    </row>
    <row r="485" spans="1:8" s="110" customFormat="1" hidden="1" x14ac:dyDescent="0.25">
      <c r="A485" s="276"/>
      <c r="B485" s="276"/>
      <c r="C485" s="281"/>
      <c r="D485" s="273"/>
      <c r="E485" s="277"/>
      <c r="F485" s="277"/>
      <c r="G485" s="87">
        <f t="shared" si="25"/>
        <v>0</v>
      </c>
      <c r="H485" s="122" t="s">
        <v>349</v>
      </c>
    </row>
    <row r="486" spans="1:8" s="110" customFormat="1" hidden="1" x14ac:dyDescent="0.25">
      <c r="A486" s="276"/>
      <c r="B486" s="276"/>
      <c r="C486" s="281"/>
      <c r="D486" s="273"/>
      <c r="E486" s="277"/>
      <c r="F486" s="277"/>
      <c r="G486" s="87">
        <f t="shared" si="25"/>
        <v>0</v>
      </c>
      <c r="H486" s="122" t="s">
        <v>349</v>
      </c>
    </row>
    <row r="487" spans="1:8" s="110" customFormat="1" hidden="1" x14ac:dyDescent="0.25">
      <c r="A487" s="276"/>
      <c r="B487" s="276"/>
      <c r="C487" s="281"/>
      <c r="D487" s="273"/>
      <c r="E487" s="277"/>
      <c r="F487" s="277"/>
      <c r="G487" s="87">
        <f t="shared" si="25"/>
        <v>0</v>
      </c>
      <c r="H487" s="122" t="s">
        <v>349</v>
      </c>
    </row>
    <row r="488" spans="1:8" s="110" customFormat="1" hidden="1" x14ac:dyDescent="0.25">
      <c r="A488" s="276"/>
      <c r="B488" s="276"/>
      <c r="C488" s="281"/>
      <c r="D488" s="273"/>
      <c r="E488" s="277"/>
      <c r="F488" s="277"/>
      <c r="G488" s="87">
        <f t="shared" si="25"/>
        <v>0</v>
      </c>
      <c r="H488" s="122" t="s">
        <v>349</v>
      </c>
    </row>
    <row r="489" spans="1:8" s="110" customFormat="1" hidden="1" x14ac:dyDescent="0.25">
      <c r="A489" s="276"/>
      <c r="B489" s="276"/>
      <c r="C489" s="281"/>
      <c r="D489" s="273"/>
      <c r="E489" s="277"/>
      <c r="F489" s="277"/>
      <c r="G489" s="87">
        <f t="shared" si="25"/>
        <v>0</v>
      </c>
      <c r="H489" s="122" t="s">
        <v>349</v>
      </c>
    </row>
    <row r="490" spans="1:8" s="110" customFormat="1" hidden="1" x14ac:dyDescent="0.25">
      <c r="A490" s="276"/>
      <c r="B490" s="276"/>
      <c r="C490" s="281"/>
      <c r="D490" s="273"/>
      <c r="E490" s="277"/>
      <c r="F490" s="277"/>
      <c r="G490" s="87">
        <f t="shared" si="25"/>
        <v>0</v>
      </c>
      <c r="H490" s="122" t="s">
        <v>349</v>
      </c>
    </row>
    <row r="491" spans="1:8" s="110" customFormat="1" hidden="1" x14ac:dyDescent="0.25">
      <c r="A491" s="276"/>
      <c r="B491" s="276"/>
      <c r="C491" s="281"/>
      <c r="D491" s="273"/>
      <c r="E491" s="277"/>
      <c r="F491" s="277"/>
      <c r="G491" s="87">
        <f t="shared" si="25"/>
        <v>0</v>
      </c>
      <c r="H491" s="122" t="s">
        <v>349</v>
      </c>
    </row>
    <row r="492" spans="1:8" s="110" customFormat="1" hidden="1" x14ac:dyDescent="0.25">
      <c r="A492" s="276"/>
      <c r="B492" s="276"/>
      <c r="C492" s="281"/>
      <c r="D492" s="273"/>
      <c r="E492" s="277"/>
      <c r="F492" s="277"/>
      <c r="G492" s="87">
        <f t="shared" si="25"/>
        <v>0</v>
      </c>
      <c r="H492" s="122" t="s">
        <v>349</v>
      </c>
    </row>
    <row r="493" spans="1:8" s="110" customFormat="1" hidden="1" x14ac:dyDescent="0.25">
      <c r="A493" s="276"/>
      <c r="B493" s="276"/>
      <c r="C493" s="281"/>
      <c r="D493" s="273"/>
      <c r="E493" s="277"/>
      <c r="F493" s="277"/>
      <c r="G493" s="87">
        <f t="shared" si="25"/>
        <v>0</v>
      </c>
      <c r="H493" s="122" t="s">
        <v>349</v>
      </c>
    </row>
    <row r="494" spans="1:8" s="110" customFormat="1" hidden="1" x14ac:dyDescent="0.25">
      <c r="A494" s="276"/>
      <c r="B494" s="276"/>
      <c r="C494" s="281"/>
      <c r="D494" s="273"/>
      <c r="E494" s="277"/>
      <c r="F494" s="277"/>
      <c r="G494" s="87">
        <f t="shared" si="25"/>
        <v>0</v>
      </c>
      <c r="H494" s="122" t="s">
        <v>349</v>
      </c>
    </row>
    <row r="495" spans="1:8" s="110" customFormat="1" hidden="1" x14ac:dyDescent="0.25">
      <c r="A495" s="276"/>
      <c r="B495" s="276"/>
      <c r="C495" s="281"/>
      <c r="D495" s="273"/>
      <c r="E495" s="277"/>
      <c r="F495" s="277"/>
      <c r="G495" s="87">
        <f t="shared" si="25"/>
        <v>0</v>
      </c>
      <c r="H495" s="122" t="s">
        <v>349</v>
      </c>
    </row>
    <row r="496" spans="1:8" s="110" customFormat="1" hidden="1" x14ac:dyDescent="0.25">
      <c r="A496" s="276"/>
      <c r="B496" s="276"/>
      <c r="C496" s="281"/>
      <c r="D496" s="273"/>
      <c r="E496" s="277"/>
      <c r="F496" s="277"/>
      <c r="G496" s="87">
        <f t="shared" si="25"/>
        <v>0</v>
      </c>
      <c r="H496" s="122" t="s">
        <v>349</v>
      </c>
    </row>
    <row r="497" spans="1:8" s="110" customFormat="1" hidden="1" x14ac:dyDescent="0.25">
      <c r="A497" s="276"/>
      <c r="B497" s="276"/>
      <c r="C497" s="281"/>
      <c r="D497" s="273"/>
      <c r="E497" s="277"/>
      <c r="F497" s="277"/>
      <c r="G497" s="87">
        <f t="shared" si="25"/>
        <v>0</v>
      </c>
      <c r="H497" s="122" t="s">
        <v>349</v>
      </c>
    </row>
    <row r="498" spans="1:8" s="110" customFormat="1" hidden="1" x14ac:dyDescent="0.25">
      <c r="A498" s="276"/>
      <c r="B498" s="276"/>
      <c r="C498" s="281"/>
      <c r="D498" s="273"/>
      <c r="E498" s="277"/>
      <c r="F498" s="277"/>
      <c r="G498" s="87">
        <f t="shared" si="25"/>
        <v>0</v>
      </c>
      <c r="H498" s="122" t="s">
        <v>349</v>
      </c>
    </row>
    <row r="499" spans="1:8" s="110" customFormat="1" hidden="1" x14ac:dyDescent="0.25">
      <c r="A499" s="276"/>
      <c r="B499" s="276"/>
      <c r="C499" s="281"/>
      <c r="D499" s="273"/>
      <c r="E499" s="277"/>
      <c r="F499" s="277"/>
      <c r="G499" s="87">
        <f t="shared" si="25"/>
        <v>0</v>
      </c>
      <c r="H499" s="122" t="s">
        <v>349</v>
      </c>
    </row>
    <row r="500" spans="1:8" s="110" customFormat="1" hidden="1" x14ac:dyDescent="0.25">
      <c r="A500" s="276"/>
      <c r="B500" s="276"/>
      <c r="C500" s="281"/>
      <c r="D500" s="273"/>
      <c r="E500" s="277"/>
      <c r="F500" s="277"/>
      <c r="G500" s="87">
        <f t="shared" si="25"/>
        <v>0</v>
      </c>
      <c r="H500" s="122" t="s">
        <v>349</v>
      </c>
    </row>
    <row r="501" spans="1:8" s="110" customFormat="1" hidden="1" x14ac:dyDescent="0.25">
      <c r="A501" s="276"/>
      <c r="B501" s="276"/>
      <c r="C501" s="281"/>
      <c r="D501" s="273"/>
      <c r="E501" s="277"/>
      <c r="F501" s="277"/>
      <c r="G501" s="87">
        <f t="shared" si="25"/>
        <v>0</v>
      </c>
      <c r="H501" s="122" t="s">
        <v>349</v>
      </c>
    </row>
    <row r="502" spans="1:8" s="110" customFormat="1" hidden="1" x14ac:dyDescent="0.25">
      <c r="A502" s="276"/>
      <c r="B502" s="276"/>
      <c r="C502" s="281"/>
      <c r="D502" s="273"/>
      <c r="E502" s="277"/>
      <c r="F502" s="277"/>
      <c r="G502" s="87">
        <f t="shared" si="25"/>
        <v>0</v>
      </c>
      <c r="H502" s="122" t="s">
        <v>349</v>
      </c>
    </row>
    <row r="503" spans="1:8" s="110" customFormat="1" hidden="1" x14ac:dyDescent="0.25">
      <c r="A503" s="276"/>
      <c r="B503" s="276"/>
      <c r="C503" s="281"/>
      <c r="D503" s="273"/>
      <c r="E503" s="277"/>
      <c r="F503" s="277"/>
      <c r="G503" s="87">
        <f t="shared" si="25"/>
        <v>0</v>
      </c>
      <c r="H503" s="122" t="s">
        <v>349</v>
      </c>
    </row>
    <row r="504" spans="1:8" s="110" customFormat="1" hidden="1" x14ac:dyDescent="0.25">
      <c r="A504" s="276"/>
      <c r="B504" s="276"/>
      <c r="C504" s="281"/>
      <c r="D504" s="273"/>
      <c r="E504" s="277"/>
      <c r="F504" s="277"/>
      <c r="G504" s="87">
        <f t="shared" si="25"/>
        <v>0</v>
      </c>
      <c r="H504" s="122" t="s">
        <v>349</v>
      </c>
    </row>
    <row r="505" spans="1:8" s="110" customFormat="1" hidden="1" x14ac:dyDescent="0.25">
      <c r="A505" s="276"/>
      <c r="B505" s="276"/>
      <c r="C505" s="281"/>
      <c r="D505" s="273"/>
      <c r="E505" s="277"/>
      <c r="F505" s="277"/>
      <c r="G505" s="87">
        <f t="shared" si="25"/>
        <v>0</v>
      </c>
      <c r="H505" s="122" t="s">
        <v>349</v>
      </c>
    </row>
    <row r="506" spans="1:8" s="110" customFormat="1" hidden="1" x14ac:dyDescent="0.25">
      <c r="A506" s="276"/>
      <c r="B506" s="276"/>
      <c r="C506" s="281"/>
      <c r="D506" s="273"/>
      <c r="E506" s="277"/>
      <c r="F506" s="277"/>
      <c r="G506" s="87">
        <f t="shared" si="25"/>
        <v>0</v>
      </c>
      <c r="H506" s="122" t="s">
        <v>349</v>
      </c>
    </row>
    <row r="507" spans="1:8" s="110" customFormat="1" hidden="1" x14ac:dyDescent="0.25">
      <c r="A507" s="276"/>
      <c r="B507" s="276"/>
      <c r="C507" s="281"/>
      <c r="D507" s="273"/>
      <c r="E507" s="277"/>
      <c r="F507" s="277"/>
      <c r="G507" s="87">
        <f t="shared" si="25"/>
        <v>0</v>
      </c>
      <c r="H507" s="122" t="s">
        <v>349</v>
      </c>
    </row>
    <row r="508" spans="1:8" s="110" customFormat="1" hidden="1" x14ac:dyDescent="0.25">
      <c r="A508" s="276"/>
      <c r="B508" s="276"/>
      <c r="C508" s="281"/>
      <c r="D508" s="273"/>
      <c r="E508" s="277"/>
      <c r="F508" s="277"/>
      <c r="G508" s="87">
        <f t="shared" si="25"/>
        <v>0</v>
      </c>
      <c r="H508" s="122" t="s">
        <v>349</v>
      </c>
    </row>
    <row r="509" spans="1:8" s="110" customFormat="1" hidden="1" x14ac:dyDescent="0.25">
      <c r="A509" s="276"/>
      <c r="B509" s="276"/>
      <c r="C509" s="281"/>
      <c r="D509" s="273"/>
      <c r="E509" s="277"/>
      <c r="F509" s="277"/>
      <c r="G509" s="87">
        <f t="shared" si="25"/>
        <v>0</v>
      </c>
      <c r="H509" s="122" t="s">
        <v>349</v>
      </c>
    </row>
    <row r="510" spans="1:8" s="110" customFormat="1" hidden="1" x14ac:dyDescent="0.25">
      <c r="A510" s="276"/>
      <c r="B510" s="276"/>
      <c r="C510" s="281"/>
      <c r="D510" s="273"/>
      <c r="E510" s="277"/>
      <c r="F510" s="277"/>
      <c r="G510" s="87">
        <f t="shared" si="25"/>
        <v>0</v>
      </c>
      <c r="H510" s="122" t="s">
        <v>349</v>
      </c>
    </row>
    <row r="511" spans="1:8" s="110" customFormat="1" hidden="1" x14ac:dyDescent="0.25">
      <c r="A511" s="276"/>
      <c r="B511" s="276"/>
      <c r="C511" s="281"/>
      <c r="D511" s="273"/>
      <c r="E511" s="277"/>
      <c r="F511" s="277"/>
      <c r="G511" s="87">
        <f t="shared" si="25"/>
        <v>0</v>
      </c>
      <c r="H511" s="122" t="s">
        <v>349</v>
      </c>
    </row>
    <row r="512" spans="1:8" s="110" customFormat="1" hidden="1" x14ac:dyDescent="0.25">
      <c r="A512" s="276"/>
      <c r="B512" s="276"/>
      <c r="C512" s="281"/>
      <c r="D512" s="273"/>
      <c r="E512" s="277"/>
      <c r="F512" s="277"/>
      <c r="G512" s="87">
        <f t="shared" si="25"/>
        <v>0</v>
      </c>
      <c r="H512" s="122" t="s">
        <v>349</v>
      </c>
    </row>
    <row r="513" spans="1:8" s="110" customFormat="1" hidden="1" x14ac:dyDescent="0.25">
      <c r="A513" s="276"/>
      <c r="B513" s="276"/>
      <c r="C513" s="281"/>
      <c r="D513" s="273"/>
      <c r="E513" s="277"/>
      <c r="F513" s="277"/>
      <c r="G513" s="87">
        <f t="shared" si="25"/>
        <v>0</v>
      </c>
      <c r="H513" s="122" t="s">
        <v>349</v>
      </c>
    </row>
    <row r="514" spans="1:8" s="110" customFormat="1" hidden="1" x14ac:dyDescent="0.25">
      <c r="A514" s="276"/>
      <c r="B514" s="276"/>
      <c r="C514" s="281"/>
      <c r="D514" s="273"/>
      <c r="E514" s="277"/>
      <c r="F514" s="277"/>
      <c r="G514" s="87">
        <f t="shared" si="25"/>
        <v>0</v>
      </c>
      <c r="H514" s="122" t="s">
        <v>349</v>
      </c>
    </row>
    <row r="515" spans="1:8" s="110" customFormat="1" hidden="1" x14ac:dyDescent="0.25">
      <c r="A515" s="276"/>
      <c r="B515" s="276"/>
      <c r="C515" s="281"/>
      <c r="D515" s="273"/>
      <c r="E515" s="277"/>
      <c r="F515" s="277"/>
      <c r="G515" s="87">
        <f t="shared" si="25"/>
        <v>0</v>
      </c>
      <c r="H515" s="122" t="s">
        <v>349</v>
      </c>
    </row>
    <row r="516" spans="1:8" s="110" customFormat="1" hidden="1" x14ac:dyDescent="0.25">
      <c r="A516" s="276"/>
      <c r="B516" s="276"/>
      <c r="C516" s="281"/>
      <c r="D516" s="273"/>
      <c r="E516" s="277"/>
      <c r="F516" s="277"/>
      <c r="G516" s="87">
        <f t="shared" si="25"/>
        <v>0</v>
      </c>
      <c r="H516" s="122" t="s">
        <v>349</v>
      </c>
    </row>
    <row r="517" spans="1:8" s="110" customFormat="1" hidden="1" x14ac:dyDescent="0.25">
      <c r="A517" s="276"/>
      <c r="B517" s="276"/>
      <c r="C517" s="281"/>
      <c r="D517" s="273"/>
      <c r="E517" s="277"/>
      <c r="F517" s="277"/>
      <c r="G517" s="87">
        <f t="shared" si="25"/>
        <v>0</v>
      </c>
      <c r="H517" s="122" t="s">
        <v>349</v>
      </c>
    </row>
    <row r="518" spans="1:8" s="110" customFormat="1" hidden="1" x14ac:dyDescent="0.25">
      <c r="A518" s="276"/>
      <c r="B518" s="276"/>
      <c r="C518" s="281"/>
      <c r="D518" s="273"/>
      <c r="E518" s="277"/>
      <c r="F518" s="277"/>
      <c r="G518" s="87">
        <f t="shared" si="25"/>
        <v>0</v>
      </c>
      <c r="H518" s="122" t="s">
        <v>349</v>
      </c>
    </row>
    <row r="519" spans="1:8" s="110" customFormat="1" hidden="1" x14ac:dyDescent="0.25">
      <c r="A519" s="276"/>
      <c r="B519" s="276"/>
      <c r="C519" s="281"/>
      <c r="D519" s="273"/>
      <c r="E519" s="277"/>
      <c r="F519" s="277"/>
      <c r="G519" s="87">
        <f t="shared" si="25"/>
        <v>0</v>
      </c>
      <c r="H519" s="122" t="s">
        <v>349</v>
      </c>
    </row>
    <row r="520" spans="1:8" s="110" customFormat="1" hidden="1" x14ac:dyDescent="0.25">
      <c r="A520" s="276"/>
      <c r="B520" s="276"/>
      <c r="C520" s="281"/>
      <c r="D520" s="273"/>
      <c r="E520" s="277"/>
      <c r="F520" s="277"/>
      <c r="G520" s="87">
        <f t="shared" si="25"/>
        <v>0</v>
      </c>
      <c r="H520" s="122" t="s">
        <v>349</v>
      </c>
    </row>
    <row r="521" spans="1:8" s="110" customFormat="1" hidden="1" x14ac:dyDescent="0.25">
      <c r="A521" s="276"/>
      <c r="B521" s="276"/>
      <c r="C521" s="281"/>
      <c r="D521" s="273"/>
      <c r="E521" s="277"/>
      <c r="F521" s="277"/>
      <c r="G521" s="87">
        <f t="shared" si="25"/>
        <v>0</v>
      </c>
      <c r="H521" s="122" t="s">
        <v>349</v>
      </c>
    </row>
    <row r="522" spans="1:8" s="110" customFormat="1" hidden="1" x14ac:dyDescent="0.25">
      <c r="A522" s="276"/>
      <c r="B522" s="276"/>
      <c r="C522" s="281"/>
      <c r="D522" s="273"/>
      <c r="E522" s="277"/>
      <c r="F522" s="277"/>
      <c r="G522" s="87">
        <f t="shared" si="25"/>
        <v>0</v>
      </c>
      <c r="H522" s="122" t="s">
        <v>349</v>
      </c>
    </row>
    <row r="523" spans="1:8" s="110" customFormat="1" hidden="1" x14ac:dyDescent="0.25">
      <c r="A523" s="276"/>
      <c r="B523" s="276"/>
      <c r="C523" s="281"/>
      <c r="D523" s="273"/>
      <c r="E523" s="277"/>
      <c r="F523" s="277"/>
      <c r="G523" s="87">
        <f t="shared" si="25"/>
        <v>0</v>
      </c>
      <c r="H523" s="122" t="s">
        <v>349</v>
      </c>
    </row>
    <row r="524" spans="1:8" s="110" customFormat="1" hidden="1" x14ac:dyDescent="0.25">
      <c r="A524" s="276"/>
      <c r="B524" s="276"/>
      <c r="C524" s="281"/>
      <c r="D524" s="273"/>
      <c r="E524" s="277"/>
      <c r="F524" s="277"/>
      <c r="G524" s="87">
        <f t="shared" si="25"/>
        <v>0</v>
      </c>
      <c r="H524" s="122" t="s">
        <v>349</v>
      </c>
    </row>
    <row r="525" spans="1:8" s="110" customFormat="1" hidden="1" x14ac:dyDescent="0.25">
      <c r="A525" s="276"/>
      <c r="B525" s="276"/>
      <c r="C525" s="281"/>
      <c r="D525" s="273"/>
      <c r="E525" s="277"/>
      <c r="F525" s="277"/>
      <c r="G525" s="87">
        <f t="shared" si="25"/>
        <v>0</v>
      </c>
      <c r="H525" s="122" t="s">
        <v>349</v>
      </c>
    </row>
    <row r="526" spans="1:8" s="110" customFormat="1" hidden="1" x14ac:dyDescent="0.25">
      <c r="A526" s="276"/>
      <c r="B526" s="276"/>
      <c r="C526" s="281"/>
      <c r="D526" s="273"/>
      <c r="E526" s="277"/>
      <c r="F526" s="277"/>
      <c r="G526" s="87">
        <f t="shared" si="25"/>
        <v>0</v>
      </c>
      <c r="H526" s="122" t="s">
        <v>349</v>
      </c>
    </row>
    <row r="527" spans="1:8" s="110" customFormat="1" hidden="1" x14ac:dyDescent="0.25">
      <c r="A527" s="276"/>
      <c r="B527" s="276"/>
      <c r="C527" s="281"/>
      <c r="D527" s="273"/>
      <c r="E527" s="277"/>
      <c r="F527" s="277"/>
      <c r="G527" s="87">
        <f t="shared" si="25"/>
        <v>0</v>
      </c>
      <c r="H527" s="122" t="s">
        <v>349</v>
      </c>
    </row>
    <row r="528" spans="1:8" s="110" customFormat="1" hidden="1" x14ac:dyDescent="0.25">
      <c r="A528" s="276"/>
      <c r="B528" s="276"/>
      <c r="C528" s="281"/>
      <c r="D528" s="273"/>
      <c r="E528" s="277"/>
      <c r="F528" s="277"/>
      <c r="G528" s="87">
        <f t="shared" si="25"/>
        <v>0</v>
      </c>
      <c r="H528" s="122" t="s">
        <v>349</v>
      </c>
    </row>
    <row r="529" spans="1:18" s="110" customFormat="1" hidden="1" x14ac:dyDescent="0.25">
      <c r="A529" s="276"/>
      <c r="B529" s="276"/>
      <c r="C529" s="281"/>
      <c r="D529" s="273"/>
      <c r="E529" s="277"/>
      <c r="F529" s="277"/>
      <c r="G529" s="87">
        <f t="shared" si="25"/>
        <v>0</v>
      </c>
      <c r="H529" s="122" t="s">
        <v>349</v>
      </c>
    </row>
    <row r="530" spans="1:18" s="110" customFormat="1" hidden="1" x14ac:dyDescent="0.25">
      <c r="A530" s="276"/>
      <c r="B530" s="276"/>
      <c r="C530" s="281"/>
      <c r="D530" s="273"/>
      <c r="E530" s="277"/>
      <c r="F530" s="277"/>
      <c r="G530" s="87">
        <f t="shared" si="25"/>
        <v>0</v>
      </c>
      <c r="H530" s="122" t="s">
        <v>349</v>
      </c>
    </row>
    <row r="531" spans="1:18" s="110" customFormat="1" hidden="1" x14ac:dyDescent="0.25">
      <c r="A531" s="276"/>
      <c r="B531" s="276"/>
      <c r="C531" s="281"/>
      <c r="D531" s="273"/>
      <c r="E531" s="277"/>
      <c r="F531" s="277"/>
      <c r="G531" s="87">
        <f t="shared" si="25"/>
        <v>0</v>
      </c>
      <c r="H531" s="122" t="s">
        <v>349</v>
      </c>
    </row>
    <row r="532" spans="1:18" s="110" customFormat="1" hidden="1" x14ac:dyDescent="0.25">
      <c r="A532" s="276"/>
      <c r="B532" s="276"/>
      <c r="C532" s="281"/>
      <c r="D532" s="273"/>
      <c r="E532" s="277"/>
      <c r="F532" s="277"/>
      <c r="G532" s="87">
        <f t="shared" si="25"/>
        <v>0</v>
      </c>
      <c r="H532" s="122" t="s">
        <v>349</v>
      </c>
    </row>
    <row r="533" spans="1:18" s="110" customFormat="1" hidden="1" x14ac:dyDescent="0.25">
      <c r="A533" s="276"/>
      <c r="B533" s="276"/>
      <c r="C533" s="281"/>
      <c r="D533" s="273"/>
      <c r="E533" s="277"/>
      <c r="F533" s="277"/>
      <c r="G533" s="87">
        <f t="shared" si="25"/>
        <v>0</v>
      </c>
      <c r="H533" s="122" t="s">
        <v>349</v>
      </c>
    </row>
    <row r="534" spans="1:18" s="110" customFormat="1" hidden="1" x14ac:dyDescent="0.25">
      <c r="A534" s="276"/>
      <c r="B534" s="276"/>
      <c r="C534" s="281"/>
      <c r="D534" s="273"/>
      <c r="E534" s="277"/>
      <c r="F534" s="277"/>
      <c r="G534" s="87">
        <f t="shared" si="25"/>
        <v>0</v>
      </c>
      <c r="H534" s="122" t="s">
        <v>349</v>
      </c>
    </row>
    <row r="535" spans="1:18" s="110" customFormat="1" hidden="1" x14ac:dyDescent="0.25">
      <c r="A535" s="276"/>
      <c r="B535" s="276"/>
      <c r="C535" s="281"/>
      <c r="D535" s="273"/>
      <c r="E535" s="277"/>
      <c r="F535" s="277"/>
      <c r="G535" s="87">
        <f t="shared" si="25"/>
        <v>0</v>
      </c>
      <c r="H535" s="122" t="s">
        <v>349</v>
      </c>
    </row>
    <row r="536" spans="1:18" s="110" customFormat="1" hidden="1" x14ac:dyDescent="0.25">
      <c r="A536" s="276"/>
      <c r="B536" s="276"/>
      <c r="C536" s="281"/>
      <c r="D536" s="273"/>
      <c r="E536" s="277"/>
      <c r="F536" s="277"/>
      <c r="G536" s="87">
        <f t="shared" si="25"/>
        <v>0</v>
      </c>
      <c r="H536" s="122" t="s">
        <v>349</v>
      </c>
    </row>
    <row r="537" spans="1:18" s="110" customFormat="1" hidden="1" x14ac:dyDescent="0.25">
      <c r="A537" s="276"/>
      <c r="B537" s="276"/>
      <c r="C537" s="281"/>
      <c r="D537" s="273"/>
      <c r="E537" s="277"/>
      <c r="F537" s="277"/>
      <c r="G537" s="87">
        <f t="shared" si="25"/>
        <v>0</v>
      </c>
      <c r="H537" s="122" t="s">
        <v>349</v>
      </c>
    </row>
    <row r="538" spans="1:18" s="110" customFormat="1" x14ac:dyDescent="0.25">
      <c r="A538" s="276" t="s">
        <v>323</v>
      </c>
      <c r="B538" s="276" t="s">
        <v>41</v>
      </c>
      <c r="C538" s="281">
        <f t="shared" ref="C538" ca="1" si="26">RAND()*1000000</f>
        <v>976130.86044461711</v>
      </c>
      <c r="D538" s="273" t="s">
        <v>322</v>
      </c>
      <c r="E538" s="277">
        <v>3</v>
      </c>
      <c r="F538" s="277">
        <v>1</v>
      </c>
      <c r="G538" s="309">
        <f ca="1">ROUND(C538*E538*F538,2)</f>
        <v>2928392.58</v>
      </c>
      <c r="H538" s="291" t="s">
        <v>349</v>
      </c>
    </row>
    <row r="539" spans="1:18" s="110" customFormat="1" x14ac:dyDescent="0.25">
      <c r="A539" s="203"/>
      <c r="C539" s="111"/>
      <c r="E539" s="204"/>
      <c r="F539" s="215" t="s">
        <v>272</v>
      </c>
      <c r="G539" s="323">
        <f ca="1">ROUND(SUBTOTAL(109,G408:G538),2)</f>
        <v>7870193.04</v>
      </c>
      <c r="H539" s="291" t="s">
        <v>349</v>
      </c>
      <c r="J539" s="125" t="s">
        <v>353</v>
      </c>
    </row>
    <row r="540" spans="1:18" s="110" customFormat="1" x14ac:dyDescent="0.25">
      <c r="A540" s="245"/>
      <c r="C540" s="111"/>
      <c r="E540" s="204"/>
      <c r="F540" s="210"/>
      <c r="G540" s="87"/>
      <c r="H540" s="291" t="s">
        <v>347</v>
      </c>
      <c r="J540" s="125"/>
    </row>
    <row r="541" spans="1:18" s="110" customFormat="1" x14ac:dyDescent="0.25">
      <c r="A541" s="245"/>
      <c r="C541" s="111"/>
      <c r="E541" s="204"/>
      <c r="F541" s="423" t="s">
        <v>296</v>
      </c>
      <c r="G541" s="87">
        <f ca="1">+G539+G407</f>
        <v>13203533.210000001</v>
      </c>
      <c r="H541" s="291" t="s">
        <v>347</v>
      </c>
      <c r="J541" s="125"/>
    </row>
    <row r="542" spans="1:18" s="110" customFormat="1" x14ac:dyDescent="0.25">
      <c r="C542" s="111"/>
      <c r="G542" s="114"/>
      <c r="H542" s="291" t="s">
        <v>347</v>
      </c>
    </row>
    <row r="543" spans="1:18" s="110" customFormat="1" x14ac:dyDescent="0.25">
      <c r="A543" s="251" t="s">
        <v>299</v>
      </c>
      <c r="B543" s="115"/>
      <c r="C543" s="115"/>
      <c r="D543" s="115"/>
      <c r="E543" s="115"/>
      <c r="F543" s="115"/>
      <c r="G543" s="136"/>
      <c r="H543" s="291" t="s">
        <v>348</v>
      </c>
      <c r="J543" s="150" t="s">
        <v>245</v>
      </c>
    </row>
    <row r="544" spans="1:18" s="110" customFormat="1" ht="45" customHeight="1" x14ac:dyDescent="0.25">
      <c r="A544" s="571" t="s">
        <v>326</v>
      </c>
      <c r="B544" s="572"/>
      <c r="C544" s="572"/>
      <c r="D544" s="572"/>
      <c r="E544" s="572"/>
      <c r="F544" s="572"/>
      <c r="G544" s="573"/>
      <c r="H544" s="291" t="s">
        <v>348</v>
      </c>
      <c r="J544" s="568" t="s">
        <v>307</v>
      </c>
      <c r="K544" s="568"/>
      <c r="L544" s="568"/>
      <c r="M544" s="568"/>
      <c r="N544" s="568"/>
      <c r="O544" s="568"/>
      <c r="P544" s="568"/>
      <c r="Q544" s="568"/>
      <c r="R544" s="568"/>
    </row>
    <row r="545" spans="1:18" x14ac:dyDescent="0.25">
      <c r="H545" s="291" t="s">
        <v>349</v>
      </c>
    </row>
    <row r="546" spans="1:18" s="110" customFormat="1" x14ac:dyDescent="0.25">
      <c r="A546" s="251" t="s">
        <v>300</v>
      </c>
      <c r="B546" s="118"/>
      <c r="C546" s="119"/>
      <c r="D546" s="119"/>
      <c r="E546" s="119"/>
      <c r="F546" s="119"/>
      <c r="G546" s="137"/>
      <c r="H546" s="291" t="s">
        <v>349</v>
      </c>
      <c r="J546" s="150" t="s">
        <v>245</v>
      </c>
    </row>
    <row r="547" spans="1:18" s="110" customFormat="1" ht="45" customHeight="1" x14ac:dyDescent="0.25">
      <c r="A547" s="571" t="s">
        <v>327</v>
      </c>
      <c r="B547" s="572"/>
      <c r="C547" s="572"/>
      <c r="D547" s="572"/>
      <c r="E547" s="572"/>
      <c r="F547" s="572"/>
      <c r="G547" s="573"/>
      <c r="H547" s="291" t="s">
        <v>349</v>
      </c>
      <c r="J547" s="568" t="s">
        <v>307</v>
      </c>
      <c r="K547" s="568"/>
      <c r="L547" s="568"/>
      <c r="M547" s="568"/>
      <c r="N547" s="568"/>
      <c r="O547" s="568"/>
      <c r="P547" s="568"/>
      <c r="Q547" s="568"/>
      <c r="R547" s="568"/>
    </row>
  </sheetData>
  <sheetProtection algorithmName="SHA-512" hashValue="GyMCrnKDMIjRCtIMCKlQChaTdrK+8iErA6jYpls0eAu36+whJr2LwrTWMEBYh8J058FV8ZGdqWjCLdAIA9Dq5Q==" saltValue="RwTce9HH/mLl73cGk11eKw==" spinCount="100000" sheet="1" objects="1" scenarios="1" formatCells="0" formatRows="0" sort="0" autoFilter="0"/>
  <autoFilter ref="H1:H547" xr:uid="{00000000-0001-0000-0D00-000000000000}"/>
  <mergeCells count="144">
    <mergeCell ref="B67:C67"/>
    <mergeCell ref="B68:C68"/>
    <mergeCell ref="B62:C62"/>
    <mergeCell ref="B63:C63"/>
    <mergeCell ref="B64:C64"/>
    <mergeCell ref="B65:C65"/>
    <mergeCell ref="B66:C66"/>
    <mergeCell ref="B57:C57"/>
    <mergeCell ref="B58:C58"/>
    <mergeCell ref="B59:C59"/>
    <mergeCell ref="B60:C60"/>
    <mergeCell ref="B61:C61"/>
    <mergeCell ref="B52:C52"/>
    <mergeCell ref="B53:C53"/>
    <mergeCell ref="B54:C54"/>
    <mergeCell ref="B55:C55"/>
    <mergeCell ref="B56:C56"/>
    <mergeCell ref="B47:C47"/>
    <mergeCell ref="B48:C48"/>
    <mergeCell ref="B49:C49"/>
    <mergeCell ref="B50:C50"/>
    <mergeCell ref="B51:C51"/>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97:C97"/>
    <mergeCell ref="B98:C98"/>
    <mergeCell ref="B99:C99"/>
    <mergeCell ref="B100:C100"/>
    <mergeCell ref="B5:C5"/>
    <mergeCell ref="B6:C6"/>
    <mergeCell ref="B7:C7"/>
    <mergeCell ref="B8:C8"/>
    <mergeCell ref="B9:C9"/>
    <mergeCell ref="B10:C10"/>
    <mergeCell ref="B11:C11"/>
    <mergeCell ref="B12:C12"/>
    <mergeCell ref="B13:C13"/>
    <mergeCell ref="B14:C14"/>
    <mergeCell ref="B15:C15"/>
    <mergeCell ref="B16:C16"/>
    <mergeCell ref="B92:C92"/>
    <mergeCell ref="B93:C93"/>
    <mergeCell ref="B94:C94"/>
    <mergeCell ref="B95:C95"/>
    <mergeCell ref="B96:C96"/>
    <mergeCell ref="B87:C87"/>
    <mergeCell ref="B88:C88"/>
    <mergeCell ref="B89:C89"/>
    <mergeCell ref="B78:C78"/>
    <mergeCell ref="B79:C79"/>
    <mergeCell ref="B80:C80"/>
    <mergeCell ref="B81:C81"/>
    <mergeCell ref="B90:C90"/>
    <mergeCell ref="B91:C91"/>
    <mergeCell ref="B82:C82"/>
    <mergeCell ref="B83:C83"/>
    <mergeCell ref="B84:C84"/>
    <mergeCell ref="B85:C85"/>
    <mergeCell ref="B86:C86"/>
    <mergeCell ref="B69:C69"/>
    <mergeCell ref="B70:C70"/>
    <mergeCell ref="B71:C71"/>
    <mergeCell ref="B72:C72"/>
    <mergeCell ref="B73:C73"/>
    <mergeCell ref="B74:C74"/>
    <mergeCell ref="B75:C75"/>
    <mergeCell ref="B76:C76"/>
    <mergeCell ref="B77:C77"/>
    <mergeCell ref="B122:C122"/>
    <mergeCell ref="B123:C123"/>
    <mergeCell ref="B124:C124"/>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7:C117"/>
    <mergeCell ref="B118:C118"/>
    <mergeCell ref="B119:C119"/>
    <mergeCell ref="B120:C120"/>
    <mergeCell ref="B121:C121"/>
    <mergeCell ref="B116:C116"/>
    <mergeCell ref="B114:C114"/>
    <mergeCell ref="B115:C115"/>
    <mergeCell ref="J547:R547"/>
    <mergeCell ref="A1:F1"/>
    <mergeCell ref="A2:G2"/>
    <mergeCell ref="B134:C134"/>
    <mergeCell ref="B135:C135"/>
    <mergeCell ref="B265:C265"/>
    <mergeCell ref="B136:C136"/>
    <mergeCell ref="B3:C3"/>
    <mergeCell ref="B4:C4"/>
    <mergeCell ref="B133:C133"/>
    <mergeCell ref="A547:G547"/>
    <mergeCell ref="A544:G544"/>
    <mergeCell ref="B266:C266"/>
    <mergeCell ref="A271:G271"/>
    <mergeCell ref="A274:G274"/>
    <mergeCell ref="B132:C132"/>
    <mergeCell ref="B131:C131"/>
    <mergeCell ref="B129:C129"/>
    <mergeCell ref="B130:C130"/>
    <mergeCell ref="B125:C125"/>
    <mergeCell ref="B126:C126"/>
    <mergeCell ref="B127:C127"/>
    <mergeCell ref="B128:C128"/>
    <mergeCell ref="J544:R544"/>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276"/>
  <sheetViews>
    <sheetView zoomScaleNormal="100" zoomScaleSheetLayoutView="100" workbookViewId="0">
      <selection activeCell="B282" sqref="B282"/>
    </sheetView>
  </sheetViews>
  <sheetFormatPr defaultColWidth="9.140625" defaultRowHeight="15" x14ac:dyDescent="0.25"/>
  <cols>
    <col min="1" max="1" width="40" style="8" customWidth="1"/>
    <col min="2" max="2" width="76.7109375" style="8" customWidth="1"/>
    <col min="3" max="3" width="16.5703125" style="8" customWidth="1"/>
    <col min="4" max="4" width="11" hidden="1" customWidth="1"/>
    <col min="5" max="5" width="2.28515625" style="8" customWidth="1"/>
    <col min="6" max="16384" width="9.140625" style="8"/>
  </cols>
  <sheetData>
    <row r="1" spans="1:7" ht="30" customHeight="1" x14ac:dyDescent="0.25">
      <c r="A1" s="566" t="s">
        <v>186</v>
      </c>
      <c r="B1" s="566"/>
      <c r="C1" s="8">
        <f>+'Section A'!B2</f>
        <v>0</v>
      </c>
      <c r="D1" s="55" t="s">
        <v>350</v>
      </c>
    </row>
    <row r="2" spans="1:7" ht="63" customHeight="1" x14ac:dyDescent="0.25">
      <c r="A2" s="582" t="s">
        <v>197</v>
      </c>
      <c r="B2" s="582"/>
      <c r="C2" s="582"/>
      <c r="D2" s="8" t="s">
        <v>347</v>
      </c>
    </row>
    <row r="3" spans="1:7" ht="15" customHeight="1" x14ac:dyDescent="0.25">
      <c r="A3" s="595" t="s">
        <v>423</v>
      </c>
      <c r="B3" s="596"/>
      <c r="C3" s="596"/>
      <c r="D3" s="8" t="s">
        <v>347</v>
      </c>
    </row>
    <row r="4" spans="1:7" ht="25.5" customHeight="1" x14ac:dyDescent="0.25">
      <c r="A4" s="238" t="s">
        <v>19</v>
      </c>
      <c r="B4" s="238" t="s">
        <v>58</v>
      </c>
      <c r="C4" s="63" t="s">
        <v>285</v>
      </c>
      <c r="D4" t="s">
        <v>347</v>
      </c>
    </row>
    <row r="5" spans="1:7" s="110" customFormat="1" ht="15" customHeight="1" x14ac:dyDescent="0.25">
      <c r="A5" s="243"/>
      <c r="B5" s="241"/>
      <c r="C5" s="138">
        <v>0</v>
      </c>
      <c r="D5" s="303" t="s">
        <v>348</v>
      </c>
      <c r="F5" s="213" t="s">
        <v>75</v>
      </c>
      <c r="G5" s="213"/>
    </row>
    <row r="6" spans="1:7" s="110" customFormat="1" ht="15" customHeight="1" x14ac:dyDescent="0.25">
      <c r="A6" s="237"/>
      <c r="B6" s="324"/>
      <c r="C6" s="138">
        <v>0</v>
      </c>
      <c r="D6" s="303" t="s">
        <v>348</v>
      </c>
      <c r="F6" s="213" t="s">
        <v>75</v>
      </c>
      <c r="G6" s="213"/>
    </row>
    <row r="7" spans="1:7" s="110" customFormat="1" ht="15" customHeight="1" x14ac:dyDescent="0.25">
      <c r="A7" s="237"/>
      <c r="B7" s="324"/>
      <c r="C7" s="138">
        <v>0</v>
      </c>
      <c r="D7" s="303" t="s">
        <v>348</v>
      </c>
      <c r="F7" s="213" t="s">
        <v>75</v>
      </c>
      <c r="G7" s="213"/>
    </row>
    <row r="8" spans="1:7" s="110" customFormat="1" ht="15" hidden="1" customHeight="1" x14ac:dyDescent="0.25">
      <c r="A8" s="237"/>
      <c r="B8" s="324"/>
      <c r="C8" s="138">
        <v>0</v>
      </c>
      <c r="D8" s="303" t="s">
        <v>348</v>
      </c>
      <c r="F8" s="213" t="s">
        <v>75</v>
      </c>
      <c r="G8" s="213"/>
    </row>
    <row r="9" spans="1:7" s="110" customFormat="1" ht="15" hidden="1" customHeight="1" x14ac:dyDescent="0.25">
      <c r="A9" s="237"/>
      <c r="B9" s="324"/>
      <c r="C9" s="138">
        <v>0</v>
      </c>
      <c r="D9" s="303" t="s">
        <v>348</v>
      </c>
      <c r="F9" s="213" t="s">
        <v>75</v>
      </c>
      <c r="G9" s="213"/>
    </row>
    <row r="10" spans="1:7" s="110" customFormat="1" ht="15" hidden="1" customHeight="1" x14ac:dyDescent="0.25">
      <c r="A10" s="237"/>
      <c r="B10" s="324"/>
      <c r="C10" s="138">
        <v>0</v>
      </c>
      <c r="D10" s="303" t="s">
        <v>348</v>
      </c>
      <c r="F10" s="213" t="s">
        <v>75</v>
      </c>
      <c r="G10" s="213"/>
    </row>
    <row r="11" spans="1:7" s="110" customFormat="1" ht="15" hidden="1" customHeight="1" x14ac:dyDescent="0.25">
      <c r="A11" s="237"/>
      <c r="B11" s="324"/>
      <c r="C11" s="138">
        <v>0</v>
      </c>
      <c r="D11" s="303" t="s">
        <v>348</v>
      </c>
      <c r="F11" s="213" t="s">
        <v>75</v>
      </c>
      <c r="G11" s="213"/>
    </row>
    <row r="12" spans="1:7" s="110" customFormat="1" ht="15" hidden="1" customHeight="1" x14ac:dyDescent="0.25">
      <c r="A12" s="237"/>
      <c r="B12" s="324"/>
      <c r="C12" s="138">
        <v>0</v>
      </c>
      <c r="D12" s="303" t="s">
        <v>348</v>
      </c>
      <c r="F12" s="213" t="s">
        <v>75</v>
      </c>
      <c r="G12" s="213"/>
    </row>
    <row r="13" spans="1:7" s="110" customFormat="1" ht="15" hidden="1" customHeight="1" x14ac:dyDescent="0.25">
      <c r="A13" s="237"/>
      <c r="B13" s="324"/>
      <c r="C13" s="138">
        <v>0</v>
      </c>
      <c r="D13" s="303" t="s">
        <v>348</v>
      </c>
      <c r="F13" s="213" t="s">
        <v>75</v>
      </c>
      <c r="G13" s="213"/>
    </row>
    <row r="14" spans="1:7" s="110" customFormat="1" ht="15" hidden="1" customHeight="1" x14ac:dyDescent="0.25">
      <c r="A14" s="237"/>
      <c r="B14" s="324"/>
      <c r="C14" s="138">
        <v>0</v>
      </c>
      <c r="D14" s="303" t="s">
        <v>348</v>
      </c>
      <c r="F14" s="213" t="s">
        <v>75</v>
      </c>
      <c r="G14" s="213"/>
    </row>
    <row r="15" spans="1:7" s="110" customFormat="1" ht="15" hidden="1" customHeight="1" x14ac:dyDescent="0.25">
      <c r="A15" s="237"/>
      <c r="B15" s="324"/>
      <c r="C15" s="138">
        <v>0</v>
      </c>
      <c r="D15" s="303" t="s">
        <v>348</v>
      </c>
      <c r="F15" s="213" t="s">
        <v>75</v>
      </c>
      <c r="G15" s="213"/>
    </row>
    <row r="16" spans="1:7" s="110" customFormat="1" ht="15" hidden="1" customHeight="1" x14ac:dyDescent="0.25">
      <c r="A16" s="237"/>
      <c r="B16" s="324"/>
      <c r="C16" s="138">
        <v>0</v>
      </c>
      <c r="D16" s="303" t="s">
        <v>348</v>
      </c>
      <c r="F16" s="213" t="s">
        <v>75</v>
      </c>
      <c r="G16" s="213"/>
    </row>
    <row r="17" spans="1:7" s="110" customFormat="1" ht="15" hidden="1" customHeight="1" x14ac:dyDescent="0.25">
      <c r="A17" s="237"/>
      <c r="B17" s="324"/>
      <c r="C17" s="138">
        <v>0</v>
      </c>
      <c r="D17" s="303" t="s">
        <v>348</v>
      </c>
      <c r="F17" s="213" t="s">
        <v>75</v>
      </c>
      <c r="G17" s="213"/>
    </row>
    <row r="18" spans="1:7" s="110" customFormat="1" ht="15" hidden="1" customHeight="1" x14ac:dyDescent="0.25">
      <c r="A18" s="237"/>
      <c r="B18" s="324"/>
      <c r="C18" s="138">
        <v>0</v>
      </c>
      <c r="D18" s="303" t="s">
        <v>348</v>
      </c>
      <c r="F18" s="213" t="s">
        <v>75</v>
      </c>
      <c r="G18" s="213"/>
    </row>
    <row r="19" spans="1:7" s="110" customFormat="1" ht="15" hidden="1" customHeight="1" x14ac:dyDescent="0.25">
      <c r="A19" s="237"/>
      <c r="B19" s="324"/>
      <c r="C19" s="138">
        <v>0</v>
      </c>
      <c r="D19" s="303" t="s">
        <v>348</v>
      </c>
      <c r="F19" s="213" t="s">
        <v>75</v>
      </c>
      <c r="G19" s="213"/>
    </row>
    <row r="20" spans="1:7" s="110" customFormat="1" ht="15" hidden="1" customHeight="1" x14ac:dyDescent="0.25">
      <c r="A20" s="237"/>
      <c r="B20" s="324"/>
      <c r="C20" s="138">
        <v>0</v>
      </c>
      <c r="D20" s="303" t="s">
        <v>348</v>
      </c>
      <c r="F20" s="213" t="s">
        <v>75</v>
      </c>
      <c r="G20" s="213"/>
    </row>
    <row r="21" spans="1:7" s="110" customFormat="1" ht="15" hidden="1" customHeight="1" x14ac:dyDescent="0.25">
      <c r="A21" s="237"/>
      <c r="B21" s="324"/>
      <c r="C21" s="138">
        <v>0</v>
      </c>
      <c r="D21" s="303" t="s">
        <v>348</v>
      </c>
      <c r="F21" s="213" t="s">
        <v>75</v>
      </c>
      <c r="G21" s="213"/>
    </row>
    <row r="22" spans="1:7" s="110" customFormat="1" ht="15" hidden="1" customHeight="1" x14ac:dyDescent="0.25">
      <c r="A22" s="237"/>
      <c r="B22" s="324"/>
      <c r="C22" s="138">
        <v>0</v>
      </c>
      <c r="D22" s="303" t="s">
        <v>348</v>
      </c>
      <c r="F22" s="213" t="s">
        <v>75</v>
      </c>
      <c r="G22" s="213"/>
    </row>
    <row r="23" spans="1:7" s="110" customFormat="1" ht="15" hidden="1" customHeight="1" x14ac:dyDescent="0.25">
      <c r="A23" s="237"/>
      <c r="B23" s="324"/>
      <c r="C23" s="138">
        <v>0</v>
      </c>
      <c r="D23" s="303" t="s">
        <v>348</v>
      </c>
      <c r="F23" s="213" t="s">
        <v>75</v>
      </c>
      <c r="G23" s="213"/>
    </row>
    <row r="24" spans="1:7" s="110" customFormat="1" ht="15" hidden="1" customHeight="1" x14ac:dyDescent="0.25">
      <c r="A24" s="237"/>
      <c r="B24" s="324"/>
      <c r="C24" s="138">
        <v>0</v>
      </c>
      <c r="D24" s="303" t="s">
        <v>348</v>
      </c>
      <c r="F24" s="213" t="s">
        <v>75</v>
      </c>
      <c r="G24" s="213"/>
    </row>
    <row r="25" spans="1:7" s="110" customFormat="1" ht="15" hidden="1" customHeight="1" x14ac:dyDescent="0.25">
      <c r="A25" s="237"/>
      <c r="B25" s="324"/>
      <c r="C25" s="138">
        <v>0</v>
      </c>
      <c r="D25" s="303" t="s">
        <v>348</v>
      </c>
      <c r="F25" s="213" t="s">
        <v>75</v>
      </c>
      <c r="G25" s="213"/>
    </row>
    <row r="26" spans="1:7" s="110" customFormat="1" ht="15" hidden="1" customHeight="1" x14ac:dyDescent="0.25">
      <c r="A26" s="237"/>
      <c r="B26" s="324"/>
      <c r="C26" s="138">
        <v>0</v>
      </c>
      <c r="D26" s="303" t="s">
        <v>348</v>
      </c>
      <c r="F26" s="213" t="s">
        <v>75</v>
      </c>
      <c r="G26" s="213"/>
    </row>
    <row r="27" spans="1:7" s="110" customFormat="1" ht="15" hidden="1" customHeight="1" x14ac:dyDescent="0.25">
      <c r="A27" s="237"/>
      <c r="B27" s="324"/>
      <c r="C27" s="138">
        <v>0</v>
      </c>
      <c r="D27" s="303" t="s">
        <v>348</v>
      </c>
      <c r="F27" s="213" t="s">
        <v>75</v>
      </c>
      <c r="G27" s="213"/>
    </row>
    <row r="28" spans="1:7" s="110" customFormat="1" ht="15" hidden="1" customHeight="1" x14ac:dyDescent="0.25">
      <c r="A28" s="237"/>
      <c r="B28" s="324"/>
      <c r="C28" s="138">
        <v>0</v>
      </c>
      <c r="D28" s="303" t="s">
        <v>348</v>
      </c>
      <c r="F28" s="213" t="s">
        <v>75</v>
      </c>
      <c r="G28" s="213"/>
    </row>
    <row r="29" spans="1:7" s="110" customFormat="1" ht="15" hidden="1" customHeight="1" x14ac:dyDescent="0.25">
      <c r="A29" s="237"/>
      <c r="B29" s="324"/>
      <c r="C29" s="138">
        <v>0</v>
      </c>
      <c r="D29" s="303" t="s">
        <v>348</v>
      </c>
      <c r="F29" s="213" t="s">
        <v>75</v>
      </c>
      <c r="G29" s="213"/>
    </row>
    <row r="30" spans="1:7" s="110" customFormat="1" ht="15" hidden="1" customHeight="1" x14ac:dyDescent="0.25">
      <c r="A30" s="237"/>
      <c r="B30" s="324"/>
      <c r="C30" s="138">
        <v>0</v>
      </c>
      <c r="D30" s="303" t="s">
        <v>348</v>
      </c>
      <c r="F30" s="213" t="s">
        <v>75</v>
      </c>
      <c r="G30" s="213"/>
    </row>
    <row r="31" spans="1:7" s="110" customFormat="1" ht="15" hidden="1" customHeight="1" x14ac:dyDescent="0.25">
      <c r="A31" s="237"/>
      <c r="B31" s="324"/>
      <c r="C31" s="138">
        <v>0</v>
      </c>
      <c r="D31" s="303" t="s">
        <v>348</v>
      </c>
      <c r="F31" s="213" t="s">
        <v>75</v>
      </c>
      <c r="G31" s="213"/>
    </row>
    <row r="32" spans="1:7" s="110" customFormat="1" ht="15" hidden="1" customHeight="1" x14ac:dyDescent="0.25">
      <c r="A32" s="237"/>
      <c r="B32" s="324"/>
      <c r="C32" s="138">
        <v>0</v>
      </c>
      <c r="D32" s="303" t="s">
        <v>348</v>
      </c>
      <c r="F32" s="213" t="s">
        <v>75</v>
      </c>
      <c r="G32" s="213"/>
    </row>
    <row r="33" spans="1:7" s="110" customFormat="1" ht="15" hidden="1" customHeight="1" x14ac:dyDescent="0.25">
      <c r="A33" s="237"/>
      <c r="B33" s="324"/>
      <c r="C33" s="138">
        <v>0</v>
      </c>
      <c r="D33" s="303" t="s">
        <v>348</v>
      </c>
      <c r="F33" s="213" t="s">
        <v>75</v>
      </c>
      <c r="G33" s="213"/>
    </row>
    <row r="34" spans="1:7" s="110" customFormat="1" ht="15" hidden="1" customHeight="1" x14ac:dyDescent="0.25">
      <c r="A34" s="237"/>
      <c r="B34" s="324"/>
      <c r="C34" s="138">
        <v>0</v>
      </c>
      <c r="D34" s="303" t="s">
        <v>348</v>
      </c>
      <c r="F34" s="213" t="s">
        <v>75</v>
      </c>
      <c r="G34" s="213"/>
    </row>
    <row r="35" spans="1:7" s="110" customFormat="1" ht="15" hidden="1" customHeight="1" x14ac:dyDescent="0.25">
      <c r="A35" s="237"/>
      <c r="B35" s="324"/>
      <c r="C35" s="138">
        <v>0</v>
      </c>
      <c r="D35" s="303" t="s">
        <v>348</v>
      </c>
      <c r="F35" s="213" t="s">
        <v>75</v>
      </c>
      <c r="G35" s="213"/>
    </row>
    <row r="36" spans="1:7" s="110" customFormat="1" ht="15" hidden="1" customHeight="1" x14ac:dyDescent="0.25">
      <c r="A36" s="237"/>
      <c r="B36" s="324"/>
      <c r="C36" s="138">
        <v>0</v>
      </c>
      <c r="D36" s="303" t="s">
        <v>348</v>
      </c>
      <c r="F36" s="213" t="s">
        <v>75</v>
      </c>
      <c r="G36" s="213"/>
    </row>
    <row r="37" spans="1:7" s="110" customFormat="1" ht="15" hidden="1" customHeight="1" x14ac:dyDescent="0.25">
      <c r="A37" s="237"/>
      <c r="B37" s="324"/>
      <c r="C37" s="138">
        <v>0</v>
      </c>
      <c r="D37" s="303" t="s">
        <v>348</v>
      </c>
      <c r="F37" s="213" t="s">
        <v>75</v>
      </c>
      <c r="G37" s="213"/>
    </row>
    <row r="38" spans="1:7" s="110" customFormat="1" ht="15" hidden="1" customHeight="1" x14ac:dyDescent="0.25">
      <c r="A38" s="237"/>
      <c r="B38" s="324"/>
      <c r="C38" s="138">
        <v>0</v>
      </c>
      <c r="D38" s="303" t="s">
        <v>348</v>
      </c>
      <c r="F38" s="213" t="s">
        <v>75</v>
      </c>
      <c r="G38" s="213"/>
    </row>
    <row r="39" spans="1:7" s="110" customFormat="1" ht="15" hidden="1" customHeight="1" x14ac:dyDescent="0.25">
      <c r="A39" s="237"/>
      <c r="B39" s="324"/>
      <c r="C39" s="138">
        <v>0</v>
      </c>
      <c r="D39" s="303" t="s">
        <v>348</v>
      </c>
      <c r="F39" s="213" t="s">
        <v>75</v>
      </c>
      <c r="G39" s="213"/>
    </row>
    <row r="40" spans="1:7" s="110" customFormat="1" ht="15" hidden="1" customHeight="1" x14ac:dyDescent="0.25">
      <c r="A40" s="237"/>
      <c r="B40" s="324"/>
      <c r="C40" s="138">
        <v>0</v>
      </c>
      <c r="D40" s="303" t="s">
        <v>348</v>
      </c>
      <c r="F40" s="213" t="s">
        <v>75</v>
      </c>
      <c r="G40" s="213"/>
    </row>
    <row r="41" spans="1:7" s="110" customFormat="1" ht="15" hidden="1" customHeight="1" x14ac:dyDescent="0.25">
      <c r="A41" s="237"/>
      <c r="B41" s="324"/>
      <c r="C41" s="138">
        <v>0</v>
      </c>
      <c r="D41" s="303" t="s">
        <v>348</v>
      </c>
      <c r="F41" s="213" t="s">
        <v>75</v>
      </c>
      <c r="G41" s="213"/>
    </row>
    <row r="42" spans="1:7" s="110" customFormat="1" ht="15" hidden="1" customHeight="1" x14ac:dyDescent="0.25">
      <c r="A42" s="237"/>
      <c r="B42" s="324"/>
      <c r="C42" s="138">
        <v>0</v>
      </c>
      <c r="D42" s="303" t="s">
        <v>348</v>
      </c>
      <c r="F42" s="213" t="s">
        <v>75</v>
      </c>
      <c r="G42" s="213"/>
    </row>
    <row r="43" spans="1:7" s="110" customFormat="1" ht="15" hidden="1" customHeight="1" x14ac:dyDescent="0.25">
      <c r="A43" s="237"/>
      <c r="B43" s="324"/>
      <c r="C43" s="138">
        <v>0</v>
      </c>
      <c r="D43" s="303" t="s">
        <v>348</v>
      </c>
      <c r="F43" s="213" t="s">
        <v>75</v>
      </c>
      <c r="G43" s="213"/>
    </row>
    <row r="44" spans="1:7" s="110" customFormat="1" ht="15" hidden="1" customHeight="1" x14ac:dyDescent="0.25">
      <c r="A44" s="237"/>
      <c r="B44" s="324"/>
      <c r="C44" s="138">
        <v>0</v>
      </c>
      <c r="D44" s="303" t="s">
        <v>348</v>
      </c>
      <c r="F44" s="213" t="s">
        <v>75</v>
      </c>
      <c r="G44" s="213"/>
    </row>
    <row r="45" spans="1:7" s="110" customFormat="1" ht="15" hidden="1" customHeight="1" x14ac:dyDescent="0.25">
      <c r="A45" s="237"/>
      <c r="B45" s="324"/>
      <c r="C45" s="138">
        <v>0</v>
      </c>
      <c r="D45" s="303" t="s">
        <v>348</v>
      </c>
      <c r="F45" s="213" t="s">
        <v>75</v>
      </c>
      <c r="G45" s="213"/>
    </row>
    <row r="46" spans="1:7" s="110" customFormat="1" ht="15" hidden="1" customHeight="1" x14ac:dyDescent="0.25">
      <c r="A46" s="237"/>
      <c r="B46" s="324"/>
      <c r="C46" s="138">
        <v>0</v>
      </c>
      <c r="D46" s="303" t="s">
        <v>348</v>
      </c>
      <c r="F46" s="213" t="s">
        <v>75</v>
      </c>
      <c r="G46" s="213"/>
    </row>
    <row r="47" spans="1:7" s="110" customFormat="1" ht="15" hidden="1" customHeight="1" x14ac:dyDescent="0.25">
      <c r="A47" s="237"/>
      <c r="B47" s="324"/>
      <c r="C47" s="138">
        <v>0</v>
      </c>
      <c r="D47" s="303" t="s">
        <v>348</v>
      </c>
      <c r="F47" s="213" t="s">
        <v>75</v>
      </c>
      <c r="G47" s="213"/>
    </row>
    <row r="48" spans="1:7" s="110" customFormat="1" ht="15" hidden="1" customHeight="1" x14ac:dyDescent="0.25">
      <c r="A48" s="237"/>
      <c r="B48" s="324"/>
      <c r="C48" s="138">
        <v>0</v>
      </c>
      <c r="D48" s="303" t="s">
        <v>348</v>
      </c>
      <c r="F48" s="213" t="s">
        <v>75</v>
      </c>
      <c r="G48" s="213"/>
    </row>
    <row r="49" spans="1:7" s="110" customFormat="1" ht="15" hidden="1" customHeight="1" x14ac:dyDescent="0.25">
      <c r="A49" s="237"/>
      <c r="B49" s="324"/>
      <c r="C49" s="138">
        <v>0</v>
      </c>
      <c r="D49" s="303" t="s">
        <v>348</v>
      </c>
      <c r="F49" s="213" t="s">
        <v>75</v>
      </c>
      <c r="G49" s="213"/>
    </row>
    <row r="50" spans="1:7" s="110" customFormat="1" ht="15" hidden="1" customHeight="1" x14ac:dyDescent="0.25">
      <c r="A50" s="237"/>
      <c r="B50" s="324"/>
      <c r="C50" s="138">
        <v>0</v>
      </c>
      <c r="D50" s="303" t="s">
        <v>348</v>
      </c>
      <c r="F50" s="213" t="s">
        <v>75</v>
      </c>
      <c r="G50" s="213"/>
    </row>
    <row r="51" spans="1:7" s="110" customFormat="1" ht="15" hidden="1" customHeight="1" x14ac:dyDescent="0.25">
      <c r="A51" s="237"/>
      <c r="B51" s="324"/>
      <c r="C51" s="138">
        <v>0</v>
      </c>
      <c r="D51" s="303" t="s">
        <v>348</v>
      </c>
      <c r="F51" s="213" t="s">
        <v>75</v>
      </c>
      <c r="G51" s="213"/>
    </row>
    <row r="52" spans="1:7" s="110" customFormat="1" ht="15" hidden="1" customHeight="1" x14ac:dyDescent="0.25">
      <c r="A52" s="237"/>
      <c r="B52" s="324"/>
      <c r="C52" s="138">
        <v>0</v>
      </c>
      <c r="D52" s="303" t="s">
        <v>348</v>
      </c>
      <c r="F52" s="213" t="s">
        <v>75</v>
      </c>
      <c r="G52" s="213"/>
    </row>
    <row r="53" spans="1:7" s="110" customFormat="1" ht="15" hidden="1" customHeight="1" x14ac:dyDescent="0.25">
      <c r="A53" s="237"/>
      <c r="B53" s="324"/>
      <c r="C53" s="138">
        <v>0</v>
      </c>
      <c r="D53" s="303" t="s">
        <v>348</v>
      </c>
      <c r="F53" s="213" t="s">
        <v>75</v>
      </c>
      <c r="G53" s="213"/>
    </row>
    <row r="54" spans="1:7" s="110" customFormat="1" ht="15" hidden="1" customHeight="1" x14ac:dyDescent="0.25">
      <c r="A54" s="237"/>
      <c r="B54" s="324"/>
      <c r="C54" s="138">
        <v>0</v>
      </c>
      <c r="D54" s="303" t="s">
        <v>348</v>
      </c>
      <c r="F54" s="213" t="s">
        <v>75</v>
      </c>
      <c r="G54" s="213"/>
    </row>
    <row r="55" spans="1:7" s="110" customFormat="1" ht="15" hidden="1" customHeight="1" x14ac:dyDescent="0.25">
      <c r="A55" s="237"/>
      <c r="B55" s="324"/>
      <c r="C55" s="138">
        <v>0</v>
      </c>
      <c r="D55" s="303" t="s">
        <v>348</v>
      </c>
      <c r="F55" s="213" t="s">
        <v>75</v>
      </c>
      <c r="G55" s="213"/>
    </row>
    <row r="56" spans="1:7" s="110" customFormat="1" ht="15" hidden="1" customHeight="1" x14ac:dyDescent="0.25">
      <c r="A56" s="237"/>
      <c r="B56" s="324"/>
      <c r="C56" s="138">
        <v>0</v>
      </c>
      <c r="D56" s="303" t="s">
        <v>348</v>
      </c>
      <c r="F56" s="213" t="s">
        <v>75</v>
      </c>
      <c r="G56" s="213"/>
    </row>
    <row r="57" spans="1:7" s="110" customFormat="1" ht="15" hidden="1" customHeight="1" x14ac:dyDescent="0.25">
      <c r="A57" s="237"/>
      <c r="B57" s="324"/>
      <c r="C57" s="138">
        <v>0</v>
      </c>
      <c r="D57" s="303" t="s">
        <v>348</v>
      </c>
      <c r="F57" s="213" t="s">
        <v>75</v>
      </c>
      <c r="G57" s="213"/>
    </row>
    <row r="58" spans="1:7" s="110" customFormat="1" ht="15" hidden="1" customHeight="1" x14ac:dyDescent="0.25">
      <c r="A58" s="237"/>
      <c r="B58" s="324"/>
      <c r="C58" s="138">
        <v>0</v>
      </c>
      <c r="D58" s="303" t="s">
        <v>348</v>
      </c>
      <c r="F58" s="213" t="s">
        <v>75</v>
      </c>
      <c r="G58" s="213"/>
    </row>
    <row r="59" spans="1:7" s="110" customFormat="1" ht="15" hidden="1" customHeight="1" x14ac:dyDescent="0.25">
      <c r="A59" s="237"/>
      <c r="B59" s="324"/>
      <c r="C59" s="138">
        <v>0</v>
      </c>
      <c r="D59" s="303" t="s">
        <v>348</v>
      </c>
      <c r="F59" s="213" t="s">
        <v>75</v>
      </c>
      <c r="G59" s="213"/>
    </row>
    <row r="60" spans="1:7" s="110" customFormat="1" ht="15" hidden="1" customHeight="1" x14ac:dyDescent="0.25">
      <c r="A60" s="237"/>
      <c r="B60" s="324"/>
      <c r="C60" s="138">
        <v>0</v>
      </c>
      <c r="D60" s="303" t="s">
        <v>348</v>
      </c>
      <c r="F60" s="213" t="s">
        <v>75</v>
      </c>
      <c r="G60" s="213"/>
    </row>
    <row r="61" spans="1:7" s="110" customFormat="1" ht="15" hidden="1" customHeight="1" x14ac:dyDescent="0.25">
      <c r="A61" s="237"/>
      <c r="B61" s="324"/>
      <c r="C61" s="138">
        <v>0</v>
      </c>
      <c r="D61" s="303" t="s">
        <v>348</v>
      </c>
      <c r="F61" s="213" t="s">
        <v>75</v>
      </c>
      <c r="G61" s="213"/>
    </row>
    <row r="62" spans="1:7" s="110" customFormat="1" ht="15" hidden="1" customHeight="1" x14ac:dyDescent="0.25">
      <c r="A62" s="237"/>
      <c r="B62" s="324"/>
      <c r="C62" s="138">
        <v>0</v>
      </c>
      <c r="D62" s="303" t="s">
        <v>348</v>
      </c>
      <c r="F62" s="213" t="s">
        <v>75</v>
      </c>
      <c r="G62" s="213"/>
    </row>
    <row r="63" spans="1:7" s="110" customFormat="1" ht="15" hidden="1" customHeight="1" x14ac:dyDescent="0.25">
      <c r="A63" s="237"/>
      <c r="B63" s="324"/>
      <c r="C63" s="138">
        <v>0</v>
      </c>
      <c r="D63" s="303" t="s">
        <v>348</v>
      </c>
      <c r="F63" s="213" t="s">
        <v>75</v>
      </c>
      <c r="G63" s="213"/>
    </row>
    <row r="64" spans="1:7" s="110" customFormat="1" ht="15" hidden="1" customHeight="1" x14ac:dyDescent="0.25">
      <c r="A64" s="237"/>
      <c r="B64" s="324"/>
      <c r="C64" s="138">
        <v>0</v>
      </c>
      <c r="D64" s="303" t="s">
        <v>348</v>
      </c>
      <c r="F64" s="213" t="s">
        <v>75</v>
      </c>
      <c r="G64" s="213"/>
    </row>
    <row r="65" spans="1:7" s="110" customFormat="1" ht="15" hidden="1" customHeight="1" x14ac:dyDescent="0.25">
      <c r="A65" s="237"/>
      <c r="B65" s="324"/>
      <c r="C65" s="138">
        <v>0</v>
      </c>
      <c r="D65" s="303" t="s">
        <v>348</v>
      </c>
      <c r="F65" s="213" t="s">
        <v>75</v>
      </c>
      <c r="G65" s="213"/>
    </row>
    <row r="66" spans="1:7" s="110" customFormat="1" ht="15" hidden="1" customHeight="1" x14ac:dyDescent="0.25">
      <c r="A66" s="237"/>
      <c r="B66" s="324"/>
      <c r="C66" s="138">
        <v>0</v>
      </c>
      <c r="D66" s="303" t="s">
        <v>348</v>
      </c>
      <c r="F66" s="213" t="s">
        <v>75</v>
      </c>
      <c r="G66" s="213"/>
    </row>
    <row r="67" spans="1:7" s="110" customFormat="1" ht="15" hidden="1" customHeight="1" x14ac:dyDescent="0.25">
      <c r="A67" s="237"/>
      <c r="B67" s="324"/>
      <c r="C67" s="138">
        <v>0</v>
      </c>
      <c r="D67" s="303" t="s">
        <v>348</v>
      </c>
      <c r="F67" s="213" t="s">
        <v>75</v>
      </c>
      <c r="G67" s="213"/>
    </row>
    <row r="68" spans="1:7" s="110" customFormat="1" ht="15" hidden="1" customHeight="1" x14ac:dyDescent="0.25">
      <c r="A68" s="237"/>
      <c r="B68" s="324"/>
      <c r="C68" s="138">
        <v>0</v>
      </c>
      <c r="D68" s="303" t="s">
        <v>348</v>
      </c>
      <c r="F68" s="213" t="s">
        <v>75</v>
      </c>
      <c r="G68" s="213"/>
    </row>
    <row r="69" spans="1:7" s="110" customFormat="1" ht="15" hidden="1" customHeight="1" x14ac:dyDescent="0.25">
      <c r="A69" s="237"/>
      <c r="B69" s="324"/>
      <c r="C69" s="138">
        <v>0</v>
      </c>
      <c r="D69" s="303" t="s">
        <v>348</v>
      </c>
      <c r="F69" s="213" t="s">
        <v>75</v>
      </c>
      <c r="G69" s="213"/>
    </row>
    <row r="70" spans="1:7" s="110" customFormat="1" ht="15" hidden="1" customHeight="1" x14ac:dyDescent="0.25">
      <c r="A70" s="237"/>
      <c r="B70" s="324"/>
      <c r="C70" s="138">
        <v>0</v>
      </c>
      <c r="D70" s="303" t="s">
        <v>348</v>
      </c>
      <c r="F70" s="213" t="s">
        <v>75</v>
      </c>
      <c r="G70" s="213"/>
    </row>
    <row r="71" spans="1:7" s="110" customFormat="1" ht="15" hidden="1" customHeight="1" x14ac:dyDescent="0.25">
      <c r="A71" s="237"/>
      <c r="B71" s="324"/>
      <c r="C71" s="138">
        <v>0</v>
      </c>
      <c r="D71" s="303" t="s">
        <v>348</v>
      </c>
      <c r="F71" s="213" t="s">
        <v>75</v>
      </c>
      <c r="G71" s="213"/>
    </row>
    <row r="72" spans="1:7" s="110" customFormat="1" ht="15" hidden="1" customHeight="1" x14ac:dyDescent="0.25">
      <c r="A72" s="237"/>
      <c r="B72" s="324"/>
      <c r="C72" s="138">
        <v>0</v>
      </c>
      <c r="D72" s="303" t="s">
        <v>348</v>
      </c>
      <c r="F72" s="213" t="s">
        <v>75</v>
      </c>
      <c r="G72" s="213"/>
    </row>
    <row r="73" spans="1:7" s="110" customFormat="1" ht="15" hidden="1" customHeight="1" x14ac:dyDescent="0.25">
      <c r="A73" s="237"/>
      <c r="B73" s="324"/>
      <c r="C73" s="138">
        <v>0</v>
      </c>
      <c r="D73" s="303" t="s">
        <v>348</v>
      </c>
      <c r="F73" s="213" t="s">
        <v>75</v>
      </c>
      <c r="G73" s="213"/>
    </row>
    <row r="74" spans="1:7" s="110" customFormat="1" ht="15" hidden="1" customHeight="1" x14ac:dyDescent="0.25">
      <c r="A74" s="237"/>
      <c r="B74" s="324"/>
      <c r="C74" s="138">
        <v>0</v>
      </c>
      <c r="D74" s="303" t="s">
        <v>348</v>
      </c>
      <c r="F74" s="213" t="s">
        <v>75</v>
      </c>
      <c r="G74" s="213"/>
    </row>
    <row r="75" spans="1:7" s="110" customFormat="1" ht="15" hidden="1" customHeight="1" x14ac:dyDescent="0.25">
      <c r="A75" s="237"/>
      <c r="B75" s="324"/>
      <c r="C75" s="138">
        <v>0</v>
      </c>
      <c r="D75" s="303" t="s">
        <v>348</v>
      </c>
      <c r="F75" s="213" t="s">
        <v>75</v>
      </c>
      <c r="G75" s="213"/>
    </row>
    <row r="76" spans="1:7" s="110" customFormat="1" ht="15" hidden="1" customHeight="1" x14ac:dyDescent="0.25">
      <c r="A76" s="237"/>
      <c r="B76" s="324"/>
      <c r="C76" s="138">
        <v>0</v>
      </c>
      <c r="D76" s="303" t="s">
        <v>348</v>
      </c>
      <c r="F76" s="213" t="s">
        <v>75</v>
      </c>
      <c r="G76" s="213"/>
    </row>
    <row r="77" spans="1:7" s="110" customFormat="1" ht="15" hidden="1" customHeight="1" x14ac:dyDescent="0.25">
      <c r="A77" s="237"/>
      <c r="B77" s="324"/>
      <c r="C77" s="138">
        <v>0</v>
      </c>
      <c r="D77" s="303" t="s">
        <v>348</v>
      </c>
      <c r="F77" s="213" t="s">
        <v>75</v>
      </c>
      <c r="G77" s="213"/>
    </row>
    <row r="78" spans="1:7" s="110" customFormat="1" ht="15" hidden="1" customHeight="1" x14ac:dyDescent="0.25">
      <c r="A78" s="237"/>
      <c r="B78" s="324"/>
      <c r="C78" s="138">
        <v>0</v>
      </c>
      <c r="D78" s="303" t="s">
        <v>348</v>
      </c>
      <c r="F78" s="213" t="s">
        <v>75</v>
      </c>
      <c r="G78" s="213"/>
    </row>
    <row r="79" spans="1:7" s="110" customFormat="1" ht="15" hidden="1" customHeight="1" x14ac:dyDescent="0.25">
      <c r="A79" s="237"/>
      <c r="B79" s="324"/>
      <c r="C79" s="138">
        <v>0</v>
      </c>
      <c r="D79" s="303" t="s">
        <v>348</v>
      </c>
      <c r="F79" s="213" t="s">
        <v>75</v>
      </c>
      <c r="G79" s="213"/>
    </row>
    <row r="80" spans="1:7" s="110" customFormat="1" ht="15" hidden="1" customHeight="1" x14ac:dyDescent="0.25">
      <c r="A80" s="237"/>
      <c r="B80" s="324"/>
      <c r="C80" s="138">
        <v>0</v>
      </c>
      <c r="D80" s="303" t="s">
        <v>348</v>
      </c>
      <c r="F80" s="213" t="s">
        <v>75</v>
      </c>
      <c r="G80" s="213"/>
    </row>
    <row r="81" spans="1:7" s="110" customFormat="1" ht="15" hidden="1" customHeight="1" x14ac:dyDescent="0.25">
      <c r="A81" s="237"/>
      <c r="B81" s="324"/>
      <c r="C81" s="138">
        <v>0</v>
      </c>
      <c r="D81" s="303" t="s">
        <v>348</v>
      </c>
      <c r="F81" s="213" t="s">
        <v>75</v>
      </c>
      <c r="G81" s="213"/>
    </row>
    <row r="82" spans="1:7" s="110" customFormat="1" ht="15" hidden="1" customHeight="1" x14ac:dyDescent="0.25">
      <c r="A82" s="237"/>
      <c r="B82" s="324"/>
      <c r="C82" s="138">
        <v>0</v>
      </c>
      <c r="D82" s="303" t="s">
        <v>348</v>
      </c>
      <c r="F82" s="213" t="s">
        <v>75</v>
      </c>
      <c r="G82" s="213"/>
    </row>
    <row r="83" spans="1:7" s="110" customFormat="1" ht="15" hidden="1" customHeight="1" x14ac:dyDescent="0.25">
      <c r="A83" s="237"/>
      <c r="B83" s="324"/>
      <c r="C83" s="138">
        <v>0</v>
      </c>
      <c r="D83" s="303" t="s">
        <v>348</v>
      </c>
      <c r="F83" s="213" t="s">
        <v>75</v>
      </c>
      <c r="G83" s="213"/>
    </row>
    <row r="84" spans="1:7" s="110" customFormat="1" ht="15" hidden="1" customHeight="1" x14ac:dyDescent="0.25">
      <c r="A84" s="237"/>
      <c r="B84" s="324"/>
      <c r="C84" s="138">
        <v>0</v>
      </c>
      <c r="D84" s="303" t="s">
        <v>348</v>
      </c>
      <c r="F84" s="213" t="s">
        <v>75</v>
      </c>
      <c r="G84" s="213"/>
    </row>
    <row r="85" spans="1:7" s="110" customFormat="1" ht="15" hidden="1" customHeight="1" x14ac:dyDescent="0.25">
      <c r="A85" s="237"/>
      <c r="B85" s="324"/>
      <c r="C85" s="138">
        <v>0</v>
      </c>
      <c r="D85" s="303" t="s">
        <v>348</v>
      </c>
      <c r="F85" s="213" t="s">
        <v>75</v>
      </c>
      <c r="G85" s="213"/>
    </row>
    <row r="86" spans="1:7" s="110" customFormat="1" ht="15" hidden="1" customHeight="1" x14ac:dyDescent="0.25">
      <c r="A86" s="237"/>
      <c r="B86" s="324"/>
      <c r="C86" s="138">
        <v>0</v>
      </c>
      <c r="D86" s="303" t="s">
        <v>348</v>
      </c>
      <c r="F86" s="213" t="s">
        <v>75</v>
      </c>
      <c r="G86" s="213"/>
    </row>
    <row r="87" spans="1:7" s="110" customFormat="1" ht="15" hidden="1" customHeight="1" x14ac:dyDescent="0.25">
      <c r="A87" s="237"/>
      <c r="B87" s="324"/>
      <c r="C87" s="138">
        <v>0</v>
      </c>
      <c r="D87" s="303" t="s">
        <v>348</v>
      </c>
      <c r="F87" s="213" t="s">
        <v>75</v>
      </c>
      <c r="G87" s="213"/>
    </row>
    <row r="88" spans="1:7" s="110" customFormat="1" ht="15" hidden="1" customHeight="1" x14ac:dyDescent="0.25">
      <c r="A88" s="237"/>
      <c r="B88" s="324"/>
      <c r="C88" s="138">
        <v>0</v>
      </c>
      <c r="D88" s="303" t="s">
        <v>348</v>
      </c>
      <c r="F88" s="213" t="s">
        <v>75</v>
      </c>
      <c r="G88" s="213"/>
    </row>
    <row r="89" spans="1:7" s="110" customFormat="1" ht="15" hidden="1" customHeight="1" x14ac:dyDescent="0.25">
      <c r="A89" s="237"/>
      <c r="B89" s="324"/>
      <c r="C89" s="138">
        <v>0</v>
      </c>
      <c r="D89" s="303" t="s">
        <v>348</v>
      </c>
      <c r="F89" s="213" t="s">
        <v>75</v>
      </c>
      <c r="G89" s="213"/>
    </row>
    <row r="90" spans="1:7" s="110" customFormat="1" ht="15" hidden="1" customHeight="1" x14ac:dyDescent="0.25">
      <c r="A90" s="237"/>
      <c r="B90" s="324"/>
      <c r="C90" s="138">
        <v>0</v>
      </c>
      <c r="D90" s="303" t="s">
        <v>348</v>
      </c>
      <c r="F90" s="213" t="s">
        <v>75</v>
      </c>
      <c r="G90" s="213"/>
    </row>
    <row r="91" spans="1:7" s="110" customFormat="1" ht="15" hidden="1" customHeight="1" x14ac:dyDescent="0.25">
      <c r="A91" s="237"/>
      <c r="B91" s="324"/>
      <c r="C91" s="138">
        <v>0</v>
      </c>
      <c r="D91" s="303" t="s">
        <v>348</v>
      </c>
      <c r="F91" s="213" t="s">
        <v>75</v>
      </c>
      <c r="G91" s="213"/>
    </row>
    <row r="92" spans="1:7" s="110" customFormat="1" ht="15" hidden="1" customHeight="1" x14ac:dyDescent="0.25">
      <c r="A92" s="237"/>
      <c r="B92" s="324"/>
      <c r="C92" s="138">
        <v>0</v>
      </c>
      <c r="D92" s="303" t="s">
        <v>348</v>
      </c>
      <c r="F92" s="213" t="s">
        <v>75</v>
      </c>
      <c r="G92" s="213"/>
    </row>
    <row r="93" spans="1:7" s="110" customFormat="1" ht="15" hidden="1" customHeight="1" x14ac:dyDescent="0.25">
      <c r="A93" s="237"/>
      <c r="B93" s="324"/>
      <c r="C93" s="138">
        <v>0</v>
      </c>
      <c r="D93" s="303" t="s">
        <v>348</v>
      </c>
      <c r="F93" s="213" t="s">
        <v>75</v>
      </c>
      <c r="G93" s="213"/>
    </row>
    <row r="94" spans="1:7" s="110" customFormat="1" ht="15" hidden="1" customHeight="1" x14ac:dyDescent="0.25">
      <c r="A94" s="237"/>
      <c r="B94" s="324"/>
      <c r="C94" s="138">
        <v>0</v>
      </c>
      <c r="D94" s="303" t="s">
        <v>348</v>
      </c>
      <c r="F94" s="213" t="s">
        <v>75</v>
      </c>
      <c r="G94" s="213"/>
    </row>
    <row r="95" spans="1:7" s="110" customFormat="1" ht="15" hidden="1" customHeight="1" x14ac:dyDescent="0.25">
      <c r="A95" s="237"/>
      <c r="B95" s="324"/>
      <c r="C95" s="138">
        <v>0</v>
      </c>
      <c r="D95" s="303" t="s">
        <v>348</v>
      </c>
      <c r="F95" s="213" t="s">
        <v>75</v>
      </c>
      <c r="G95" s="213"/>
    </row>
    <row r="96" spans="1:7" s="110" customFormat="1" ht="15" hidden="1" customHeight="1" x14ac:dyDescent="0.25">
      <c r="A96" s="237"/>
      <c r="B96" s="324"/>
      <c r="C96" s="138">
        <v>0</v>
      </c>
      <c r="D96" s="303" t="s">
        <v>348</v>
      </c>
      <c r="F96" s="213" t="s">
        <v>75</v>
      </c>
      <c r="G96" s="213"/>
    </row>
    <row r="97" spans="1:7" s="110" customFormat="1" ht="15" hidden="1" customHeight="1" x14ac:dyDescent="0.25">
      <c r="A97" s="237"/>
      <c r="B97" s="324"/>
      <c r="C97" s="138">
        <v>0</v>
      </c>
      <c r="D97" s="303" t="s">
        <v>348</v>
      </c>
      <c r="F97" s="213" t="s">
        <v>75</v>
      </c>
      <c r="G97" s="213"/>
    </row>
    <row r="98" spans="1:7" s="110" customFormat="1" ht="15" hidden="1" customHeight="1" x14ac:dyDescent="0.25">
      <c r="A98" s="237"/>
      <c r="B98" s="324"/>
      <c r="C98" s="138">
        <v>0</v>
      </c>
      <c r="D98" s="303" t="s">
        <v>348</v>
      </c>
      <c r="F98" s="213" t="s">
        <v>75</v>
      </c>
      <c r="G98" s="213"/>
    </row>
    <row r="99" spans="1:7" s="110" customFormat="1" ht="15" hidden="1" customHeight="1" x14ac:dyDescent="0.25">
      <c r="A99" s="237"/>
      <c r="B99" s="324"/>
      <c r="C99" s="138">
        <v>0</v>
      </c>
      <c r="D99" s="303" t="s">
        <v>348</v>
      </c>
      <c r="F99" s="213" t="s">
        <v>75</v>
      </c>
      <c r="G99" s="213"/>
    </row>
    <row r="100" spans="1:7" s="110" customFormat="1" ht="15" hidden="1" customHeight="1" x14ac:dyDescent="0.25">
      <c r="A100" s="237"/>
      <c r="B100" s="324"/>
      <c r="C100" s="138">
        <v>0</v>
      </c>
      <c r="D100" s="303" t="s">
        <v>348</v>
      </c>
      <c r="F100" s="213" t="s">
        <v>75</v>
      </c>
      <c r="G100" s="213"/>
    </row>
    <row r="101" spans="1:7" s="110" customFormat="1" ht="15" hidden="1" customHeight="1" x14ac:dyDescent="0.25">
      <c r="A101" s="237"/>
      <c r="B101" s="324"/>
      <c r="C101" s="138">
        <v>0</v>
      </c>
      <c r="D101" s="303" t="s">
        <v>348</v>
      </c>
      <c r="F101" s="213" t="s">
        <v>75</v>
      </c>
      <c r="G101" s="213"/>
    </row>
    <row r="102" spans="1:7" s="110" customFormat="1" ht="15" hidden="1" customHeight="1" x14ac:dyDescent="0.25">
      <c r="A102" s="237"/>
      <c r="B102" s="324"/>
      <c r="C102" s="138">
        <v>0</v>
      </c>
      <c r="D102" s="303" t="s">
        <v>348</v>
      </c>
      <c r="F102" s="213" t="s">
        <v>75</v>
      </c>
      <c r="G102" s="213"/>
    </row>
    <row r="103" spans="1:7" s="110" customFormat="1" ht="15" hidden="1" customHeight="1" x14ac:dyDescent="0.25">
      <c r="A103" s="237"/>
      <c r="B103" s="324"/>
      <c r="C103" s="138">
        <v>0</v>
      </c>
      <c r="D103" s="303" t="s">
        <v>348</v>
      </c>
      <c r="F103" s="213" t="s">
        <v>75</v>
      </c>
      <c r="G103" s="213"/>
    </row>
    <row r="104" spans="1:7" s="110" customFormat="1" ht="15" hidden="1" customHeight="1" x14ac:dyDescent="0.25">
      <c r="A104" s="237"/>
      <c r="B104" s="324"/>
      <c r="C104" s="138">
        <v>0</v>
      </c>
      <c r="D104" s="303" t="s">
        <v>348</v>
      </c>
      <c r="F104" s="213" t="s">
        <v>75</v>
      </c>
      <c r="G104" s="213"/>
    </row>
    <row r="105" spans="1:7" s="110" customFormat="1" ht="15" hidden="1" customHeight="1" x14ac:dyDescent="0.25">
      <c r="A105" s="237"/>
      <c r="B105" s="324"/>
      <c r="C105" s="138">
        <v>0</v>
      </c>
      <c r="D105" s="303" t="s">
        <v>348</v>
      </c>
      <c r="F105" s="213" t="s">
        <v>75</v>
      </c>
      <c r="G105" s="213"/>
    </row>
    <row r="106" spans="1:7" s="110" customFormat="1" ht="15" hidden="1" customHeight="1" x14ac:dyDescent="0.25">
      <c r="A106" s="237"/>
      <c r="B106" s="324"/>
      <c r="C106" s="138">
        <v>0</v>
      </c>
      <c r="D106" s="303" t="s">
        <v>348</v>
      </c>
      <c r="F106" s="213" t="s">
        <v>75</v>
      </c>
      <c r="G106" s="213"/>
    </row>
    <row r="107" spans="1:7" s="110" customFormat="1" ht="15" hidden="1" customHeight="1" x14ac:dyDescent="0.25">
      <c r="A107" s="237"/>
      <c r="B107" s="324"/>
      <c r="C107" s="138">
        <v>0</v>
      </c>
      <c r="D107" s="303" t="s">
        <v>348</v>
      </c>
      <c r="F107" s="213" t="s">
        <v>75</v>
      </c>
      <c r="G107" s="213"/>
    </row>
    <row r="108" spans="1:7" s="110" customFormat="1" ht="15" hidden="1" customHeight="1" x14ac:dyDescent="0.25">
      <c r="A108" s="237"/>
      <c r="B108" s="324"/>
      <c r="C108" s="138">
        <v>0</v>
      </c>
      <c r="D108" s="303" t="s">
        <v>348</v>
      </c>
      <c r="F108" s="213" t="s">
        <v>75</v>
      </c>
      <c r="G108" s="213"/>
    </row>
    <row r="109" spans="1:7" s="110" customFormat="1" ht="15" hidden="1" customHeight="1" x14ac:dyDescent="0.25">
      <c r="A109" s="237"/>
      <c r="B109" s="324"/>
      <c r="C109" s="138">
        <v>0</v>
      </c>
      <c r="D109" s="303" t="s">
        <v>348</v>
      </c>
      <c r="F109" s="213" t="s">
        <v>75</v>
      </c>
      <c r="G109" s="213"/>
    </row>
    <row r="110" spans="1:7" s="110" customFormat="1" ht="15" hidden="1" customHeight="1" x14ac:dyDescent="0.25">
      <c r="A110" s="237"/>
      <c r="B110" s="324"/>
      <c r="C110" s="138">
        <v>0</v>
      </c>
      <c r="D110" s="303" t="s">
        <v>348</v>
      </c>
      <c r="F110" s="213" t="s">
        <v>75</v>
      </c>
      <c r="G110" s="213"/>
    </row>
    <row r="111" spans="1:7" s="110" customFormat="1" ht="15" hidden="1" customHeight="1" x14ac:dyDescent="0.25">
      <c r="A111" s="237"/>
      <c r="B111" s="324"/>
      <c r="C111" s="138">
        <v>0</v>
      </c>
      <c r="D111" s="303" t="s">
        <v>348</v>
      </c>
      <c r="F111" s="213" t="s">
        <v>75</v>
      </c>
      <c r="G111" s="213"/>
    </row>
    <row r="112" spans="1:7" s="110" customFormat="1" ht="15" hidden="1" customHeight="1" x14ac:dyDescent="0.25">
      <c r="A112" s="237"/>
      <c r="B112" s="324"/>
      <c r="C112" s="138">
        <v>0</v>
      </c>
      <c r="D112" s="303" t="s">
        <v>348</v>
      </c>
      <c r="F112" s="213" t="s">
        <v>75</v>
      </c>
      <c r="G112" s="213"/>
    </row>
    <row r="113" spans="1:7" s="110" customFormat="1" ht="15" hidden="1" customHeight="1" x14ac:dyDescent="0.25">
      <c r="A113" s="237"/>
      <c r="B113" s="324"/>
      <c r="C113" s="138">
        <v>0</v>
      </c>
      <c r="D113" s="303" t="s">
        <v>348</v>
      </c>
      <c r="F113" s="213" t="s">
        <v>75</v>
      </c>
      <c r="G113" s="213"/>
    </row>
    <row r="114" spans="1:7" s="110" customFormat="1" ht="15" hidden="1" customHeight="1" x14ac:dyDescent="0.25">
      <c r="A114" s="237"/>
      <c r="B114" s="324"/>
      <c r="C114" s="138">
        <v>0</v>
      </c>
      <c r="D114" s="303" t="s">
        <v>348</v>
      </c>
      <c r="F114" s="213" t="s">
        <v>75</v>
      </c>
      <c r="G114" s="213"/>
    </row>
    <row r="115" spans="1:7" s="110" customFormat="1" ht="15" hidden="1" customHeight="1" x14ac:dyDescent="0.25">
      <c r="A115" s="237"/>
      <c r="B115" s="324"/>
      <c r="C115" s="138">
        <v>0</v>
      </c>
      <c r="D115" s="303" t="s">
        <v>348</v>
      </c>
      <c r="F115" s="213" t="s">
        <v>75</v>
      </c>
      <c r="G115" s="213"/>
    </row>
    <row r="116" spans="1:7" s="110" customFormat="1" ht="15" hidden="1" customHeight="1" x14ac:dyDescent="0.25">
      <c r="A116" s="237"/>
      <c r="B116" s="324"/>
      <c r="C116" s="138">
        <v>0</v>
      </c>
      <c r="D116" s="303" t="s">
        <v>348</v>
      </c>
      <c r="F116" s="213" t="s">
        <v>75</v>
      </c>
      <c r="G116" s="213"/>
    </row>
    <row r="117" spans="1:7" s="110" customFormat="1" ht="15" hidden="1" customHeight="1" x14ac:dyDescent="0.25">
      <c r="A117" s="237"/>
      <c r="B117" s="324"/>
      <c r="C117" s="138">
        <v>0</v>
      </c>
      <c r="D117" s="303" t="s">
        <v>348</v>
      </c>
      <c r="F117" s="213" t="s">
        <v>75</v>
      </c>
      <c r="G117" s="213"/>
    </row>
    <row r="118" spans="1:7" s="110" customFormat="1" ht="15" hidden="1" customHeight="1" x14ac:dyDescent="0.25">
      <c r="A118" s="237"/>
      <c r="B118" s="324"/>
      <c r="C118" s="138">
        <v>0</v>
      </c>
      <c r="D118" s="303" t="s">
        <v>348</v>
      </c>
      <c r="F118" s="213" t="s">
        <v>75</v>
      </c>
      <c r="G118" s="213"/>
    </row>
    <row r="119" spans="1:7" s="110" customFormat="1" ht="15" hidden="1" customHeight="1" x14ac:dyDescent="0.25">
      <c r="A119" s="237"/>
      <c r="B119" s="324"/>
      <c r="C119" s="138">
        <v>0</v>
      </c>
      <c r="D119" s="303" t="s">
        <v>348</v>
      </c>
      <c r="F119" s="213" t="s">
        <v>75</v>
      </c>
      <c r="G119" s="213"/>
    </row>
    <row r="120" spans="1:7" s="110" customFormat="1" ht="15" hidden="1" customHeight="1" x14ac:dyDescent="0.25">
      <c r="A120" s="237"/>
      <c r="B120" s="324"/>
      <c r="C120" s="138">
        <v>0</v>
      </c>
      <c r="D120" s="303" t="s">
        <v>348</v>
      </c>
      <c r="F120" s="213" t="s">
        <v>75</v>
      </c>
      <c r="G120" s="213"/>
    </row>
    <row r="121" spans="1:7" s="110" customFormat="1" ht="15" hidden="1" customHeight="1" x14ac:dyDescent="0.25">
      <c r="A121" s="237"/>
      <c r="B121" s="324"/>
      <c r="C121" s="138">
        <v>0</v>
      </c>
      <c r="D121" s="303" t="s">
        <v>348</v>
      </c>
      <c r="F121" s="213" t="s">
        <v>75</v>
      </c>
      <c r="G121" s="213"/>
    </row>
    <row r="122" spans="1:7" s="110" customFormat="1" ht="15" hidden="1" customHeight="1" x14ac:dyDescent="0.25">
      <c r="A122" s="237"/>
      <c r="B122" s="324"/>
      <c r="C122" s="138">
        <v>0</v>
      </c>
      <c r="D122" s="303" t="s">
        <v>348</v>
      </c>
      <c r="F122" s="213" t="s">
        <v>75</v>
      </c>
      <c r="G122" s="213"/>
    </row>
    <row r="123" spans="1:7" s="110" customFormat="1" ht="15" hidden="1" customHeight="1" x14ac:dyDescent="0.25">
      <c r="A123" s="237"/>
      <c r="B123" s="324"/>
      <c r="C123" s="138">
        <v>0</v>
      </c>
      <c r="D123" s="303" t="s">
        <v>348</v>
      </c>
      <c r="F123" s="213" t="s">
        <v>75</v>
      </c>
      <c r="G123" s="213"/>
    </row>
    <row r="124" spans="1:7" s="110" customFormat="1" ht="15" hidden="1" customHeight="1" x14ac:dyDescent="0.25">
      <c r="A124" s="237"/>
      <c r="B124" s="324"/>
      <c r="C124" s="138">
        <v>0</v>
      </c>
      <c r="D124" s="303" t="s">
        <v>348</v>
      </c>
      <c r="F124" s="213" t="s">
        <v>75</v>
      </c>
      <c r="G124" s="213"/>
    </row>
    <row r="125" spans="1:7" s="110" customFormat="1" ht="15" hidden="1" customHeight="1" x14ac:dyDescent="0.25">
      <c r="A125" s="237"/>
      <c r="B125" s="324"/>
      <c r="C125" s="138">
        <v>0</v>
      </c>
      <c r="D125" s="303" t="s">
        <v>348</v>
      </c>
      <c r="F125" s="213" t="s">
        <v>75</v>
      </c>
      <c r="G125" s="213"/>
    </row>
    <row r="126" spans="1:7" s="110" customFormat="1" ht="15" hidden="1" customHeight="1" x14ac:dyDescent="0.25">
      <c r="A126" s="237"/>
      <c r="B126" s="324"/>
      <c r="C126" s="138">
        <v>0</v>
      </c>
      <c r="D126" s="303" t="s">
        <v>348</v>
      </c>
      <c r="F126" s="213" t="s">
        <v>75</v>
      </c>
      <c r="G126" s="213"/>
    </row>
    <row r="127" spans="1:7" s="110" customFormat="1" ht="15" hidden="1" customHeight="1" x14ac:dyDescent="0.25">
      <c r="A127" s="237"/>
      <c r="B127" s="324"/>
      <c r="C127" s="138">
        <v>0</v>
      </c>
      <c r="D127" s="303" t="s">
        <v>348</v>
      </c>
      <c r="F127" s="213" t="s">
        <v>75</v>
      </c>
      <c r="G127" s="213"/>
    </row>
    <row r="128" spans="1:7" s="110" customFormat="1" ht="15" hidden="1" customHeight="1" x14ac:dyDescent="0.25">
      <c r="A128" s="237"/>
      <c r="B128" s="324"/>
      <c r="C128" s="138">
        <v>0</v>
      </c>
      <c r="D128" s="303" t="s">
        <v>348</v>
      </c>
      <c r="F128" s="213" t="s">
        <v>75</v>
      </c>
      <c r="G128" s="213"/>
    </row>
    <row r="129" spans="1:7" s="110" customFormat="1" ht="15" hidden="1" customHeight="1" x14ac:dyDescent="0.25">
      <c r="A129" s="237"/>
      <c r="B129" s="324"/>
      <c r="C129" s="138">
        <v>0</v>
      </c>
      <c r="D129" s="303" t="s">
        <v>348</v>
      </c>
      <c r="F129" s="213" t="s">
        <v>75</v>
      </c>
      <c r="G129" s="213"/>
    </row>
    <row r="130" spans="1:7" s="110" customFormat="1" ht="15" hidden="1" customHeight="1" x14ac:dyDescent="0.25">
      <c r="A130" s="237"/>
      <c r="B130" s="324"/>
      <c r="C130" s="138">
        <v>0</v>
      </c>
      <c r="D130" s="303" t="s">
        <v>348</v>
      </c>
      <c r="F130" s="213" t="s">
        <v>75</v>
      </c>
      <c r="G130" s="213"/>
    </row>
    <row r="131" spans="1:7" s="110" customFormat="1" ht="15" hidden="1" customHeight="1" x14ac:dyDescent="0.25">
      <c r="A131" s="237"/>
      <c r="B131" s="324"/>
      <c r="C131" s="138">
        <v>0</v>
      </c>
      <c r="D131" s="303" t="s">
        <v>348</v>
      </c>
      <c r="F131" s="213" t="s">
        <v>75</v>
      </c>
      <c r="G131" s="213"/>
    </row>
    <row r="132" spans="1:7" s="110" customFormat="1" ht="15" hidden="1" customHeight="1" x14ac:dyDescent="0.25">
      <c r="A132" s="237"/>
      <c r="B132" s="324"/>
      <c r="C132" s="138">
        <v>0</v>
      </c>
      <c r="D132" s="303" t="s">
        <v>348</v>
      </c>
      <c r="F132" s="213" t="s">
        <v>75</v>
      </c>
      <c r="G132" s="213"/>
    </row>
    <row r="133" spans="1:7" s="110" customFormat="1" ht="15" hidden="1" customHeight="1" x14ac:dyDescent="0.25">
      <c r="A133" s="237"/>
      <c r="B133" s="324"/>
      <c r="C133" s="138">
        <v>0</v>
      </c>
      <c r="D133" s="303" t="s">
        <v>348</v>
      </c>
      <c r="F133" s="213" t="s">
        <v>75</v>
      </c>
      <c r="G133" s="213"/>
    </row>
    <row r="134" spans="1:7" s="110" customFormat="1" ht="15" customHeight="1" x14ac:dyDescent="0.25">
      <c r="A134" s="325"/>
      <c r="B134" s="325"/>
      <c r="C134" s="326">
        <v>0</v>
      </c>
      <c r="D134" s="122" t="s">
        <v>348</v>
      </c>
      <c r="F134" s="214" t="s">
        <v>75</v>
      </c>
      <c r="G134" s="237"/>
    </row>
    <row r="135" spans="1:7" s="110" customFormat="1" x14ac:dyDescent="0.25">
      <c r="A135" s="239"/>
      <c r="B135" s="218" t="s">
        <v>40</v>
      </c>
      <c r="C135" s="323">
        <f>ROUND(SUBTOTAL(109,C5:C134),2)</f>
        <v>0</v>
      </c>
      <c r="D135" s="122" t="s">
        <v>348</v>
      </c>
      <c r="F135" s="125" t="s">
        <v>352</v>
      </c>
    </row>
    <row r="136" spans="1:7" s="110" customFormat="1" x14ac:dyDescent="0.25">
      <c r="A136" s="298"/>
      <c r="B136" s="298"/>
      <c r="C136" s="318"/>
      <c r="D136" s="122" t="s">
        <v>349</v>
      </c>
    </row>
    <row r="137" spans="1:7" s="110" customFormat="1" x14ac:dyDescent="0.25">
      <c r="A137" s="325"/>
      <c r="B137" s="325"/>
      <c r="C137" s="138"/>
      <c r="D137" s="122" t="s">
        <v>349</v>
      </c>
    </row>
    <row r="138" spans="1:7" s="110" customFormat="1" ht="15" customHeight="1" x14ac:dyDescent="0.25">
      <c r="A138" s="237"/>
      <c r="B138" s="324"/>
      <c r="C138" s="138"/>
      <c r="D138" s="122" t="s">
        <v>349</v>
      </c>
      <c r="F138" s="213" t="s">
        <v>75</v>
      </c>
      <c r="G138" s="213"/>
    </row>
    <row r="139" spans="1:7" s="110" customFormat="1" ht="15" customHeight="1" x14ac:dyDescent="0.25">
      <c r="A139" s="237"/>
      <c r="B139" s="324"/>
      <c r="C139" s="138">
        <v>0</v>
      </c>
      <c r="D139" s="122" t="s">
        <v>349</v>
      </c>
      <c r="F139" s="213" t="s">
        <v>75</v>
      </c>
      <c r="G139" s="213"/>
    </row>
    <row r="140" spans="1:7" s="110" customFormat="1" ht="15" hidden="1" customHeight="1" x14ac:dyDescent="0.25">
      <c r="A140" s="237"/>
      <c r="B140" s="324"/>
      <c r="C140" s="138">
        <v>0</v>
      </c>
      <c r="D140" s="122" t="s">
        <v>349</v>
      </c>
      <c r="F140" s="213" t="s">
        <v>75</v>
      </c>
      <c r="G140" s="213"/>
    </row>
    <row r="141" spans="1:7" s="110" customFormat="1" ht="15" hidden="1" customHeight="1" x14ac:dyDescent="0.25">
      <c r="A141" s="237"/>
      <c r="B141" s="324"/>
      <c r="C141" s="138">
        <v>0</v>
      </c>
      <c r="D141" s="122" t="s">
        <v>349</v>
      </c>
      <c r="F141" s="213" t="s">
        <v>75</v>
      </c>
      <c r="G141" s="213"/>
    </row>
    <row r="142" spans="1:7" s="110" customFormat="1" ht="15" hidden="1" customHeight="1" x14ac:dyDescent="0.25">
      <c r="A142" s="237"/>
      <c r="B142" s="324"/>
      <c r="C142" s="138">
        <v>0</v>
      </c>
      <c r="D142" s="122" t="s">
        <v>349</v>
      </c>
      <c r="F142" s="213" t="s">
        <v>75</v>
      </c>
      <c r="G142" s="213"/>
    </row>
    <row r="143" spans="1:7" s="110" customFormat="1" ht="15" hidden="1" customHeight="1" x14ac:dyDescent="0.25">
      <c r="A143" s="237"/>
      <c r="B143" s="324"/>
      <c r="C143" s="138">
        <v>0</v>
      </c>
      <c r="D143" s="122" t="s">
        <v>349</v>
      </c>
      <c r="F143" s="213" t="s">
        <v>75</v>
      </c>
      <c r="G143" s="213"/>
    </row>
    <row r="144" spans="1:7" s="110" customFormat="1" ht="15" hidden="1" customHeight="1" x14ac:dyDescent="0.25">
      <c r="A144" s="237"/>
      <c r="B144" s="324"/>
      <c r="C144" s="138">
        <v>0</v>
      </c>
      <c r="D144" s="122" t="s">
        <v>349</v>
      </c>
      <c r="F144" s="213" t="s">
        <v>75</v>
      </c>
      <c r="G144" s="213"/>
    </row>
    <row r="145" spans="1:7" s="110" customFormat="1" ht="15" hidden="1" customHeight="1" x14ac:dyDescent="0.25">
      <c r="A145" s="237"/>
      <c r="B145" s="324"/>
      <c r="C145" s="138">
        <v>0</v>
      </c>
      <c r="D145" s="122" t="s">
        <v>349</v>
      </c>
      <c r="F145" s="213" t="s">
        <v>75</v>
      </c>
      <c r="G145" s="213"/>
    </row>
    <row r="146" spans="1:7" s="110" customFormat="1" ht="15" hidden="1" customHeight="1" x14ac:dyDescent="0.25">
      <c r="A146" s="237"/>
      <c r="B146" s="324"/>
      <c r="C146" s="138">
        <v>0</v>
      </c>
      <c r="D146" s="122" t="s">
        <v>349</v>
      </c>
      <c r="F146" s="213" t="s">
        <v>75</v>
      </c>
      <c r="G146" s="213"/>
    </row>
    <row r="147" spans="1:7" s="110" customFormat="1" ht="15" hidden="1" customHeight="1" x14ac:dyDescent="0.25">
      <c r="A147" s="237"/>
      <c r="B147" s="324"/>
      <c r="C147" s="138">
        <v>0</v>
      </c>
      <c r="D147" s="122" t="s">
        <v>349</v>
      </c>
      <c r="F147" s="213" t="s">
        <v>75</v>
      </c>
      <c r="G147" s="213"/>
    </row>
    <row r="148" spans="1:7" s="110" customFormat="1" ht="15" hidden="1" customHeight="1" x14ac:dyDescent="0.25">
      <c r="A148" s="237"/>
      <c r="B148" s="324"/>
      <c r="C148" s="138">
        <v>0</v>
      </c>
      <c r="D148" s="122" t="s">
        <v>349</v>
      </c>
      <c r="F148" s="213" t="s">
        <v>75</v>
      </c>
      <c r="G148" s="213"/>
    </row>
    <row r="149" spans="1:7" s="110" customFormat="1" ht="15" hidden="1" customHeight="1" x14ac:dyDescent="0.25">
      <c r="A149" s="237"/>
      <c r="B149" s="324"/>
      <c r="C149" s="138">
        <v>0</v>
      </c>
      <c r="D149" s="122" t="s">
        <v>349</v>
      </c>
      <c r="F149" s="213" t="s">
        <v>75</v>
      </c>
      <c r="G149" s="213"/>
    </row>
    <row r="150" spans="1:7" s="110" customFormat="1" ht="15" hidden="1" customHeight="1" x14ac:dyDescent="0.25">
      <c r="A150" s="237"/>
      <c r="B150" s="324"/>
      <c r="C150" s="138">
        <v>0</v>
      </c>
      <c r="D150" s="122" t="s">
        <v>349</v>
      </c>
      <c r="F150" s="213" t="s">
        <v>75</v>
      </c>
      <c r="G150" s="213"/>
    </row>
    <row r="151" spans="1:7" s="110" customFormat="1" ht="15" hidden="1" customHeight="1" x14ac:dyDescent="0.25">
      <c r="A151" s="237"/>
      <c r="B151" s="324"/>
      <c r="C151" s="138">
        <v>0</v>
      </c>
      <c r="D151" s="122" t="s">
        <v>349</v>
      </c>
      <c r="F151" s="213" t="s">
        <v>75</v>
      </c>
      <c r="G151" s="213"/>
    </row>
    <row r="152" spans="1:7" s="110" customFormat="1" ht="15" hidden="1" customHeight="1" x14ac:dyDescent="0.25">
      <c r="A152" s="237"/>
      <c r="B152" s="324"/>
      <c r="C152" s="138">
        <v>0</v>
      </c>
      <c r="D152" s="122" t="s">
        <v>349</v>
      </c>
      <c r="F152" s="213" t="s">
        <v>75</v>
      </c>
      <c r="G152" s="213"/>
    </row>
    <row r="153" spans="1:7" s="110" customFormat="1" ht="15" hidden="1" customHeight="1" x14ac:dyDescent="0.25">
      <c r="A153" s="237"/>
      <c r="B153" s="324"/>
      <c r="C153" s="138">
        <v>0</v>
      </c>
      <c r="D153" s="122" t="s">
        <v>349</v>
      </c>
      <c r="F153" s="213" t="s">
        <v>75</v>
      </c>
      <c r="G153" s="213"/>
    </row>
    <row r="154" spans="1:7" s="110" customFormat="1" ht="15" hidden="1" customHeight="1" x14ac:dyDescent="0.25">
      <c r="A154" s="237"/>
      <c r="B154" s="324"/>
      <c r="C154" s="138">
        <v>0</v>
      </c>
      <c r="D154" s="122" t="s">
        <v>349</v>
      </c>
      <c r="F154" s="213" t="s">
        <v>75</v>
      </c>
      <c r="G154" s="213"/>
    </row>
    <row r="155" spans="1:7" s="110" customFormat="1" ht="15" hidden="1" customHeight="1" x14ac:dyDescent="0.25">
      <c r="A155" s="237"/>
      <c r="B155" s="324"/>
      <c r="C155" s="138">
        <v>0</v>
      </c>
      <c r="D155" s="122" t="s">
        <v>349</v>
      </c>
      <c r="F155" s="213" t="s">
        <v>75</v>
      </c>
      <c r="G155" s="213"/>
    </row>
    <row r="156" spans="1:7" s="110" customFormat="1" ht="15" hidden="1" customHeight="1" x14ac:dyDescent="0.25">
      <c r="A156" s="237"/>
      <c r="B156" s="324"/>
      <c r="C156" s="138">
        <v>0</v>
      </c>
      <c r="D156" s="122" t="s">
        <v>349</v>
      </c>
      <c r="F156" s="213" t="s">
        <v>75</v>
      </c>
      <c r="G156" s="213"/>
    </row>
    <row r="157" spans="1:7" s="110" customFormat="1" ht="15" hidden="1" customHeight="1" x14ac:dyDescent="0.25">
      <c r="A157" s="237"/>
      <c r="B157" s="324"/>
      <c r="C157" s="138">
        <v>0</v>
      </c>
      <c r="D157" s="122" t="s">
        <v>349</v>
      </c>
      <c r="F157" s="213" t="s">
        <v>75</v>
      </c>
      <c r="G157" s="213"/>
    </row>
    <row r="158" spans="1:7" s="110" customFormat="1" ht="15" hidden="1" customHeight="1" x14ac:dyDescent="0.25">
      <c r="A158" s="237"/>
      <c r="B158" s="324"/>
      <c r="C158" s="138">
        <v>0</v>
      </c>
      <c r="D158" s="122" t="s">
        <v>349</v>
      </c>
      <c r="F158" s="213" t="s">
        <v>75</v>
      </c>
      <c r="G158" s="213"/>
    </row>
    <row r="159" spans="1:7" s="110" customFormat="1" ht="15" hidden="1" customHeight="1" x14ac:dyDescent="0.25">
      <c r="A159" s="237"/>
      <c r="B159" s="324"/>
      <c r="C159" s="138">
        <v>0</v>
      </c>
      <c r="D159" s="122" t="s">
        <v>349</v>
      </c>
      <c r="F159" s="213" t="s">
        <v>75</v>
      </c>
      <c r="G159" s="213"/>
    </row>
    <row r="160" spans="1:7" s="110" customFormat="1" ht="15" hidden="1" customHeight="1" x14ac:dyDescent="0.25">
      <c r="A160" s="237"/>
      <c r="B160" s="324"/>
      <c r="C160" s="138">
        <v>0</v>
      </c>
      <c r="D160" s="122" t="s">
        <v>349</v>
      </c>
      <c r="F160" s="213" t="s">
        <v>75</v>
      </c>
      <c r="G160" s="213"/>
    </row>
    <row r="161" spans="1:7" s="110" customFormat="1" ht="15" hidden="1" customHeight="1" x14ac:dyDescent="0.25">
      <c r="A161" s="237"/>
      <c r="B161" s="324"/>
      <c r="C161" s="138">
        <v>0</v>
      </c>
      <c r="D161" s="122" t="s">
        <v>349</v>
      </c>
      <c r="F161" s="213" t="s">
        <v>75</v>
      </c>
      <c r="G161" s="213"/>
    </row>
    <row r="162" spans="1:7" s="110" customFormat="1" ht="15" hidden="1" customHeight="1" x14ac:dyDescent="0.25">
      <c r="A162" s="237"/>
      <c r="B162" s="324"/>
      <c r="C162" s="138">
        <v>0</v>
      </c>
      <c r="D162" s="122" t="s">
        <v>349</v>
      </c>
      <c r="F162" s="213" t="s">
        <v>75</v>
      </c>
      <c r="G162" s="213"/>
    </row>
    <row r="163" spans="1:7" s="110" customFormat="1" ht="15" hidden="1" customHeight="1" x14ac:dyDescent="0.25">
      <c r="A163" s="237"/>
      <c r="B163" s="324"/>
      <c r="C163" s="138">
        <v>0</v>
      </c>
      <c r="D163" s="122" t="s">
        <v>349</v>
      </c>
      <c r="F163" s="213" t="s">
        <v>75</v>
      </c>
      <c r="G163" s="213"/>
    </row>
    <row r="164" spans="1:7" s="110" customFormat="1" ht="15" hidden="1" customHeight="1" x14ac:dyDescent="0.25">
      <c r="A164" s="237"/>
      <c r="B164" s="324"/>
      <c r="C164" s="138">
        <v>0</v>
      </c>
      <c r="D164" s="122" t="s">
        <v>349</v>
      </c>
      <c r="F164" s="213" t="s">
        <v>75</v>
      </c>
      <c r="G164" s="213"/>
    </row>
    <row r="165" spans="1:7" s="110" customFormat="1" ht="15" hidden="1" customHeight="1" x14ac:dyDescent="0.25">
      <c r="A165" s="237"/>
      <c r="B165" s="324"/>
      <c r="C165" s="138">
        <v>0</v>
      </c>
      <c r="D165" s="122" t="s">
        <v>349</v>
      </c>
      <c r="F165" s="213" t="s">
        <v>75</v>
      </c>
      <c r="G165" s="213"/>
    </row>
    <row r="166" spans="1:7" s="110" customFormat="1" ht="15" hidden="1" customHeight="1" x14ac:dyDescent="0.25">
      <c r="A166" s="237"/>
      <c r="B166" s="324"/>
      <c r="C166" s="138">
        <v>0</v>
      </c>
      <c r="D166" s="122" t="s">
        <v>349</v>
      </c>
      <c r="F166" s="213" t="s">
        <v>75</v>
      </c>
      <c r="G166" s="213"/>
    </row>
    <row r="167" spans="1:7" s="110" customFormat="1" ht="15" hidden="1" customHeight="1" x14ac:dyDescent="0.25">
      <c r="A167" s="237"/>
      <c r="B167" s="324"/>
      <c r="C167" s="138">
        <v>0</v>
      </c>
      <c r="D167" s="122" t="s">
        <v>349</v>
      </c>
      <c r="F167" s="213" t="s">
        <v>75</v>
      </c>
      <c r="G167" s="213"/>
    </row>
    <row r="168" spans="1:7" s="110" customFormat="1" ht="15" hidden="1" customHeight="1" x14ac:dyDescent="0.25">
      <c r="A168" s="237"/>
      <c r="B168" s="324"/>
      <c r="C168" s="138">
        <v>0</v>
      </c>
      <c r="D168" s="122" t="s">
        <v>349</v>
      </c>
      <c r="F168" s="213" t="s">
        <v>75</v>
      </c>
      <c r="G168" s="213"/>
    </row>
    <row r="169" spans="1:7" s="110" customFormat="1" ht="15" hidden="1" customHeight="1" x14ac:dyDescent="0.25">
      <c r="A169" s="237"/>
      <c r="B169" s="324"/>
      <c r="C169" s="138">
        <v>0</v>
      </c>
      <c r="D169" s="122" t="s">
        <v>349</v>
      </c>
      <c r="F169" s="213" t="s">
        <v>75</v>
      </c>
      <c r="G169" s="213"/>
    </row>
    <row r="170" spans="1:7" s="110" customFormat="1" ht="15" hidden="1" customHeight="1" x14ac:dyDescent="0.25">
      <c r="A170" s="237"/>
      <c r="B170" s="324"/>
      <c r="C170" s="138">
        <v>0</v>
      </c>
      <c r="D170" s="122" t="s">
        <v>349</v>
      </c>
      <c r="F170" s="213" t="s">
        <v>75</v>
      </c>
      <c r="G170" s="213"/>
    </row>
    <row r="171" spans="1:7" s="110" customFormat="1" ht="15" hidden="1" customHeight="1" x14ac:dyDescent="0.25">
      <c r="A171" s="237"/>
      <c r="B171" s="324"/>
      <c r="C171" s="138">
        <v>0</v>
      </c>
      <c r="D171" s="122" t="s">
        <v>349</v>
      </c>
      <c r="F171" s="213" t="s">
        <v>75</v>
      </c>
      <c r="G171" s="213"/>
    </row>
    <row r="172" spans="1:7" s="110" customFormat="1" ht="15" hidden="1" customHeight="1" x14ac:dyDescent="0.25">
      <c r="A172" s="237"/>
      <c r="B172" s="324"/>
      <c r="C172" s="138">
        <v>0</v>
      </c>
      <c r="D172" s="122" t="s">
        <v>349</v>
      </c>
      <c r="F172" s="213" t="s">
        <v>75</v>
      </c>
      <c r="G172" s="213"/>
    </row>
    <row r="173" spans="1:7" s="110" customFormat="1" ht="15" hidden="1" customHeight="1" x14ac:dyDescent="0.25">
      <c r="A173" s="237"/>
      <c r="B173" s="324"/>
      <c r="C173" s="138">
        <v>0</v>
      </c>
      <c r="D173" s="122" t="s">
        <v>349</v>
      </c>
      <c r="F173" s="213" t="s">
        <v>75</v>
      </c>
      <c r="G173" s="213"/>
    </row>
    <row r="174" spans="1:7" s="110" customFormat="1" ht="15" hidden="1" customHeight="1" x14ac:dyDescent="0.25">
      <c r="A174" s="237"/>
      <c r="B174" s="324"/>
      <c r="C174" s="138">
        <v>0</v>
      </c>
      <c r="D174" s="122" t="s">
        <v>349</v>
      </c>
      <c r="F174" s="213" t="s">
        <v>75</v>
      </c>
      <c r="G174" s="213"/>
    </row>
    <row r="175" spans="1:7" s="110" customFormat="1" ht="15" hidden="1" customHeight="1" x14ac:dyDescent="0.25">
      <c r="A175" s="237"/>
      <c r="B175" s="324"/>
      <c r="C175" s="138">
        <v>0</v>
      </c>
      <c r="D175" s="122" t="s">
        <v>349</v>
      </c>
      <c r="F175" s="213" t="s">
        <v>75</v>
      </c>
      <c r="G175" s="213"/>
    </row>
    <row r="176" spans="1:7" s="110" customFormat="1" ht="15" hidden="1" customHeight="1" x14ac:dyDescent="0.25">
      <c r="A176" s="237"/>
      <c r="B176" s="324"/>
      <c r="C176" s="138">
        <v>0</v>
      </c>
      <c r="D176" s="122" t="s">
        <v>349</v>
      </c>
      <c r="F176" s="213" t="s">
        <v>75</v>
      </c>
      <c r="G176" s="213"/>
    </row>
    <row r="177" spans="1:7" s="110" customFormat="1" ht="15" hidden="1" customHeight="1" x14ac:dyDescent="0.25">
      <c r="A177" s="237"/>
      <c r="B177" s="324"/>
      <c r="C177" s="138">
        <v>0</v>
      </c>
      <c r="D177" s="122" t="s">
        <v>349</v>
      </c>
      <c r="F177" s="213" t="s">
        <v>75</v>
      </c>
      <c r="G177" s="213"/>
    </row>
    <row r="178" spans="1:7" s="110" customFormat="1" ht="15" hidden="1" customHeight="1" x14ac:dyDescent="0.25">
      <c r="A178" s="237"/>
      <c r="B178" s="324"/>
      <c r="C178" s="138">
        <v>0</v>
      </c>
      <c r="D178" s="122" t="s">
        <v>349</v>
      </c>
      <c r="F178" s="213" t="s">
        <v>75</v>
      </c>
      <c r="G178" s="213"/>
    </row>
    <row r="179" spans="1:7" s="110" customFormat="1" ht="15" hidden="1" customHeight="1" x14ac:dyDescent="0.25">
      <c r="A179" s="237"/>
      <c r="B179" s="324"/>
      <c r="C179" s="138">
        <v>0</v>
      </c>
      <c r="D179" s="122" t="s">
        <v>349</v>
      </c>
      <c r="F179" s="213" t="s">
        <v>75</v>
      </c>
      <c r="G179" s="213"/>
    </row>
    <row r="180" spans="1:7" s="110" customFormat="1" ht="15" hidden="1" customHeight="1" x14ac:dyDescent="0.25">
      <c r="A180" s="237"/>
      <c r="B180" s="324"/>
      <c r="C180" s="138">
        <v>0</v>
      </c>
      <c r="D180" s="122" t="s">
        <v>349</v>
      </c>
      <c r="F180" s="213" t="s">
        <v>75</v>
      </c>
      <c r="G180" s="213"/>
    </row>
    <row r="181" spans="1:7" s="110" customFormat="1" ht="15" hidden="1" customHeight="1" x14ac:dyDescent="0.25">
      <c r="A181" s="237"/>
      <c r="B181" s="324"/>
      <c r="C181" s="138">
        <v>0</v>
      </c>
      <c r="D181" s="122" t="s">
        <v>349</v>
      </c>
      <c r="F181" s="213" t="s">
        <v>75</v>
      </c>
      <c r="G181" s="213"/>
    </row>
    <row r="182" spans="1:7" s="110" customFormat="1" ht="15" hidden="1" customHeight="1" x14ac:dyDescent="0.25">
      <c r="A182" s="237"/>
      <c r="B182" s="324"/>
      <c r="C182" s="138">
        <v>0</v>
      </c>
      <c r="D182" s="122" t="s">
        <v>349</v>
      </c>
      <c r="F182" s="213" t="s">
        <v>75</v>
      </c>
      <c r="G182" s="213"/>
    </row>
    <row r="183" spans="1:7" s="110" customFormat="1" ht="15" hidden="1" customHeight="1" x14ac:dyDescent="0.25">
      <c r="A183" s="237"/>
      <c r="B183" s="324"/>
      <c r="C183" s="138">
        <v>0</v>
      </c>
      <c r="D183" s="122" t="s">
        <v>349</v>
      </c>
      <c r="F183" s="213" t="s">
        <v>75</v>
      </c>
      <c r="G183" s="213"/>
    </row>
    <row r="184" spans="1:7" s="110" customFormat="1" ht="15" hidden="1" customHeight="1" x14ac:dyDescent="0.25">
      <c r="A184" s="237"/>
      <c r="B184" s="324"/>
      <c r="C184" s="138">
        <v>0</v>
      </c>
      <c r="D184" s="122" t="s">
        <v>349</v>
      </c>
      <c r="F184" s="213" t="s">
        <v>75</v>
      </c>
      <c r="G184" s="213"/>
    </row>
    <row r="185" spans="1:7" s="110" customFormat="1" ht="15" hidden="1" customHeight="1" x14ac:dyDescent="0.25">
      <c r="A185" s="237"/>
      <c r="B185" s="324"/>
      <c r="C185" s="138">
        <v>0</v>
      </c>
      <c r="D185" s="122" t="s">
        <v>349</v>
      </c>
      <c r="F185" s="213" t="s">
        <v>75</v>
      </c>
      <c r="G185" s="213"/>
    </row>
    <row r="186" spans="1:7" s="110" customFormat="1" ht="15" hidden="1" customHeight="1" x14ac:dyDescent="0.25">
      <c r="A186" s="237"/>
      <c r="B186" s="324"/>
      <c r="C186" s="138">
        <v>0</v>
      </c>
      <c r="D186" s="122" t="s">
        <v>349</v>
      </c>
      <c r="F186" s="213" t="s">
        <v>75</v>
      </c>
      <c r="G186" s="213"/>
    </row>
    <row r="187" spans="1:7" s="110" customFormat="1" ht="15" hidden="1" customHeight="1" x14ac:dyDescent="0.25">
      <c r="A187" s="237"/>
      <c r="B187" s="324"/>
      <c r="C187" s="138">
        <v>0</v>
      </c>
      <c r="D187" s="122" t="s">
        <v>349</v>
      </c>
      <c r="F187" s="213" t="s">
        <v>75</v>
      </c>
      <c r="G187" s="213"/>
    </row>
    <row r="188" spans="1:7" s="110" customFormat="1" ht="15" hidden="1" customHeight="1" x14ac:dyDescent="0.25">
      <c r="A188" s="237"/>
      <c r="B188" s="324"/>
      <c r="C188" s="138">
        <v>0</v>
      </c>
      <c r="D188" s="122" t="s">
        <v>349</v>
      </c>
      <c r="F188" s="213" t="s">
        <v>75</v>
      </c>
      <c r="G188" s="213"/>
    </row>
    <row r="189" spans="1:7" s="110" customFormat="1" ht="15" hidden="1" customHeight="1" x14ac:dyDescent="0.25">
      <c r="A189" s="237"/>
      <c r="B189" s="324"/>
      <c r="C189" s="138">
        <v>0</v>
      </c>
      <c r="D189" s="122" t="s">
        <v>349</v>
      </c>
      <c r="F189" s="213" t="s">
        <v>75</v>
      </c>
      <c r="G189" s="213"/>
    </row>
    <row r="190" spans="1:7" s="110" customFormat="1" ht="15" hidden="1" customHeight="1" x14ac:dyDescent="0.25">
      <c r="A190" s="237"/>
      <c r="B190" s="324"/>
      <c r="C190" s="138">
        <v>0</v>
      </c>
      <c r="D190" s="122" t="s">
        <v>349</v>
      </c>
      <c r="F190" s="213" t="s">
        <v>75</v>
      </c>
      <c r="G190" s="213"/>
    </row>
    <row r="191" spans="1:7" s="110" customFormat="1" ht="15" hidden="1" customHeight="1" x14ac:dyDescent="0.25">
      <c r="A191" s="237"/>
      <c r="B191" s="324"/>
      <c r="C191" s="138">
        <v>0</v>
      </c>
      <c r="D191" s="122" t="s">
        <v>349</v>
      </c>
      <c r="F191" s="213" t="s">
        <v>75</v>
      </c>
      <c r="G191" s="213"/>
    </row>
    <row r="192" spans="1:7" s="110" customFormat="1" ht="15" hidden="1" customHeight="1" x14ac:dyDescent="0.25">
      <c r="A192" s="237"/>
      <c r="B192" s="324"/>
      <c r="C192" s="138">
        <v>0</v>
      </c>
      <c r="D192" s="122" t="s">
        <v>349</v>
      </c>
      <c r="F192" s="213" t="s">
        <v>75</v>
      </c>
      <c r="G192" s="213"/>
    </row>
    <row r="193" spans="1:7" s="110" customFormat="1" ht="15" hidden="1" customHeight="1" x14ac:dyDescent="0.25">
      <c r="A193" s="237"/>
      <c r="B193" s="324"/>
      <c r="C193" s="138">
        <v>0</v>
      </c>
      <c r="D193" s="122" t="s">
        <v>349</v>
      </c>
      <c r="F193" s="213" t="s">
        <v>75</v>
      </c>
      <c r="G193" s="213"/>
    </row>
    <row r="194" spans="1:7" s="110" customFormat="1" ht="15" hidden="1" customHeight="1" x14ac:dyDescent="0.25">
      <c r="A194" s="237"/>
      <c r="B194" s="324"/>
      <c r="C194" s="138">
        <v>0</v>
      </c>
      <c r="D194" s="122" t="s">
        <v>349</v>
      </c>
      <c r="F194" s="213" t="s">
        <v>75</v>
      </c>
      <c r="G194" s="213"/>
    </row>
    <row r="195" spans="1:7" s="110" customFormat="1" ht="15" hidden="1" customHeight="1" x14ac:dyDescent="0.25">
      <c r="A195" s="237"/>
      <c r="B195" s="324"/>
      <c r="C195" s="138">
        <v>0</v>
      </c>
      <c r="D195" s="122" t="s">
        <v>349</v>
      </c>
      <c r="F195" s="213" t="s">
        <v>75</v>
      </c>
      <c r="G195" s="213"/>
    </row>
    <row r="196" spans="1:7" s="110" customFormat="1" ht="15" hidden="1" customHeight="1" x14ac:dyDescent="0.25">
      <c r="A196" s="237"/>
      <c r="B196" s="324"/>
      <c r="C196" s="138">
        <v>0</v>
      </c>
      <c r="D196" s="122" t="s">
        <v>349</v>
      </c>
      <c r="F196" s="213" t="s">
        <v>75</v>
      </c>
      <c r="G196" s="213"/>
    </row>
    <row r="197" spans="1:7" s="110" customFormat="1" ht="15" hidden="1" customHeight="1" x14ac:dyDescent="0.25">
      <c r="A197" s="237"/>
      <c r="B197" s="324"/>
      <c r="C197" s="138">
        <v>0</v>
      </c>
      <c r="D197" s="122" t="s">
        <v>349</v>
      </c>
      <c r="F197" s="213" t="s">
        <v>75</v>
      </c>
      <c r="G197" s="213"/>
    </row>
    <row r="198" spans="1:7" s="110" customFormat="1" ht="15" hidden="1" customHeight="1" x14ac:dyDescent="0.25">
      <c r="A198" s="237"/>
      <c r="B198" s="324"/>
      <c r="C198" s="138">
        <v>0</v>
      </c>
      <c r="D198" s="122" t="s">
        <v>349</v>
      </c>
      <c r="F198" s="213" t="s">
        <v>75</v>
      </c>
      <c r="G198" s="213"/>
    </row>
    <row r="199" spans="1:7" s="110" customFormat="1" ht="15" hidden="1" customHeight="1" x14ac:dyDescent="0.25">
      <c r="A199" s="237"/>
      <c r="B199" s="324"/>
      <c r="C199" s="138">
        <v>0</v>
      </c>
      <c r="D199" s="122" t="s">
        <v>349</v>
      </c>
      <c r="F199" s="213" t="s">
        <v>75</v>
      </c>
      <c r="G199" s="213"/>
    </row>
    <row r="200" spans="1:7" s="110" customFormat="1" ht="15" hidden="1" customHeight="1" x14ac:dyDescent="0.25">
      <c r="A200" s="237"/>
      <c r="B200" s="324"/>
      <c r="C200" s="138">
        <v>0</v>
      </c>
      <c r="D200" s="122" t="s">
        <v>349</v>
      </c>
      <c r="F200" s="213" t="s">
        <v>75</v>
      </c>
      <c r="G200" s="213"/>
    </row>
    <row r="201" spans="1:7" s="110" customFormat="1" ht="15" hidden="1" customHeight="1" x14ac:dyDescent="0.25">
      <c r="A201" s="237"/>
      <c r="B201" s="324"/>
      <c r="C201" s="138">
        <v>0</v>
      </c>
      <c r="D201" s="122" t="s">
        <v>349</v>
      </c>
      <c r="F201" s="213" t="s">
        <v>75</v>
      </c>
      <c r="G201" s="213"/>
    </row>
    <row r="202" spans="1:7" s="110" customFormat="1" ht="15" hidden="1" customHeight="1" x14ac:dyDescent="0.25">
      <c r="A202" s="237"/>
      <c r="B202" s="324"/>
      <c r="C202" s="138">
        <v>0</v>
      </c>
      <c r="D202" s="122" t="s">
        <v>349</v>
      </c>
      <c r="F202" s="213" t="s">
        <v>75</v>
      </c>
      <c r="G202" s="213"/>
    </row>
    <row r="203" spans="1:7" s="110" customFormat="1" ht="15" hidden="1" customHeight="1" x14ac:dyDescent="0.25">
      <c r="A203" s="237"/>
      <c r="B203" s="324"/>
      <c r="C203" s="138">
        <v>0</v>
      </c>
      <c r="D203" s="122" t="s">
        <v>349</v>
      </c>
      <c r="F203" s="213" t="s">
        <v>75</v>
      </c>
      <c r="G203" s="213"/>
    </row>
    <row r="204" spans="1:7" s="110" customFormat="1" ht="15" hidden="1" customHeight="1" x14ac:dyDescent="0.25">
      <c r="A204" s="237"/>
      <c r="B204" s="324"/>
      <c r="C204" s="138">
        <v>0</v>
      </c>
      <c r="D204" s="122" t="s">
        <v>349</v>
      </c>
      <c r="F204" s="213" t="s">
        <v>75</v>
      </c>
      <c r="G204" s="213"/>
    </row>
    <row r="205" spans="1:7" s="110" customFormat="1" ht="15" hidden="1" customHeight="1" x14ac:dyDescent="0.25">
      <c r="A205" s="237"/>
      <c r="B205" s="324"/>
      <c r="C205" s="138">
        <v>0</v>
      </c>
      <c r="D205" s="122" t="s">
        <v>349</v>
      </c>
      <c r="F205" s="213" t="s">
        <v>75</v>
      </c>
      <c r="G205" s="213"/>
    </row>
    <row r="206" spans="1:7" s="110" customFormat="1" ht="15" hidden="1" customHeight="1" x14ac:dyDescent="0.25">
      <c r="A206" s="237"/>
      <c r="B206" s="324"/>
      <c r="C206" s="138">
        <v>0</v>
      </c>
      <c r="D206" s="122" t="s">
        <v>349</v>
      </c>
      <c r="F206" s="213" t="s">
        <v>75</v>
      </c>
      <c r="G206" s="213"/>
    </row>
    <row r="207" spans="1:7" s="110" customFormat="1" ht="15" hidden="1" customHeight="1" x14ac:dyDescent="0.25">
      <c r="A207" s="237"/>
      <c r="B207" s="324"/>
      <c r="C207" s="138">
        <v>0</v>
      </c>
      <c r="D207" s="122" t="s">
        <v>349</v>
      </c>
      <c r="F207" s="213" t="s">
        <v>75</v>
      </c>
      <c r="G207" s="213"/>
    </row>
    <row r="208" spans="1:7" s="110" customFormat="1" ht="15" hidden="1" customHeight="1" x14ac:dyDescent="0.25">
      <c r="A208" s="237"/>
      <c r="B208" s="324"/>
      <c r="C208" s="138">
        <v>0</v>
      </c>
      <c r="D208" s="122" t="s">
        <v>349</v>
      </c>
      <c r="F208" s="213" t="s">
        <v>75</v>
      </c>
      <c r="G208" s="213"/>
    </row>
    <row r="209" spans="1:7" s="110" customFormat="1" ht="15" hidden="1" customHeight="1" x14ac:dyDescent="0.25">
      <c r="A209" s="237"/>
      <c r="B209" s="324"/>
      <c r="C209" s="138">
        <v>0</v>
      </c>
      <c r="D209" s="122" t="s">
        <v>349</v>
      </c>
      <c r="F209" s="213" t="s">
        <v>75</v>
      </c>
      <c r="G209" s="213"/>
    </row>
    <row r="210" spans="1:7" s="110" customFormat="1" ht="15" hidden="1" customHeight="1" x14ac:dyDescent="0.25">
      <c r="A210" s="237"/>
      <c r="B210" s="324"/>
      <c r="C210" s="138">
        <v>0</v>
      </c>
      <c r="D210" s="122" t="s">
        <v>349</v>
      </c>
      <c r="F210" s="213" t="s">
        <v>75</v>
      </c>
      <c r="G210" s="213"/>
    </row>
    <row r="211" spans="1:7" s="110" customFormat="1" ht="15" hidden="1" customHeight="1" x14ac:dyDescent="0.25">
      <c r="A211" s="237"/>
      <c r="B211" s="324"/>
      <c r="C211" s="138">
        <v>0</v>
      </c>
      <c r="D211" s="122" t="s">
        <v>349</v>
      </c>
      <c r="F211" s="213" t="s">
        <v>75</v>
      </c>
      <c r="G211" s="213"/>
    </row>
    <row r="212" spans="1:7" s="110" customFormat="1" ht="15" hidden="1" customHeight="1" x14ac:dyDescent="0.25">
      <c r="A212" s="237"/>
      <c r="B212" s="324"/>
      <c r="C212" s="138">
        <v>0</v>
      </c>
      <c r="D212" s="122" t="s">
        <v>349</v>
      </c>
      <c r="F212" s="213" t="s">
        <v>75</v>
      </c>
      <c r="G212" s="213"/>
    </row>
    <row r="213" spans="1:7" s="110" customFormat="1" ht="15" hidden="1" customHeight="1" x14ac:dyDescent="0.25">
      <c r="A213" s="237"/>
      <c r="B213" s="324"/>
      <c r="C213" s="138">
        <v>0</v>
      </c>
      <c r="D213" s="122" t="s">
        <v>349</v>
      </c>
      <c r="F213" s="213" t="s">
        <v>75</v>
      </c>
      <c r="G213" s="213"/>
    </row>
    <row r="214" spans="1:7" s="110" customFormat="1" ht="15" hidden="1" customHeight="1" x14ac:dyDescent="0.25">
      <c r="A214" s="237"/>
      <c r="B214" s="324"/>
      <c r="C214" s="138">
        <v>0</v>
      </c>
      <c r="D214" s="122" t="s">
        <v>349</v>
      </c>
      <c r="F214" s="213" t="s">
        <v>75</v>
      </c>
      <c r="G214" s="213"/>
    </row>
    <row r="215" spans="1:7" s="110" customFormat="1" ht="15" hidden="1" customHeight="1" x14ac:dyDescent="0.25">
      <c r="A215" s="237"/>
      <c r="B215" s="324"/>
      <c r="C215" s="138">
        <v>0</v>
      </c>
      <c r="D215" s="122" t="s">
        <v>349</v>
      </c>
      <c r="F215" s="213" t="s">
        <v>75</v>
      </c>
      <c r="G215" s="213"/>
    </row>
    <row r="216" spans="1:7" s="110" customFormat="1" ht="15" hidden="1" customHeight="1" x14ac:dyDescent="0.25">
      <c r="A216" s="237"/>
      <c r="B216" s="324"/>
      <c r="C216" s="138">
        <v>0</v>
      </c>
      <c r="D216" s="122" t="s">
        <v>349</v>
      </c>
      <c r="F216" s="213" t="s">
        <v>75</v>
      </c>
      <c r="G216" s="213"/>
    </row>
    <row r="217" spans="1:7" s="110" customFormat="1" ht="15" hidden="1" customHeight="1" x14ac:dyDescent="0.25">
      <c r="A217" s="237"/>
      <c r="B217" s="324"/>
      <c r="C217" s="138">
        <v>0</v>
      </c>
      <c r="D217" s="122" t="s">
        <v>349</v>
      </c>
      <c r="F217" s="213" t="s">
        <v>75</v>
      </c>
      <c r="G217" s="213"/>
    </row>
    <row r="218" spans="1:7" s="110" customFormat="1" ht="15" hidden="1" customHeight="1" x14ac:dyDescent="0.25">
      <c r="A218" s="237"/>
      <c r="B218" s="324"/>
      <c r="C218" s="138">
        <v>0</v>
      </c>
      <c r="D218" s="122" t="s">
        <v>349</v>
      </c>
      <c r="F218" s="213" t="s">
        <v>75</v>
      </c>
      <c r="G218" s="213"/>
    </row>
    <row r="219" spans="1:7" s="110" customFormat="1" ht="15" hidden="1" customHeight="1" x14ac:dyDescent="0.25">
      <c r="A219" s="237"/>
      <c r="B219" s="324"/>
      <c r="C219" s="138">
        <v>0</v>
      </c>
      <c r="D219" s="122" t="s">
        <v>349</v>
      </c>
      <c r="F219" s="213" t="s">
        <v>75</v>
      </c>
      <c r="G219" s="213"/>
    </row>
    <row r="220" spans="1:7" s="110" customFormat="1" ht="15" hidden="1" customHeight="1" x14ac:dyDescent="0.25">
      <c r="A220" s="237"/>
      <c r="B220" s="324"/>
      <c r="C220" s="138">
        <v>0</v>
      </c>
      <c r="D220" s="122" t="s">
        <v>349</v>
      </c>
      <c r="F220" s="213" t="s">
        <v>75</v>
      </c>
      <c r="G220" s="213"/>
    </row>
    <row r="221" spans="1:7" s="110" customFormat="1" ht="15" hidden="1" customHeight="1" x14ac:dyDescent="0.25">
      <c r="A221" s="237"/>
      <c r="B221" s="324"/>
      <c r="C221" s="138">
        <v>0</v>
      </c>
      <c r="D221" s="122" t="s">
        <v>349</v>
      </c>
      <c r="F221" s="213" t="s">
        <v>75</v>
      </c>
      <c r="G221" s="213"/>
    </row>
    <row r="222" spans="1:7" s="110" customFormat="1" ht="15" hidden="1" customHeight="1" x14ac:dyDescent="0.25">
      <c r="A222" s="237"/>
      <c r="B222" s="324"/>
      <c r="C222" s="138">
        <v>0</v>
      </c>
      <c r="D222" s="122" t="s">
        <v>349</v>
      </c>
      <c r="F222" s="213" t="s">
        <v>75</v>
      </c>
      <c r="G222" s="213"/>
    </row>
    <row r="223" spans="1:7" s="110" customFormat="1" ht="15" hidden="1" customHeight="1" x14ac:dyDescent="0.25">
      <c r="A223" s="237"/>
      <c r="B223" s="324"/>
      <c r="C223" s="138">
        <v>0</v>
      </c>
      <c r="D223" s="122" t="s">
        <v>349</v>
      </c>
      <c r="F223" s="213" t="s">
        <v>75</v>
      </c>
      <c r="G223" s="213"/>
    </row>
    <row r="224" spans="1:7" s="110" customFormat="1" ht="15" hidden="1" customHeight="1" x14ac:dyDescent="0.25">
      <c r="A224" s="237"/>
      <c r="B224" s="324"/>
      <c r="C224" s="138">
        <v>0</v>
      </c>
      <c r="D224" s="122" t="s">
        <v>349</v>
      </c>
      <c r="F224" s="213" t="s">
        <v>75</v>
      </c>
      <c r="G224" s="213"/>
    </row>
    <row r="225" spans="1:7" s="110" customFormat="1" ht="15" hidden="1" customHeight="1" x14ac:dyDescent="0.25">
      <c r="A225" s="237"/>
      <c r="B225" s="324"/>
      <c r="C225" s="138">
        <v>0</v>
      </c>
      <c r="D225" s="122" t="s">
        <v>349</v>
      </c>
      <c r="F225" s="213" t="s">
        <v>75</v>
      </c>
      <c r="G225" s="213"/>
    </row>
    <row r="226" spans="1:7" s="110" customFormat="1" ht="15" hidden="1" customHeight="1" x14ac:dyDescent="0.25">
      <c r="A226" s="237"/>
      <c r="B226" s="324"/>
      <c r="C226" s="138">
        <v>0</v>
      </c>
      <c r="D226" s="122" t="s">
        <v>349</v>
      </c>
      <c r="F226" s="213" t="s">
        <v>75</v>
      </c>
      <c r="G226" s="213"/>
    </row>
    <row r="227" spans="1:7" s="110" customFormat="1" ht="15" hidden="1" customHeight="1" x14ac:dyDescent="0.25">
      <c r="A227" s="237"/>
      <c r="B227" s="324"/>
      <c r="C227" s="138">
        <v>0</v>
      </c>
      <c r="D227" s="122" t="s">
        <v>349</v>
      </c>
      <c r="F227" s="213" t="s">
        <v>75</v>
      </c>
      <c r="G227" s="213"/>
    </row>
    <row r="228" spans="1:7" s="110" customFormat="1" ht="15" hidden="1" customHeight="1" x14ac:dyDescent="0.25">
      <c r="A228" s="237"/>
      <c r="B228" s="324"/>
      <c r="C228" s="138">
        <v>0</v>
      </c>
      <c r="D228" s="122" t="s">
        <v>349</v>
      </c>
      <c r="F228" s="213" t="s">
        <v>75</v>
      </c>
      <c r="G228" s="213"/>
    </row>
    <row r="229" spans="1:7" s="110" customFormat="1" ht="15" hidden="1" customHeight="1" x14ac:dyDescent="0.25">
      <c r="A229" s="237"/>
      <c r="B229" s="324"/>
      <c r="C229" s="138">
        <v>0</v>
      </c>
      <c r="D229" s="122" t="s">
        <v>349</v>
      </c>
      <c r="F229" s="213" t="s">
        <v>75</v>
      </c>
      <c r="G229" s="213"/>
    </row>
    <row r="230" spans="1:7" s="110" customFormat="1" ht="15" hidden="1" customHeight="1" x14ac:dyDescent="0.25">
      <c r="A230" s="237"/>
      <c r="B230" s="324"/>
      <c r="C230" s="138">
        <v>0</v>
      </c>
      <c r="D230" s="122" t="s">
        <v>349</v>
      </c>
      <c r="F230" s="213" t="s">
        <v>75</v>
      </c>
      <c r="G230" s="213"/>
    </row>
    <row r="231" spans="1:7" s="110" customFormat="1" ht="15" hidden="1" customHeight="1" x14ac:dyDescent="0.25">
      <c r="A231" s="237"/>
      <c r="B231" s="324"/>
      <c r="C231" s="138">
        <v>0</v>
      </c>
      <c r="D231" s="122" t="s">
        <v>349</v>
      </c>
      <c r="F231" s="213" t="s">
        <v>75</v>
      </c>
      <c r="G231" s="213"/>
    </row>
    <row r="232" spans="1:7" s="110" customFormat="1" ht="15" hidden="1" customHeight="1" x14ac:dyDescent="0.25">
      <c r="A232" s="237"/>
      <c r="B232" s="324"/>
      <c r="C232" s="138">
        <v>0</v>
      </c>
      <c r="D232" s="122" t="s">
        <v>349</v>
      </c>
      <c r="F232" s="213" t="s">
        <v>75</v>
      </c>
      <c r="G232" s="213"/>
    </row>
    <row r="233" spans="1:7" s="110" customFormat="1" ht="15" hidden="1" customHeight="1" x14ac:dyDescent="0.25">
      <c r="A233" s="237"/>
      <c r="B233" s="324"/>
      <c r="C233" s="138">
        <v>0</v>
      </c>
      <c r="D233" s="122" t="s">
        <v>349</v>
      </c>
      <c r="F233" s="213" t="s">
        <v>75</v>
      </c>
      <c r="G233" s="213"/>
    </row>
    <row r="234" spans="1:7" s="110" customFormat="1" ht="15" hidden="1" customHeight="1" x14ac:dyDescent="0.25">
      <c r="A234" s="237"/>
      <c r="B234" s="324"/>
      <c r="C234" s="138">
        <v>0</v>
      </c>
      <c r="D234" s="122" t="s">
        <v>349</v>
      </c>
      <c r="F234" s="213" t="s">
        <v>75</v>
      </c>
      <c r="G234" s="213"/>
    </row>
    <row r="235" spans="1:7" s="110" customFormat="1" ht="15" hidden="1" customHeight="1" x14ac:dyDescent="0.25">
      <c r="A235" s="237"/>
      <c r="B235" s="324"/>
      <c r="C235" s="138">
        <v>0</v>
      </c>
      <c r="D235" s="122" t="s">
        <v>349</v>
      </c>
      <c r="F235" s="213" t="s">
        <v>75</v>
      </c>
      <c r="G235" s="213"/>
    </row>
    <row r="236" spans="1:7" s="110" customFormat="1" ht="15" hidden="1" customHeight="1" x14ac:dyDescent="0.25">
      <c r="A236" s="237"/>
      <c r="B236" s="324"/>
      <c r="C236" s="138">
        <v>0</v>
      </c>
      <c r="D236" s="122" t="s">
        <v>349</v>
      </c>
      <c r="F236" s="213" t="s">
        <v>75</v>
      </c>
      <c r="G236" s="213"/>
    </row>
    <row r="237" spans="1:7" s="110" customFormat="1" ht="15" hidden="1" customHeight="1" x14ac:dyDescent="0.25">
      <c r="A237" s="237"/>
      <c r="B237" s="324"/>
      <c r="C237" s="138">
        <v>0</v>
      </c>
      <c r="D237" s="122" t="s">
        <v>349</v>
      </c>
      <c r="F237" s="213" t="s">
        <v>75</v>
      </c>
      <c r="G237" s="213"/>
    </row>
    <row r="238" spans="1:7" s="110" customFormat="1" ht="15" hidden="1" customHeight="1" x14ac:dyDescent="0.25">
      <c r="A238" s="237"/>
      <c r="B238" s="324"/>
      <c r="C238" s="138">
        <v>0</v>
      </c>
      <c r="D238" s="122" t="s">
        <v>349</v>
      </c>
      <c r="F238" s="213" t="s">
        <v>75</v>
      </c>
      <c r="G238" s="213"/>
    </row>
    <row r="239" spans="1:7" s="110" customFormat="1" ht="15" hidden="1" customHeight="1" x14ac:dyDescent="0.25">
      <c r="A239" s="237"/>
      <c r="B239" s="324"/>
      <c r="C239" s="138">
        <v>0</v>
      </c>
      <c r="D239" s="122" t="s">
        <v>349</v>
      </c>
      <c r="F239" s="213" t="s">
        <v>75</v>
      </c>
      <c r="G239" s="213"/>
    </row>
    <row r="240" spans="1:7" s="110" customFormat="1" ht="15" hidden="1" customHeight="1" x14ac:dyDescent="0.25">
      <c r="A240" s="237"/>
      <c r="B240" s="324"/>
      <c r="C240" s="138">
        <v>0</v>
      </c>
      <c r="D240" s="122" t="s">
        <v>349</v>
      </c>
      <c r="F240" s="213" t="s">
        <v>75</v>
      </c>
      <c r="G240" s="213"/>
    </row>
    <row r="241" spans="1:7" s="110" customFormat="1" ht="15" hidden="1" customHeight="1" x14ac:dyDescent="0.25">
      <c r="A241" s="237"/>
      <c r="B241" s="324"/>
      <c r="C241" s="138">
        <v>0</v>
      </c>
      <c r="D241" s="122" t="s">
        <v>349</v>
      </c>
      <c r="F241" s="213" t="s">
        <v>75</v>
      </c>
      <c r="G241" s="213"/>
    </row>
    <row r="242" spans="1:7" s="110" customFormat="1" ht="15" hidden="1" customHeight="1" x14ac:dyDescent="0.25">
      <c r="A242" s="237"/>
      <c r="B242" s="324"/>
      <c r="C242" s="138">
        <v>0</v>
      </c>
      <c r="D242" s="122" t="s">
        <v>349</v>
      </c>
      <c r="F242" s="213" t="s">
        <v>75</v>
      </c>
      <c r="G242" s="213"/>
    </row>
    <row r="243" spans="1:7" s="110" customFormat="1" ht="15" hidden="1" customHeight="1" x14ac:dyDescent="0.25">
      <c r="A243" s="237"/>
      <c r="B243" s="324"/>
      <c r="C243" s="138">
        <v>0</v>
      </c>
      <c r="D243" s="122" t="s">
        <v>349</v>
      </c>
      <c r="F243" s="213" t="s">
        <v>75</v>
      </c>
      <c r="G243" s="213"/>
    </row>
    <row r="244" spans="1:7" s="110" customFormat="1" ht="15" hidden="1" customHeight="1" x14ac:dyDescent="0.25">
      <c r="A244" s="237"/>
      <c r="B244" s="324"/>
      <c r="C244" s="138">
        <v>0</v>
      </c>
      <c r="D244" s="122" t="s">
        <v>349</v>
      </c>
      <c r="F244" s="213" t="s">
        <v>75</v>
      </c>
      <c r="G244" s="213"/>
    </row>
    <row r="245" spans="1:7" s="110" customFormat="1" ht="15" hidden="1" customHeight="1" x14ac:dyDescent="0.25">
      <c r="A245" s="237"/>
      <c r="B245" s="324"/>
      <c r="C245" s="138">
        <v>0</v>
      </c>
      <c r="D245" s="122" t="s">
        <v>349</v>
      </c>
      <c r="F245" s="213" t="s">
        <v>75</v>
      </c>
      <c r="G245" s="213"/>
    </row>
    <row r="246" spans="1:7" s="110" customFormat="1" ht="15" hidden="1" customHeight="1" x14ac:dyDescent="0.25">
      <c r="A246" s="237"/>
      <c r="B246" s="324"/>
      <c r="C246" s="138">
        <v>0</v>
      </c>
      <c r="D246" s="122" t="s">
        <v>349</v>
      </c>
      <c r="F246" s="213" t="s">
        <v>75</v>
      </c>
      <c r="G246" s="213"/>
    </row>
    <row r="247" spans="1:7" s="110" customFormat="1" ht="15" hidden="1" customHeight="1" x14ac:dyDescent="0.25">
      <c r="A247" s="237"/>
      <c r="B247" s="324"/>
      <c r="C247" s="138">
        <v>0</v>
      </c>
      <c r="D247" s="122" t="s">
        <v>349</v>
      </c>
      <c r="F247" s="213" t="s">
        <v>75</v>
      </c>
      <c r="G247" s="213"/>
    </row>
    <row r="248" spans="1:7" s="110" customFormat="1" ht="15" hidden="1" customHeight="1" x14ac:dyDescent="0.25">
      <c r="A248" s="237"/>
      <c r="B248" s="324"/>
      <c r="C248" s="138">
        <v>0</v>
      </c>
      <c r="D248" s="122" t="s">
        <v>349</v>
      </c>
      <c r="F248" s="213" t="s">
        <v>75</v>
      </c>
      <c r="G248" s="213"/>
    </row>
    <row r="249" spans="1:7" s="110" customFormat="1" ht="15" hidden="1" customHeight="1" x14ac:dyDescent="0.25">
      <c r="A249" s="237"/>
      <c r="B249" s="324"/>
      <c r="C249" s="138">
        <v>0</v>
      </c>
      <c r="D249" s="122" t="s">
        <v>349</v>
      </c>
      <c r="F249" s="213" t="s">
        <v>75</v>
      </c>
      <c r="G249" s="213"/>
    </row>
    <row r="250" spans="1:7" s="110" customFormat="1" ht="15" hidden="1" customHeight="1" x14ac:dyDescent="0.25">
      <c r="A250" s="237"/>
      <c r="B250" s="324"/>
      <c r="C250" s="138">
        <v>0</v>
      </c>
      <c r="D250" s="122" t="s">
        <v>349</v>
      </c>
      <c r="F250" s="213" t="s">
        <v>75</v>
      </c>
      <c r="G250" s="213"/>
    </row>
    <row r="251" spans="1:7" s="110" customFormat="1" ht="15" hidden="1" customHeight="1" x14ac:dyDescent="0.25">
      <c r="A251" s="237"/>
      <c r="B251" s="324"/>
      <c r="C251" s="138">
        <v>0</v>
      </c>
      <c r="D251" s="122" t="s">
        <v>349</v>
      </c>
      <c r="F251" s="213" t="s">
        <v>75</v>
      </c>
      <c r="G251" s="213"/>
    </row>
    <row r="252" spans="1:7" s="110" customFormat="1" ht="15" hidden="1" customHeight="1" x14ac:dyDescent="0.25">
      <c r="A252" s="237"/>
      <c r="B252" s="324"/>
      <c r="C252" s="138">
        <v>0</v>
      </c>
      <c r="D252" s="122" t="s">
        <v>349</v>
      </c>
      <c r="F252" s="213" t="s">
        <v>75</v>
      </c>
      <c r="G252" s="213"/>
    </row>
    <row r="253" spans="1:7" s="110" customFormat="1" ht="15" hidden="1" customHeight="1" x14ac:dyDescent="0.25">
      <c r="A253" s="237"/>
      <c r="B253" s="324"/>
      <c r="C253" s="138">
        <v>0</v>
      </c>
      <c r="D253" s="122" t="s">
        <v>349</v>
      </c>
      <c r="F253" s="213" t="s">
        <v>75</v>
      </c>
      <c r="G253" s="213"/>
    </row>
    <row r="254" spans="1:7" s="110" customFormat="1" ht="15" hidden="1" customHeight="1" x14ac:dyDescent="0.25">
      <c r="A254" s="237"/>
      <c r="B254" s="324"/>
      <c r="C254" s="138">
        <v>0</v>
      </c>
      <c r="D254" s="122" t="s">
        <v>349</v>
      </c>
      <c r="F254" s="213" t="s">
        <v>75</v>
      </c>
      <c r="G254" s="213"/>
    </row>
    <row r="255" spans="1:7" s="110" customFormat="1" ht="15" hidden="1" customHeight="1" x14ac:dyDescent="0.25">
      <c r="A255" s="237"/>
      <c r="B255" s="324"/>
      <c r="C255" s="138">
        <v>0</v>
      </c>
      <c r="D255" s="122" t="s">
        <v>349</v>
      </c>
      <c r="F255" s="213" t="s">
        <v>75</v>
      </c>
      <c r="G255" s="213"/>
    </row>
    <row r="256" spans="1:7" s="110" customFormat="1" ht="15" hidden="1" customHeight="1" x14ac:dyDescent="0.25">
      <c r="A256" s="237"/>
      <c r="B256" s="324"/>
      <c r="C256" s="138">
        <v>0</v>
      </c>
      <c r="D256" s="122" t="s">
        <v>349</v>
      </c>
      <c r="F256" s="213" t="s">
        <v>75</v>
      </c>
      <c r="G256" s="213"/>
    </row>
    <row r="257" spans="1:14" s="110" customFormat="1" ht="15" hidden="1" customHeight="1" x14ac:dyDescent="0.25">
      <c r="A257" s="237"/>
      <c r="B257" s="324"/>
      <c r="C257" s="138">
        <v>0</v>
      </c>
      <c r="D257" s="122" t="s">
        <v>349</v>
      </c>
      <c r="F257" s="213" t="s">
        <v>75</v>
      </c>
      <c r="G257" s="213"/>
    </row>
    <row r="258" spans="1:14" s="110" customFormat="1" ht="15" hidden="1" customHeight="1" x14ac:dyDescent="0.25">
      <c r="A258" s="237"/>
      <c r="B258" s="324"/>
      <c r="C258" s="138">
        <v>0</v>
      </c>
      <c r="D258" s="122" t="s">
        <v>349</v>
      </c>
      <c r="F258" s="213" t="s">
        <v>75</v>
      </c>
      <c r="G258" s="213"/>
    </row>
    <row r="259" spans="1:14" s="110" customFormat="1" ht="15" hidden="1" customHeight="1" x14ac:dyDescent="0.25">
      <c r="A259" s="237"/>
      <c r="B259" s="324"/>
      <c r="C259" s="138">
        <v>0</v>
      </c>
      <c r="D259" s="122" t="s">
        <v>349</v>
      </c>
      <c r="F259" s="213" t="s">
        <v>75</v>
      </c>
      <c r="G259" s="213"/>
    </row>
    <row r="260" spans="1:14" s="110" customFormat="1" ht="15" hidden="1" customHeight="1" x14ac:dyDescent="0.25">
      <c r="A260" s="237"/>
      <c r="B260" s="324"/>
      <c r="C260" s="138">
        <v>0</v>
      </c>
      <c r="D260" s="122" t="s">
        <v>349</v>
      </c>
      <c r="F260" s="213" t="s">
        <v>75</v>
      </c>
      <c r="G260" s="213"/>
    </row>
    <row r="261" spans="1:14" s="110" customFormat="1" ht="15" hidden="1" customHeight="1" x14ac:dyDescent="0.25">
      <c r="A261" s="237"/>
      <c r="B261" s="324"/>
      <c r="C261" s="138">
        <v>0</v>
      </c>
      <c r="D261" s="122" t="s">
        <v>349</v>
      </c>
      <c r="F261" s="213" t="s">
        <v>75</v>
      </c>
      <c r="G261" s="213"/>
    </row>
    <row r="262" spans="1:14" s="110" customFormat="1" ht="15" hidden="1" customHeight="1" x14ac:dyDescent="0.25">
      <c r="A262" s="237"/>
      <c r="B262" s="324"/>
      <c r="C262" s="138">
        <v>0</v>
      </c>
      <c r="D262" s="122" t="s">
        <v>349</v>
      </c>
      <c r="F262" s="213" t="s">
        <v>75</v>
      </c>
      <c r="G262" s="213"/>
    </row>
    <row r="263" spans="1:14" s="110" customFormat="1" ht="15" hidden="1" customHeight="1" x14ac:dyDescent="0.25">
      <c r="A263" s="237"/>
      <c r="B263" s="324"/>
      <c r="C263" s="138">
        <v>0</v>
      </c>
      <c r="D263" s="122" t="s">
        <v>349</v>
      </c>
      <c r="F263" s="213" t="s">
        <v>75</v>
      </c>
      <c r="G263" s="213"/>
    </row>
    <row r="264" spans="1:14" s="110" customFormat="1" ht="15" hidden="1" customHeight="1" x14ac:dyDescent="0.25">
      <c r="A264" s="237"/>
      <c r="B264" s="324"/>
      <c r="C264" s="138">
        <v>0</v>
      </c>
      <c r="D264" s="122" t="s">
        <v>349</v>
      </c>
      <c r="F264" s="213" t="s">
        <v>75</v>
      </c>
      <c r="G264" s="213"/>
    </row>
    <row r="265" spans="1:14" s="110" customFormat="1" ht="15" hidden="1" customHeight="1" x14ac:dyDescent="0.25">
      <c r="A265" s="237"/>
      <c r="B265" s="324"/>
      <c r="C265" s="138">
        <v>0</v>
      </c>
      <c r="D265" s="122" t="s">
        <v>349</v>
      </c>
      <c r="F265" s="213" t="s">
        <v>75</v>
      </c>
      <c r="G265" s="213"/>
    </row>
    <row r="266" spans="1:14" s="110" customFormat="1" x14ac:dyDescent="0.25">
      <c r="A266" s="325"/>
      <c r="B266" s="325"/>
      <c r="C266" s="326">
        <v>0</v>
      </c>
      <c r="D266" s="122" t="s">
        <v>349</v>
      </c>
    </row>
    <row r="267" spans="1:14" s="110" customFormat="1" x14ac:dyDescent="0.25">
      <c r="A267" s="242"/>
      <c r="B267" s="215" t="s">
        <v>34</v>
      </c>
      <c r="C267" s="323">
        <f>ROUND(SUBTOTAL(109,C136:C266),2)</f>
        <v>0</v>
      </c>
      <c r="D267" s="122" t="s">
        <v>349</v>
      </c>
      <c r="F267" s="125" t="s">
        <v>352</v>
      </c>
    </row>
    <row r="268" spans="1:14" x14ac:dyDescent="0.25">
      <c r="C268" s="311"/>
      <c r="D268" s="122" t="s">
        <v>347</v>
      </c>
    </row>
    <row r="269" spans="1:14" x14ac:dyDescent="0.25">
      <c r="B269" s="249" t="s">
        <v>61</v>
      </c>
      <c r="C269" s="87">
        <f>+C267+C135</f>
        <v>0</v>
      </c>
      <c r="D269" s="122" t="s">
        <v>347</v>
      </c>
      <c r="F269" s="149" t="s">
        <v>246</v>
      </c>
    </row>
    <row r="270" spans="1:14" s="110" customFormat="1" x14ac:dyDescent="0.25">
      <c r="C270" s="114"/>
      <c r="D270" s="122" t="s">
        <v>347</v>
      </c>
    </row>
    <row r="271" spans="1:14" s="110" customFormat="1" x14ac:dyDescent="0.25">
      <c r="A271" s="251" t="s">
        <v>59</v>
      </c>
      <c r="B271" s="115"/>
      <c r="C271" s="116"/>
      <c r="D271" s="122" t="s">
        <v>348</v>
      </c>
      <c r="F271" s="150" t="s">
        <v>245</v>
      </c>
    </row>
    <row r="272" spans="1:14" s="110" customFormat="1" ht="45" customHeight="1" x14ac:dyDescent="0.25">
      <c r="A272" s="571"/>
      <c r="B272" s="572"/>
      <c r="C272" s="573"/>
      <c r="D272" s="122" t="s">
        <v>348</v>
      </c>
      <c r="F272" s="568" t="s">
        <v>307</v>
      </c>
      <c r="G272" s="568"/>
      <c r="H272" s="568"/>
      <c r="I272" s="568"/>
      <c r="J272" s="568"/>
      <c r="K272" s="568"/>
      <c r="L272" s="568"/>
      <c r="M272" s="568"/>
      <c r="N272" s="568"/>
    </row>
    <row r="273" spans="1:14" x14ac:dyDescent="0.25">
      <c r="D273" s="110" t="s">
        <v>349</v>
      </c>
      <c r="F273" s="150"/>
    </row>
    <row r="274" spans="1:14" s="110" customFormat="1" x14ac:dyDescent="0.25">
      <c r="A274" s="251" t="s">
        <v>60</v>
      </c>
      <c r="B274" s="119"/>
      <c r="C274" s="120"/>
      <c r="D274" s="291" t="s">
        <v>349</v>
      </c>
      <c r="F274" s="150" t="s">
        <v>245</v>
      </c>
    </row>
    <row r="275" spans="1:14" s="110" customFormat="1" ht="45" customHeight="1" x14ac:dyDescent="0.25">
      <c r="A275" s="571"/>
      <c r="B275" s="572"/>
      <c r="C275" s="573"/>
      <c r="D275" s="110" t="s">
        <v>349</v>
      </c>
      <c r="F275" s="568" t="s">
        <v>307</v>
      </c>
      <c r="G275" s="568"/>
      <c r="H275" s="568"/>
      <c r="I275" s="568"/>
      <c r="J275" s="568"/>
      <c r="K275" s="568"/>
      <c r="L275" s="568"/>
      <c r="M275" s="568"/>
      <c r="N275" s="568"/>
    </row>
    <row r="276" spans="1:14" x14ac:dyDescent="0.25">
      <c r="D276" s="110"/>
    </row>
  </sheetData>
  <sheetProtection formatCells="0" formatRows="0" sort="0"/>
  <autoFilter ref="D1:D276" xr:uid="{00000000-0001-0000-0E00-000000000000}"/>
  <mergeCells count="7">
    <mergeCell ref="A1:B1"/>
    <mergeCell ref="A2:C2"/>
    <mergeCell ref="A272:C272"/>
    <mergeCell ref="A275:C275"/>
    <mergeCell ref="F272:N272"/>
    <mergeCell ref="F275:N275"/>
    <mergeCell ref="A3:C3"/>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276"/>
  <sheetViews>
    <sheetView view="pageBreakPreview" zoomScaleNormal="100" zoomScaleSheetLayoutView="100" workbookViewId="0">
      <selection activeCell="A4" sqref="A4:XFD4"/>
    </sheetView>
  </sheetViews>
  <sheetFormatPr defaultColWidth="9.140625" defaultRowHeight="15" x14ac:dyDescent="0.25"/>
  <cols>
    <col min="1" max="1" width="37.140625" style="13" customWidth="1"/>
    <col min="2" max="5" width="16.85546875" style="13" customWidth="1"/>
    <col min="6" max="6" width="18.42578125" style="13" customWidth="1"/>
    <col min="7" max="7" width="11" hidden="1" customWidth="1"/>
    <col min="8" max="8" width="2.7109375" style="13" customWidth="1"/>
    <col min="9" max="16384" width="9.140625" style="13"/>
  </cols>
  <sheetData>
    <row r="1" spans="1:9" ht="25.5" customHeight="1" x14ac:dyDescent="0.25">
      <c r="A1" s="566" t="s">
        <v>186</v>
      </c>
      <c r="B1" s="566"/>
      <c r="C1" s="566"/>
      <c r="D1" s="566"/>
      <c r="E1" s="566"/>
      <c r="F1" s="8">
        <f>+'Section A'!B2</f>
        <v>0</v>
      </c>
      <c r="G1" s="55" t="s">
        <v>350</v>
      </c>
    </row>
    <row r="2" spans="1:9" ht="67.5" customHeight="1" x14ac:dyDescent="0.25">
      <c r="A2" s="567" t="s">
        <v>251</v>
      </c>
      <c r="B2" s="567"/>
      <c r="C2" s="567"/>
      <c r="D2" s="567"/>
      <c r="E2" s="567"/>
      <c r="F2" s="567"/>
      <c r="G2" s="8" t="s">
        <v>347</v>
      </c>
    </row>
    <row r="3" spans="1:9" x14ac:dyDescent="0.25">
      <c r="G3" t="s">
        <v>347</v>
      </c>
    </row>
    <row r="4" spans="1:9" ht="12.75" x14ac:dyDescent="0.2">
      <c r="A4" s="236" t="s">
        <v>62</v>
      </c>
      <c r="B4" s="59" t="s">
        <v>44</v>
      </c>
      <c r="C4" s="59" t="s">
        <v>43</v>
      </c>
      <c r="D4" s="59" t="s">
        <v>32</v>
      </c>
      <c r="E4" s="59" t="s">
        <v>31</v>
      </c>
      <c r="F4" s="317" t="s">
        <v>286</v>
      </c>
      <c r="G4" s="290" t="s">
        <v>347</v>
      </c>
      <c r="I4" s="150" t="s">
        <v>244</v>
      </c>
    </row>
    <row r="5" spans="1:9" s="98" customFormat="1" x14ac:dyDescent="0.25">
      <c r="A5" s="241" t="s">
        <v>62</v>
      </c>
      <c r="B5" s="277">
        <v>3</v>
      </c>
      <c r="C5" s="277" t="s">
        <v>322</v>
      </c>
      <c r="D5" s="281">
        <f t="shared" ref="D5:D7" ca="1" si="0">RAND()*1000000</f>
        <v>625414.34014680143</v>
      </c>
      <c r="E5" s="277">
        <v>2</v>
      </c>
      <c r="F5" s="87">
        <f t="shared" ref="F5:F133" ca="1" si="1">ROUND(+B5*D5*E5,2)</f>
        <v>3752486.04</v>
      </c>
      <c r="G5" s="122" t="s">
        <v>348</v>
      </c>
      <c r="I5" s="122"/>
    </row>
    <row r="6" spans="1:9" s="98" customFormat="1" x14ac:dyDescent="0.25">
      <c r="A6" s="299" t="s">
        <v>356</v>
      </c>
      <c r="B6" s="277">
        <v>3</v>
      </c>
      <c r="C6" s="277" t="s">
        <v>322</v>
      </c>
      <c r="D6" s="281">
        <f t="shared" ca="1" si="0"/>
        <v>316817.27879414434</v>
      </c>
      <c r="E6" s="277">
        <v>2</v>
      </c>
      <c r="F6" s="87">
        <f t="shared" ref="F6:F69" ca="1" si="2">ROUND(+B6*D6*E6,2)</f>
        <v>1900903.67</v>
      </c>
      <c r="G6" s="122" t="s">
        <v>348</v>
      </c>
      <c r="I6" s="122"/>
    </row>
    <row r="7" spans="1:9" s="98" customFormat="1" x14ac:dyDescent="0.25">
      <c r="A7" s="299" t="s">
        <v>357</v>
      </c>
      <c r="B7" s="277">
        <v>3</v>
      </c>
      <c r="C7" s="277" t="s">
        <v>322</v>
      </c>
      <c r="D7" s="281">
        <f t="shared" ca="1" si="0"/>
        <v>380094.43063403171</v>
      </c>
      <c r="E7" s="277">
        <v>2</v>
      </c>
      <c r="F7" s="87">
        <f t="shared" ca="1" si="2"/>
        <v>2280566.58</v>
      </c>
      <c r="G7" s="122" t="s">
        <v>348</v>
      </c>
      <c r="I7" s="122"/>
    </row>
    <row r="8" spans="1:9" s="98" customFormat="1" hidden="1" x14ac:dyDescent="0.25">
      <c r="A8" s="299"/>
      <c r="B8" s="277"/>
      <c r="C8" s="277"/>
      <c r="D8" s="281"/>
      <c r="E8" s="277"/>
      <c r="F8" s="87">
        <f t="shared" si="2"/>
        <v>0</v>
      </c>
      <c r="G8" s="122" t="s">
        <v>348</v>
      </c>
      <c r="I8" s="122"/>
    </row>
    <row r="9" spans="1:9" s="98" customFormat="1" hidden="1" x14ac:dyDescent="0.25">
      <c r="A9" s="299"/>
      <c r="B9" s="277"/>
      <c r="C9" s="277"/>
      <c r="D9" s="281"/>
      <c r="E9" s="277"/>
      <c r="F9" s="87">
        <f t="shared" si="2"/>
        <v>0</v>
      </c>
      <c r="G9" s="122" t="s">
        <v>348</v>
      </c>
      <c r="I9" s="122"/>
    </row>
    <row r="10" spans="1:9" s="98" customFormat="1" hidden="1" x14ac:dyDescent="0.25">
      <c r="A10" s="299"/>
      <c r="B10" s="277"/>
      <c r="C10" s="277"/>
      <c r="D10" s="281"/>
      <c r="E10" s="277"/>
      <c r="F10" s="87">
        <f t="shared" si="2"/>
        <v>0</v>
      </c>
      <c r="G10" s="122" t="s">
        <v>348</v>
      </c>
      <c r="I10" s="122"/>
    </row>
    <row r="11" spans="1:9" s="98" customFormat="1" hidden="1" x14ac:dyDescent="0.25">
      <c r="A11" s="299"/>
      <c r="B11" s="277"/>
      <c r="C11" s="277"/>
      <c r="D11" s="281"/>
      <c r="E11" s="277"/>
      <c r="F11" s="87">
        <f t="shared" si="2"/>
        <v>0</v>
      </c>
      <c r="G11" s="122" t="s">
        <v>348</v>
      </c>
      <c r="I11" s="122"/>
    </row>
    <row r="12" spans="1:9" s="98" customFormat="1" hidden="1" x14ac:dyDescent="0.25">
      <c r="A12" s="299"/>
      <c r="B12" s="277"/>
      <c r="C12" s="277"/>
      <c r="D12" s="281"/>
      <c r="E12" s="277"/>
      <c r="F12" s="87">
        <f t="shared" si="2"/>
        <v>0</v>
      </c>
      <c r="G12" s="122" t="s">
        <v>348</v>
      </c>
      <c r="I12" s="122"/>
    </row>
    <row r="13" spans="1:9" s="98" customFormat="1" hidden="1" x14ac:dyDescent="0.25">
      <c r="A13" s="299"/>
      <c r="B13" s="277"/>
      <c r="C13" s="277"/>
      <c r="D13" s="281"/>
      <c r="E13" s="277"/>
      <c r="F13" s="87">
        <f t="shared" si="2"/>
        <v>0</v>
      </c>
      <c r="G13" s="122" t="s">
        <v>348</v>
      </c>
      <c r="I13" s="122"/>
    </row>
    <row r="14" spans="1:9" s="98" customFormat="1" hidden="1" x14ac:dyDescent="0.25">
      <c r="A14" s="299"/>
      <c r="B14" s="277"/>
      <c r="C14" s="277"/>
      <c r="D14" s="281"/>
      <c r="E14" s="277"/>
      <c r="F14" s="87">
        <f t="shared" si="2"/>
        <v>0</v>
      </c>
      <c r="G14" s="122" t="s">
        <v>348</v>
      </c>
      <c r="I14" s="122"/>
    </row>
    <row r="15" spans="1:9" s="98" customFormat="1" hidden="1" x14ac:dyDescent="0.25">
      <c r="A15" s="299"/>
      <c r="B15" s="277"/>
      <c r="C15" s="277"/>
      <c r="D15" s="281"/>
      <c r="E15" s="277"/>
      <c r="F15" s="87">
        <f t="shared" si="2"/>
        <v>0</v>
      </c>
      <c r="G15" s="122" t="s">
        <v>348</v>
      </c>
      <c r="I15" s="122"/>
    </row>
    <row r="16" spans="1:9" s="98" customFormat="1" hidden="1" x14ac:dyDescent="0.25">
      <c r="A16" s="299"/>
      <c r="B16" s="277"/>
      <c r="C16" s="277"/>
      <c r="D16" s="281"/>
      <c r="E16" s="277"/>
      <c r="F16" s="87">
        <f t="shared" si="2"/>
        <v>0</v>
      </c>
      <c r="G16" s="122" t="s">
        <v>348</v>
      </c>
      <c r="I16" s="122"/>
    </row>
    <row r="17" spans="1:9" s="98" customFormat="1" hidden="1" x14ac:dyDescent="0.25">
      <c r="A17" s="299"/>
      <c r="B17" s="277"/>
      <c r="C17" s="277"/>
      <c r="D17" s="281"/>
      <c r="E17" s="277"/>
      <c r="F17" s="87">
        <f t="shared" si="2"/>
        <v>0</v>
      </c>
      <c r="G17" s="122" t="s">
        <v>348</v>
      </c>
      <c r="I17" s="122"/>
    </row>
    <row r="18" spans="1:9" s="98" customFormat="1" hidden="1" x14ac:dyDescent="0.25">
      <c r="A18" s="299"/>
      <c r="B18" s="277"/>
      <c r="C18" s="277"/>
      <c r="D18" s="281"/>
      <c r="E18" s="277"/>
      <c r="F18" s="87">
        <f t="shared" si="2"/>
        <v>0</v>
      </c>
      <c r="G18" s="122" t="s">
        <v>348</v>
      </c>
      <c r="I18" s="122"/>
    </row>
    <row r="19" spans="1:9" s="98" customFormat="1" hidden="1" x14ac:dyDescent="0.25">
      <c r="A19" s="299"/>
      <c r="B19" s="277"/>
      <c r="C19" s="277"/>
      <c r="D19" s="281"/>
      <c r="E19" s="277"/>
      <c r="F19" s="87">
        <f t="shared" si="2"/>
        <v>0</v>
      </c>
      <c r="G19" s="122" t="s">
        <v>348</v>
      </c>
      <c r="I19" s="122"/>
    </row>
    <row r="20" spans="1:9" s="98" customFormat="1" hidden="1" x14ac:dyDescent="0.25">
      <c r="A20" s="299"/>
      <c r="B20" s="277"/>
      <c r="C20" s="277"/>
      <c r="D20" s="281"/>
      <c r="E20" s="277"/>
      <c r="F20" s="87">
        <f t="shared" si="2"/>
        <v>0</v>
      </c>
      <c r="G20" s="122" t="s">
        <v>348</v>
      </c>
      <c r="I20" s="122"/>
    </row>
    <row r="21" spans="1:9" s="98" customFormat="1" hidden="1" x14ac:dyDescent="0.25">
      <c r="A21" s="299"/>
      <c r="B21" s="277"/>
      <c r="C21" s="277"/>
      <c r="D21" s="281"/>
      <c r="E21" s="277"/>
      <c r="F21" s="87">
        <f t="shared" si="2"/>
        <v>0</v>
      </c>
      <c r="G21" s="122" t="s">
        <v>348</v>
      </c>
      <c r="I21" s="122"/>
    </row>
    <row r="22" spans="1:9" s="98" customFormat="1" hidden="1" x14ac:dyDescent="0.25">
      <c r="A22" s="299"/>
      <c r="B22" s="277"/>
      <c r="C22" s="277"/>
      <c r="D22" s="281"/>
      <c r="E22" s="277"/>
      <c r="F22" s="87">
        <f t="shared" si="2"/>
        <v>0</v>
      </c>
      <c r="G22" s="122" t="s">
        <v>348</v>
      </c>
      <c r="I22" s="122"/>
    </row>
    <row r="23" spans="1:9" s="98" customFormat="1" hidden="1" x14ac:dyDescent="0.25">
      <c r="A23" s="299"/>
      <c r="B23" s="277"/>
      <c r="C23" s="277"/>
      <c r="D23" s="281"/>
      <c r="E23" s="277"/>
      <c r="F23" s="87">
        <f t="shared" si="2"/>
        <v>0</v>
      </c>
      <c r="G23" s="122" t="s">
        <v>348</v>
      </c>
      <c r="I23" s="122"/>
    </row>
    <row r="24" spans="1:9" s="98" customFormat="1" hidden="1" x14ac:dyDescent="0.25">
      <c r="A24" s="299"/>
      <c r="B24" s="277"/>
      <c r="C24" s="277"/>
      <c r="D24" s="281"/>
      <c r="E24" s="277"/>
      <c r="F24" s="87">
        <f t="shared" si="2"/>
        <v>0</v>
      </c>
      <c r="G24" s="122" t="s">
        <v>348</v>
      </c>
      <c r="I24" s="122"/>
    </row>
    <row r="25" spans="1:9" s="98" customFormat="1" hidden="1" x14ac:dyDescent="0.25">
      <c r="A25" s="299"/>
      <c r="B25" s="277"/>
      <c r="C25" s="277"/>
      <c r="D25" s="281"/>
      <c r="E25" s="277"/>
      <c r="F25" s="87">
        <f t="shared" si="2"/>
        <v>0</v>
      </c>
      <c r="G25" s="122" t="s">
        <v>348</v>
      </c>
      <c r="I25" s="122"/>
    </row>
    <row r="26" spans="1:9" s="98" customFormat="1" hidden="1" x14ac:dyDescent="0.25">
      <c r="A26" s="299"/>
      <c r="B26" s="277"/>
      <c r="C26" s="277"/>
      <c r="D26" s="281"/>
      <c r="E26" s="277"/>
      <c r="F26" s="87">
        <f t="shared" si="2"/>
        <v>0</v>
      </c>
      <c r="G26" s="122" t="s">
        <v>348</v>
      </c>
      <c r="I26" s="122"/>
    </row>
    <row r="27" spans="1:9" s="98" customFormat="1" hidden="1" x14ac:dyDescent="0.25">
      <c r="A27" s="299"/>
      <c r="B27" s="277"/>
      <c r="C27" s="277"/>
      <c r="D27" s="281"/>
      <c r="E27" s="277"/>
      <c r="F27" s="87">
        <f t="shared" si="2"/>
        <v>0</v>
      </c>
      <c r="G27" s="122" t="s">
        <v>348</v>
      </c>
      <c r="I27" s="122"/>
    </row>
    <row r="28" spans="1:9" s="98" customFormat="1" hidden="1" x14ac:dyDescent="0.25">
      <c r="A28" s="299"/>
      <c r="B28" s="277"/>
      <c r="C28" s="277"/>
      <c r="D28" s="281"/>
      <c r="E28" s="277"/>
      <c r="F28" s="87">
        <f t="shared" si="2"/>
        <v>0</v>
      </c>
      <c r="G28" s="122" t="s">
        <v>348</v>
      </c>
      <c r="I28" s="122"/>
    </row>
    <row r="29" spans="1:9" s="98" customFormat="1" hidden="1" x14ac:dyDescent="0.25">
      <c r="A29" s="299"/>
      <c r="B29" s="277"/>
      <c r="C29" s="277"/>
      <c r="D29" s="281"/>
      <c r="E29" s="277"/>
      <c r="F29" s="87">
        <f t="shared" si="2"/>
        <v>0</v>
      </c>
      <c r="G29" s="122" t="s">
        <v>348</v>
      </c>
      <c r="I29" s="122"/>
    </row>
    <row r="30" spans="1:9" s="98" customFormat="1" hidden="1" x14ac:dyDescent="0.25">
      <c r="A30" s="299"/>
      <c r="B30" s="277"/>
      <c r="C30" s="277"/>
      <c r="D30" s="281"/>
      <c r="E30" s="277"/>
      <c r="F30" s="87">
        <f t="shared" si="2"/>
        <v>0</v>
      </c>
      <c r="G30" s="122" t="s">
        <v>348</v>
      </c>
      <c r="I30" s="122"/>
    </row>
    <row r="31" spans="1:9" s="98" customFormat="1" hidden="1" x14ac:dyDescent="0.25">
      <c r="A31" s="299"/>
      <c r="B31" s="277"/>
      <c r="C31" s="277"/>
      <c r="D31" s="281"/>
      <c r="E31" s="277"/>
      <c r="F31" s="87">
        <f t="shared" si="2"/>
        <v>0</v>
      </c>
      <c r="G31" s="122" t="s">
        <v>348</v>
      </c>
      <c r="I31" s="122"/>
    </row>
    <row r="32" spans="1:9" s="98" customFormat="1" hidden="1" x14ac:dyDescent="0.25">
      <c r="A32" s="299"/>
      <c r="B32" s="277"/>
      <c r="C32" s="277"/>
      <c r="D32" s="281"/>
      <c r="E32" s="277"/>
      <c r="F32" s="87">
        <f t="shared" si="2"/>
        <v>0</v>
      </c>
      <c r="G32" s="122" t="s">
        <v>348</v>
      </c>
      <c r="I32" s="122"/>
    </row>
    <row r="33" spans="1:9" s="98" customFormat="1" hidden="1" x14ac:dyDescent="0.25">
      <c r="A33" s="299"/>
      <c r="B33" s="277"/>
      <c r="C33" s="277"/>
      <c r="D33" s="281"/>
      <c r="E33" s="277"/>
      <c r="F33" s="87">
        <f t="shared" si="2"/>
        <v>0</v>
      </c>
      <c r="G33" s="122" t="s">
        <v>348</v>
      </c>
      <c r="I33" s="122"/>
    </row>
    <row r="34" spans="1:9" s="98" customFormat="1" hidden="1" x14ac:dyDescent="0.25">
      <c r="A34" s="299"/>
      <c r="B34" s="277"/>
      <c r="C34" s="277"/>
      <c r="D34" s="281"/>
      <c r="E34" s="277"/>
      <c r="F34" s="87">
        <f t="shared" si="2"/>
        <v>0</v>
      </c>
      <c r="G34" s="122" t="s">
        <v>348</v>
      </c>
      <c r="I34" s="122"/>
    </row>
    <row r="35" spans="1:9" s="98" customFormat="1" hidden="1" x14ac:dyDescent="0.25">
      <c r="A35" s="299"/>
      <c r="B35" s="277"/>
      <c r="C35" s="277"/>
      <c r="D35" s="281"/>
      <c r="E35" s="277"/>
      <c r="F35" s="87">
        <f t="shared" si="2"/>
        <v>0</v>
      </c>
      <c r="G35" s="122" t="s">
        <v>348</v>
      </c>
      <c r="I35" s="122"/>
    </row>
    <row r="36" spans="1:9" s="98" customFormat="1" hidden="1" x14ac:dyDescent="0.25">
      <c r="A36" s="299"/>
      <c r="B36" s="277"/>
      <c r="C36" s="277"/>
      <c r="D36" s="281"/>
      <c r="E36" s="277"/>
      <c r="F36" s="87">
        <f t="shared" si="2"/>
        <v>0</v>
      </c>
      <c r="G36" s="122" t="s">
        <v>348</v>
      </c>
      <c r="I36" s="122"/>
    </row>
    <row r="37" spans="1:9" s="98" customFormat="1" hidden="1" x14ac:dyDescent="0.25">
      <c r="A37" s="299"/>
      <c r="B37" s="277"/>
      <c r="C37" s="277"/>
      <c r="D37" s="281"/>
      <c r="E37" s="277"/>
      <c r="F37" s="87">
        <f t="shared" si="2"/>
        <v>0</v>
      </c>
      <c r="G37" s="122" t="s">
        <v>348</v>
      </c>
      <c r="I37" s="122"/>
    </row>
    <row r="38" spans="1:9" s="98" customFormat="1" hidden="1" x14ac:dyDescent="0.25">
      <c r="A38" s="299"/>
      <c r="B38" s="277"/>
      <c r="C38" s="277"/>
      <c r="D38" s="281"/>
      <c r="E38" s="277"/>
      <c r="F38" s="87">
        <f t="shared" si="2"/>
        <v>0</v>
      </c>
      <c r="G38" s="122" t="s">
        <v>348</v>
      </c>
      <c r="I38" s="122"/>
    </row>
    <row r="39" spans="1:9" s="98" customFormat="1" hidden="1" x14ac:dyDescent="0.25">
      <c r="A39" s="299"/>
      <c r="B39" s="277"/>
      <c r="C39" s="277"/>
      <c r="D39" s="281"/>
      <c r="E39" s="277"/>
      <c r="F39" s="87">
        <f t="shared" si="2"/>
        <v>0</v>
      </c>
      <c r="G39" s="122" t="s">
        <v>348</v>
      </c>
      <c r="I39" s="122"/>
    </row>
    <row r="40" spans="1:9" s="98" customFormat="1" hidden="1" x14ac:dyDescent="0.25">
      <c r="A40" s="299"/>
      <c r="B40" s="277"/>
      <c r="C40" s="277"/>
      <c r="D40" s="281"/>
      <c r="E40" s="277"/>
      <c r="F40" s="87">
        <f t="shared" si="2"/>
        <v>0</v>
      </c>
      <c r="G40" s="122" t="s">
        <v>348</v>
      </c>
      <c r="I40" s="122"/>
    </row>
    <row r="41" spans="1:9" s="98" customFormat="1" hidden="1" x14ac:dyDescent="0.25">
      <c r="A41" s="299"/>
      <c r="B41" s="277"/>
      <c r="C41" s="277"/>
      <c r="D41" s="281"/>
      <c r="E41" s="277"/>
      <c r="F41" s="87">
        <f t="shared" si="2"/>
        <v>0</v>
      </c>
      <c r="G41" s="122" t="s">
        <v>348</v>
      </c>
      <c r="I41" s="122"/>
    </row>
    <row r="42" spans="1:9" s="98" customFormat="1" hidden="1" x14ac:dyDescent="0.25">
      <c r="A42" s="299"/>
      <c r="B42" s="277"/>
      <c r="C42" s="277"/>
      <c r="D42" s="281"/>
      <c r="E42" s="277"/>
      <c r="F42" s="87">
        <f t="shared" si="2"/>
        <v>0</v>
      </c>
      <c r="G42" s="122" t="s">
        <v>348</v>
      </c>
      <c r="I42" s="122"/>
    </row>
    <row r="43" spans="1:9" s="98" customFormat="1" hidden="1" x14ac:dyDescent="0.25">
      <c r="A43" s="299"/>
      <c r="B43" s="277"/>
      <c r="C43" s="277"/>
      <c r="D43" s="281"/>
      <c r="E43" s="277"/>
      <c r="F43" s="87">
        <f t="shared" si="2"/>
        <v>0</v>
      </c>
      <c r="G43" s="122" t="s">
        <v>348</v>
      </c>
      <c r="I43" s="122"/>
    </row>
    <row r="44" spans="1:9" s="98" customFormat="1" hidden="1" x14ac:dyDescent="0.25">
      <c r="A44" s="299"/>
      <c r="B44" s="277"/>
      <c r="C44" s="277"/>
      <c r="D44" s="281"/>
      <c r="E44" s="277"/>
      <c r="F44" s="87">
        <f t="shared" si="2"/>
        <v>0</v>
      </c>
      <c r="G44" s="122" t="s">
        <v>348</v>
      </c>
      <c r="I44" s="122"/>
    </row>
    <row r="45" spans="1:9" s="98" customFormat="1" hidden="1" x14ac:dyDescent="0.25">
      <c r="A45" s="299"/>
      <c r="B45" s="277"/>
      <c r="C45" s="277"/>
      <c r="D45" s="281"/>
      <c r="E45" s="277"/>
      <c r="F45" s="87">
        <f t="shared" si="2"/>
        <v>0</v>
      </c>
      <c r="G45" s="122" t="s">
        <v>348</v>
      </c>
      <c r="I45" s="122"/>
    </row>
    <row r="46" spans="1:9" s="98" customFormat="1" hidden="1" x14ac:dyDescent="0.25">
      <c r="A46" s="299"/>
      <c r="B46" s="277"/>
      <c r="C46" s="277"/>
      <c r="D46" s="281"/>
      <c r="E46" s="277"/>
      <c r="F46" s="87">
        <f t="shared" si="2"/>
        <v>0</v>
      </c>
      <c r="G46" s="122" t="s">
        <v>348</v>
      </c>
      <c r="I46" s="122"/>
    </row>
    <row r="47" spans="1:9" s="98" customFormat="1" hidden="1" x14ac:dyDescent="0.25">
      <c r="A47" s="299"/>
      <c r="B47" s="277"/>
      <c r="C47" s="277"/>
      <c r="D47" s="281"/>
      <c r="E47" s="277"/>
      <c r="F47" s="87">
        <f t="shared" si="2"/>
        <v>0</v>
      </c>
      <c r="G47" s="122" t="s">
        <v>348</v>
      </c>
      <c r="I47" s="122"/>
    </row>
    <row r="48" spans="1:9" s="98" customFormat="1" hidden="1" x14ac:dyDescent="0.25">
      <c r="A48" s="299"/>
      <c r="B48" s="277"/>
      <c r="C48" s="277"/>
      <c r="D48" s="281"/>
      <c r="E48" s="277"/>
      <c r="F48" s="87">
        <f t="shared" si="2"/>
        <v>0</v>
      </c>
      <c r="G48" s="122" t="s">
        <v>348</v>
      </c>
      <c r="I48" s="122"/>
    </row>
    <row r="49" spans="1:9" s="98" customFormat="1" hidden="1" x14ac:dyDescent="0.25">
      <c r="A49" s="299"/>
      <c r="B49" s="277"/>
      <c r="C49" s="277"/>
      <c r="D49" s="281"/>
      <c r="E49" s="277"/>
      <c r="F49" s="87">
        <f t="shared" si="2"/>
        <v>0</v>
      </c>
      <c r="G49" s="122" t="s">
        <v>348</v>
      </c>
      <c r="I49" s="122"/>
    </row>
    <row r="50" spans="1:9" s="98" customFormat="1" hidden="1" x14ac:dyDescent="0.25">
      <c r="A50" s="299"/>
      <c r="B50" s="277"/>
      <c r="C50" s="277"/>
      <c r="D50" s="281"/>
      <c r="E50" s="277"/>
      <c r="F50" s="87">
        <f t="shared" si="2"/>
        <v>0</v>
      </c>
      <c r="G50" s="122" t="s">
        <v>348</v>
      </c>
      <c r="I50" s="122"/>
    </row>
    <row r="51" spans="1:9" s="98" customFormat="1" hidden="1" x14ac:dyDescent="0.25">
      <c r="A51" s="299"/>
      <c r="B51" s="277"/>
      <c r="C51" s="277"/>
      <c r="D51" s="281"/>
      <c r="E51" s="277"/>
      <c r="F51" s="87">
        <f t="shared" si="2"/>
        <v>0</v>
      </c>
      <c r="G51" s="122" t="s">
        <v>348</v>
      </c>
      <c r="I51" s="122"/>
    </row>
    <row r="52" spans="1:9" s="98" customFormat="1" hidden="1" x14ac:dyDescent="0.25">
      <c r="A52" s="299"/>
      <c r="B52" s="277"/>
      <c r="C52" s="277"/>
      <c r="D52" s="281"/>
      <c r="E52" s="277"/>
      <c r="F52" s="87">
        <f t="shared" si="2"/>
        <v>0</v>
      </c>
      <c r="G52" s="122" t="s">
        <v>348</v>
      </c>
      <c r="I52" s="122"/>
    </row>
    <row r="53" spans="1:9" s="98" customFormat="1" hidden="1" x14ac:dyDescent="0.25">
      <c r="A53" s="299"/>
      <c r="B53" s="277"/>
      <c r="C53" s="277"/>
      <c r="D53" s="281"/>
      <c r="E53" s="277"/>
      <c r="F53" s="87">
        <f t="shared" si="2"/>
        <v>0</v>
      </c>
      <c r="G53" s="122" t="s">
        <v>348</v>
      </c>
      <c r="I53" s="122"/>
    </row>
    <row r="54" spans="1:9" s="98" customFormat="1" hidden="1" x14ac:dyDescent="0.25">
      <c r="A54" s="299"/>
      <c r="B54" s="277"/>
      <c r="C54" s="277"/>
      <c r="D54" s="281"/>
      <c r="E54" s="277"/>
      <c r="F54" s="87">
        <f t="shared" si="2"/>
        <v>0</v>
      </c>
      <c r="G54" s="122" t="s">
        <v>348</v>
      </c>
      <c r="I54" s="122"/>
    </row>
    <row r="55" spans="1:9" s="98" customFormat="1" hidden="1" x14ac:dyDescent="0.25">
      <c r="A55" s="299"/>
      <c r="B55" s="277"/>
      <c r="C55" s="277"/>
      <c r="D55" s="281"/>
      <c r="E55" s="277"/>
      <c r="F55" s="87">
        <f t="shared" si="2"/>
        <v>0</v>
      </c>
      <c r="G55" s="122" t="s">
        <v>348</v>
      </c>
      <c r="I55" s="122"/>
    </row>
    <row r="56" spans="1:9" s="98" customFormat="1" hidden="1" x14ac:dyDescent="0.25">
      <c r="A56" s="299"/>
      <c r="B56" s="277"/>
      <c r="C56" s="277"/>
      <c r="D56" s="281"/>
      <c r="E56" s="277"/>
      <c r="F56" s="87">
        <f t="shared" si="2"/>
        <v>0</v>
      </c>
      <c r="G56" s="122" t="s">
        <v>348</v>
      </c>
      <c r="I56" s="122"/>
    </row>
    <row r="57" spans="1:9" s="98" customFormat="1" hidden="1" x14ac:dyDescent="0.25">
      <c r="A57" s="299"/>
      <c r="B57" s="277"/>
      <c r="C57" s="277"/>
      <c r="D57" s="281"/>
      <c r="E57" s="277"/>
      <c r="F57" s="87">
        <f t="shared" si="2"/>
        <v>0</v>
      </c>
      <c r="G57" s="122" t="s">
        <v>348</v>
      </c>
      <c r="I57" s="122"/>
    </row>
    <row r="58" spans="1:9" s="98" customFormat="1" hidden="1" x14ac:dyDescent="0.25">
      <c r="A58" s="299"/>
      <c r="B58" s="277"/>
      <c r="C58" s="277"/>
      <c r="D58" s="281"/>
      <c r="E58" s="277"/>
      <c r="F58" s="87">
        <f t="shared" si="2"/>
        <v>0</v>
      </c>
      <c r="G58" s="122" t="s">
        <v>348</v>
      </c>
      <c r="I58" s="122"/>
    </row>
    <row r="59" spans="1:9" s="98" customFormat="1" hidden="1" x14ac:dyDescent="0.25">
      <c r="A59" s="299"/>
      <c r="B59" s="277"/>
      <c r="C59" s="277"/>
      <c r="D59" s="281"/>
      <c r="E59" s="277"/>
      <c r="F59" s="87">
        <f t="shared" si="2"/>
        <v>0</v>
      </c>
      <c r="G59" s="122" t="s">
        <v>348</v>
      </c>
      <c r="I59" s="122"/>
    </row>
    <row r="60" spans="1:9" s="98" customFormat="1" hidden="1" x14ac:dyDescent="0.25">
      <c r="A60" s="299"/>
      <c r="B60" s="277"/>
      <c r="C60" s="277"/>
      <c r="D60" s="281"/>
      <c r="E60" s="277"/>
      <c r="F60" s="87">
        <f t="shared" si="2"/>
        <v>0</v>
      </c>
      <c r="G60" s="122" t="s">
        <v>348</v>
      </c>
      <c r="I60" s="122"/>
    </row>
    <row r="61" spans="1:9" s="98" customFormat="1" hidden="1" x14ac:dyDescent="0.25">
      <c r="A61" s="299"/>
      <c r="B61" s="277"/>
      <c r="C61" s="277"/>
      <c r="D61" s="281"/>
      <c r="E61" s="277"/>
      <c r="F61" s="87">
        <f t="shared" si="2"/>
        <v>0</v>
      </c>
      <c r="G61" s="122" t="s">
        <v>348</v>
      </c>
      <c r="I61" s="122"/>
    </row>
    <row r="62" spans="1:9" s="98" customFormat="1" hidden="1" x14ac:dyDescent="0.25">
      <c r="A62" s="299"/>
      <c r="B62" s="277"/>
      <c r="C62" s="277"/>
      <c r="D62" s="281"/>
      <c r="E62" s="277"/>
      <c r="F62" s="87">
        <f t="shared" si="2"/>
        <v>0</v>
      </c>
      <c r="G62" s="122" t="s">
        <v>348</v>
      </c>
      <c r="I62" s="122"/>
    </row>
    <row r="63" spans="1:9" s="98" customFormat="1" hidden="1" x14ac:dyDescent="0.25">
      <c r="A63" s="299"/>
      <c r="B63" s="277"/>
      <c r="C63" s="277"/>
      <c r="D63" s="281"/>
      <c r="E63" s="277"/>
      <c r="F63" s="87">
        <f t="shared" si="2"/>
        <v>0</v>
      </c>
      <c r="G63" s="122" t="s">
        <v>348</v>
      </c>
      <c r="I63" s="122"/>
    </row>
    <row r="64" spans="1:9" s="98" customFormat="1" hidden="1" x14ac:dyDescent="0.25">
      <c r="A64" s="299"/>
      <c r="B64" s="277"/>
      <c r="C64" s="277"/>
      <c r="D64" s="281"/>
      <c r="E64" s="277"/>
      <c r="F64" s="87">
        <f t="shared" si="2"/>
        <v>0</v>
      </c>
      <c r="G64" s="122" t="s">
        <v>348</v>
      </c>
      <c r="I64" s="122"/>
    </row>
    <row r="65" spans="1:9" s="98" customFormat="1" hidden="1" x14ac:dyDescent="0.25">
      <c r="A65" s="299"/>
      <c r="B65" s="277"/>
      <c r="C65" s="277"/>
      <c r="D65" s="281"/>
      <c r="E65" s="277"/>
      <c r="F65" s="87">
        <f t="shared" si="2"/>
        <v>0</v>
      </c>
      <c r="G65" s="122" t="s">
        <v>348</v>
      </c>
      <c r="I65" s="122"/>
    </row>
    <row r="66" spans="1:9" s="98" customFormat="1" hidden="1" x14ac:dyDescent="0.25">
      <c r="A66" s="299"/>
      <c r="B66" s="277"/>
      <c r="C66" s="277"/>
      <c r="D66" s="281"/>
      <c r="E66" s="277"/>
      <c r="F66" s="87">
        <f t="shared" si="2"/>
        <v>0</v>
      </c>
      <c r="G66" s="122" t="s">
        <v>348</v>
      </c>
      <c r="I66" s="122"/>
    </row>
    <row r="67" spans="1:9" s="98" customFormat="1" hidden="1" x14ac:dyDescent="0.25">
      <c r="A67" s="299"/>
      <c r="B67" s="277"/>
      <c r="C67" s="277"/>
      <c r="D67" s="281"/>
      <c r="E67" s="277"/>
      <c r="F67" s="87">
        <f t="shared" si="2"/>
        <v>0</v>
      </c>
      <c r="G67" s="122" t="s">
        <v>348</v>
      </c>
      <c r="I67" s="122"/>
    </row>
    <row r="68" spans="1:9" s="98" customFormat="1" hidden="1" x14ac:dyDescent="0.25">
      <c r="A68" s="299"/>
      <c r="B68" s="277"/>
      <c r="C68" s="277"/>
      <c r="D68" s="281"/>
      <c r="E68" s="277"/>
      <c r="F68" s="87">
        <f t="shared" si="2"/>
        <v>0</v>
      </c>
      <c r="G68" s="122" t="s">
        <v>348</v>
      </c>
      <c r="I68" s="122"/>
    </row>
    <row r="69" spans="1:9" s="98" customFormat="1" hidden="1" x14ac:dyDescent="0.25">
      <c r="A69" s="299"/>
      <c r="B69" s="277"/>
      <c r="C69" s="277"/>
      <c r="D69" s="281"/>
      <c r="E69" s="277"/>
      <c r="F69" s="87">
        <f t="shared" si="2"/>
        <v>0</v>
      </c>
      <c r="G69" s="122" t="s">
        <v>348</v>
      </c>
      <c r="I69" s="122"/>
    </row>
    <row r="70" spans="1:9" s="98" customFormat="1" hidden="1" x14ac:dyDescent="0.25">
      <c r="A70" s="299"/>
      <c r="B70" s="277"/>
      <c r="C70" s="277"/>
      <c r="D70" s="281"/>
      <c r="E70" s="277"/>
      <c r="F70" s="87">
        <f t="shared" si="1"/>
        <v>0</v>
      </c>
      <c r="G70" s="122" t="s">
        <v>348</v>
      </c>
      <c r="I70" s="122"/>
    </row>
    <row r="71" spans="1:9" s="98" customFormat="1" hidden="1" x14ac:dyDescent="0.25">
      <c r="A71" s="299"/>
      <c r="B71" s="277"/>
      <c r="C71" s="277"/>
      <c r="D71" s="281"/>
      <c r="E71" s="277"/>
      <c r="F71" s="87">
        <f t="shared" si="1"/>
        <v>0</v>
      </c>
      <c r="G71" s="122" t="s">
        <v>348</v>
      </c>
      <c r="I71" s="122"/>
    </row>
    <row r="72" spans="1:9" s="98" customFormat="1" hidden="1" x14ac:dyDescent="0.25">
      <c r="A72" s="299"/>
      <c r="B72" s="277"/>
      <c r="C72" s="277"/>
      <c r="D72" s="281"/>
      <c r="E72" s="277"/>
      <c r="F72" s="87">
        <f t="shared" si="1"/>
        <v>0</v>
      </c>
      <c r="G72" s="122" t="s">
        <v>348</v>
      </c>
      <c r="I72" s="122"/>
    </row>
    <row r="73" spans="1:9" s="98" customFormat="1" hidden="1" x14ac:dyDescent="0.25">
      <c r="A73" s="299"/>
      <c r="B73" s="277"/>
      <c r="C73" s="277"/>
      <c r="D73" s="281"/>
      <c r="E73" s="277"/>
      <c r="F73" s="87">
        <f t="shared" si="1"/>
        <v>0</v>
      </c>
      <c r="G73" s="122" t="s">
        <v>348</v>
      </c>
      <c r="I73" s="122"/>
    </row>
    <row r="74" spans="1:9" s="98" customFormat="1" hidden="1" x14ac:dyDescent="0.25">
      <c r="A74" s="299"/>
      <c r="B74" s="277"/>
      <c r="C74" s="277"/>
      <c r="D74" s="281"/>
      <c r="E74" s="277"/>
      <c r="F74" s="87">
        <f t="shared" si="1"/>
        <v>0</v>
      </c>
      <c r="G74" s="122" t="s">
        <v>348</v>
      </c>
      <c r="I74" s="122"/>
    </row>
    <row r="75" spans="1:9" s="98" customFormat="1" hidden="1" x14ac:dyDescent="0.25">
      <c r="A75" s="299"/>
      <c r="B75" s="277"/>
      <c r="C75" s="277"/>
      <c r="D75" s="281"/>
      <c r="E75" s="277"/>
      <c r="F75" s="87">
        <f t="shared" si="1"/>
        <v>0</v>
      </c>
      <c r="G75" s="122" t="s">
        <v>348</v>
      </c>
      <c r="I75" s="122"/>
    </row>
    <row r="76" spans="1:9" s="98" customFormat="1" hidden="1" x14ac:dyDescent="0.25">
      <c r="A76" s="299"/>
      <c r="B76" s="277"/>
      <c r="C76" s="277"/>
      <c r="D76" s="281"/>
      <c r="E76" s="277"/>
      <c r="F76" s="87">
        <f t="shared" si="1"/>
        <v>0</v>
      </c>
      <c r="G76" s="122" t="s">
        <v>348</v>
      </c>
      <c r="I76" s="122"/>
    </row>
    <row r="77" spans="1:9" s="98" customFormat="1" hidden="1" x14ac:dyDescent="0.25">
      <c r="A77" s="299"/>
      <c r="B77" s="277"/>
      <c r="C77" s="277"/>
      <c r="D77" s="281"/>
      <c r="E77" s="277"/>
      <c r="F77" s="87">
        <f t="shared" si="1"/>
        <v>0</v>
      </c>
      <c r="G77" s="122" t="s">
        <v>348</v>
      </c>
      <c r="I77" s="122"/>
    </row>
    <row r="78" spans="1:9" s="98" customFormat="1" hidden="1" x14ac:dyDescent="0.25">
      <c r="A78" s="299"/>
      <c r="B78" s="277"/>
      <c r="C78" s="277"/>
      <c r="D78" s="281"/>
      <c r="E78" s="277"/>
      <c r="F78" s="87">
        <f t="shared" si="1"/>
        <v>0</v>
      </c>
      <c r="G78" s="122" t="s">
        <v>348</v>
      </c>
      <c r="I78" s="122"/>
    </row>
    <row r="79" spans="1:9" s="98" customFormat="1" hidden="1" x14ac:dyDescent="0.25">
      <c r="A79" s="299"/>
      <c r="B79" s="277"/>
      <c r="C79" s="277"/>
      <c r="D79" s="281"/>
      <c r="E79" s="277"/>
      <c r="F79" s="87">
        <f t="shared" si="1"/>
        <v>0</v>
      </c>
      <c r="G79" s="122" t="s">
        <v>348</v>
      </c>
      <c r="I79" s="122"/>
    </row>
    <row r="80" spans="1:9" s="98" customFormat="1" hidden="1" x14ac:dyDescent="0.25">
      <c r="A80" s="299"/>
      <c r="B80" s="277"/>
      <c r="C80" s="277"/>
      <c r="D80" s="281"/>
      <c r="E80" s="277"/>
      <c r="F80" s="87">
        <f t="shared" si="1"/>
        <v>0</v>
      </c>
      <c r="G80" s="122" t="s">
        <v>348</v>
      </c>
      <c r="I80" s="122"/>
    </row>
    <row r="81" spans="1:9" s="98" customFormat="1" hidden="1" x14ac:dyDescent="0.25">
      <c r="A81" s="299"/>
      <c r="B81" s="277"/>
      <c r="C81" s="277"/>
      <c r="D81" s="281"/>
      <c r="E81" s="277"/>
      <c r="F81" s="87">
        <f t="shared" si="1"/>
        <v>0</v>
      </c>
      <c r="G81" s="122" t="s">
        <v>348</v>
      </c>
      <c r="I81" s="122"/>
    </row>
    <row r="82" spans="1:9" s="98" customFormat="1" hidden="1" x14ac:dyDescent="0.25">
      <c r="A82" s="299"/>
      <c r="B82" s="277"/>
      <c r="C82" s="277"/>
      <c r="D82" s="281"/>
      <c r="E82" s="277"/>
      <c r="F82" s="87">
        <f t="shared" si="1"/>
        <v>0</v>
      </c>
      <c r="G82" s="122" t="s">
        <v>348</v>
      </c>
      <c r="I82" s="122"/>
    </row>
    <row r="83" spans="1:9" s="98" customFormat="1" hidden="1" x14ac:dyDescent="0.25">
      <c r="A83" s="299"/>
      <c r="B83" s="277"/>
      <c r="C83" s="277"/>
      <c r="D83" s="281"/>
      <c r="E83" s="277"/>
      <c r="F83" s="87">
        <f t="shared" si="1"/>
        <v>0</v>
      </c>
      <c r="G83" s="122" t="s">
        <v>348</v>
      </c>
      <c r="I83" s="122"/>
    </row>
    <row r="84" spans="1:9" s="98" customFormat="1" hidden="1" x14ac:dyDescent="0.25">
      <c r="A84" s="299"/>
      <c r="B84" s="277"/>
      <c r="C84" s="277"/>
      <c r="D84" s="281"/>
      <c r="E84" s="277"/>
      <c r="F84" s="87">
        <f t="shared" si="1"/>
        <v>0</v>
      </c>
      <c r="G84" s="122" t="s">
        <v>348</v>
      </c>
      <c r="I84" s="122"/>
    </row>
    <row r="85" spans="1:9" s="98" customFormat="1" hidden="1" x14ac:dyDescent="0.25">
      <c r="A85" s="299"/>
      <c r="B85" s="277"/>
      <c r="C85" s="277"/>
      <c r="D85" s="281"/>
      <c r="E85" s="277"/>
      <c r="F85" s="87">
        <f t="shared" si="1"/>
        <v>0</v>
      </c>
      <c r="G85" s="122" t="s">
        <v>348</v>
      </c>
      <c r="I85" s="122"/>
    </row>
    <row r="86" spans="1:9" s="98" customFormat="1" hidden="1" x14ac:dyDescent="0.25">
      <c r="A86" s="299"/>
      <c r="B86" s="277"/>
      <c r="C86" s="277"/>
      <c r="D86" s="281"/>
      <c r="E86" s="277"/>
      <c r="F86" s="87">
        <f t="shared" ref="F86:F101" si="3">ROUND(+B86*D86*E86,2)</f>
        <v>0</v>
      </c>
      <c r="G86" s="122" t="s">
        <v>348</v>
      </c>
      <c r="I86" s="122"/>
    </row>
    <row r="87" spans="1:9" s="98" customFormat="1" hidden="1" x14ac:dyDescent="0.25">
      <c r="A87" s="299"/>
      <c r="B87" s="277"/>
      <c r="C87" s="277"/>
      <c r="D87" s="281"/>
      <c r="E87" s="277"/>
      <c r="F87" s="87">
        <f t="shared" si="3"/>
        <v>0</v>
      </c>
      <c r="G87" s="122" t="s">
        <v>348</v>
      </c>
      <c r="I87" s="122"/>
    </row>
    <row r="88" spans="1:9" s="98" customFormat="1" hidden="1" x14ac:dyDescent="0.25">
      <c r="A88" s="299"/>
      <c r="B88" s="277"/>
      <c r="C88" s="277"/>
      <c r="D88" s="281"/>
      <c r="E88" s="277"/>
      <c r="F88" s="87">
        <f t="shared" si="3"/>
        <v>0</v>
      </c>
      <c r="G88" s="122" t="s">
        <v>348</v>
      </c>
      <c r="I88" s="122"/>
    </row>
    <row r="89" spans="1:9" s="98" customFormat="1" hidden="1" x14ac:dyDescent="0.25">
      <c r="A89" s="299"/>
      <c r="B89" s="277"/>
      <c r="C89" s="277"/>
      <c r="D89" s="281"/>
      <c r="E89" s="277"/>
      <c r="F89" s="87">
        <f t="shared" si="3"/>
        <v>0</v>
      </c>
      <c r="G89" s="122" t="s">
        <v>348</v>
      </c>
      <c r="I89" s="122"/>
    </row>
    <row r="90" spans="1:9" s="98" customFormat="1" hidden="1" x14ac:dyDescent="0.25">
      <c r="A90" s="299"/>
      <c r="B90" s="277"/>
      <c r="C90" s="277"/>
      <c r="D90" s="281"/>
      <c r="E90" s="277"/>
      <c r="F90" s="87">
        <f t="shared" si="3"/>
        <v>0</v>
      </c>
      <c r="G90" s="122" t="s">
        <v>348</v>
      </c>
      <c r="I90" s="122"/>
    </row>
    <row r="91" spans="1:9" s="98" customFormat="1" hidden="1" x14ac:dyDescent="0.25">
      <c r="A91" s="299"/>
      <c r="B91" s="277"/>
      <c r="C91" s="277"/>
      <c r="D91" s="281"/>
      <c r="E91" s="277"/>
      <c r="F91" s="87">
        <f t="shared" si="3"/>
        <v>0</v>
      </c>
      <c r="G91" s="122" t="s">
        <v>348</v>
      </c>
      <c r="I91" s="122"/>
    </row>
    <row r="92" spans="1:9" s="98" customFormat="1" hidden="1" x14ac:dyDescent="0.25">
      <c r="A92" s="299"/>
      <c r="B92" s="277"/>
      <c r="C92" s="277"/>
      <c r="D92" s="281"/>
      <c r="E92" s="277"/>
      <c r="F92" s="87">
        <f t="shared" si="3"/>
        <v>0</v>
      </c>
      <c r="G92" s="122" t="s">
        <v>348</v>
      </c>
      <c r="I92" s="122"/>
    </row>
    <row r="93" spans="1:9" s="98" customFormat="1" hidden="1" x14ac:dyDescent="0.25">
      <c r="A93" s="299"/>
      <c r="B93" s="277"/>
      <c r="C93" s="277"/>
      <c r="D93" s="281"/>
      <c r="E93" s="277"/>
      <c r="F93" s="87">
        <f t="shared" si="3"/>
        <v>0</v>
      </c>
      <c r="G93" s="122" t="s">
        <v>348</v>
      </c>
      <c r="I93" s="122"/>
    </row>
    <row r="94" spans="1:9" s="98" customFormat="1" hidden="1" x14ac:dyDescent="0.25">
      <c r="A94" s="299"/>
      <c r="B94" s="277"/>
      <c r="C94" s="277"/>
      <c r="D94" s="281"/>
      <c r="E94" s="277"/>
      <c r="F94" s="87">
        <f t="shared" si="3"/>
        <v>0</v>
      </c>
      <c r="G94" s="122" t="s">
        <v>348</v>
      </c>
      <c r="I94" s="122"/>
    </row>
    <row r="95" spans="1:9" s="98" customFormat="1" hidden="1" x14ac:dyDescent="0.25">
      <c r="A95" s="299"/>
      <c r="B95" s="277"/>
      <c r="C95" s="277"/>
      <c r="D95" s="281"/>
      <c r="E95" s="277"/>
      <c r="F95" s="87">
        <f t="shared" si="3"/>
        <v>0</v>
      </c>
      <c r="G95" s="122" t="s">
        <v>348</v>
      </c>
      <c r="I95" s="122"/>
    </row>
    <row r="96" spans="1:9" s="98" customFormat="1" hidden="1" x14ac:dyDescent="0.25">
      <c r="A96" s="299"/>
      <c r="B96" s="277"/>
      <c r="C96" s="277"/>
      <c r="D96" s="281"/>
      <c r="E96" s="277"/>
      <c r="F96" s="87">
        <f t="shared" si="3"/>
        <v>0</v>
      </c>
      <c r="G96" s="122" t="s">
        <v>348</v>
      </c>
      <c r="I96" s="122"/>
    </row>
    <row r="97" spans="1:9" s="98" customFormat="1" hidden="1" x14ac:dyDescent="0.25">
      <c r="A97" s="299"/>
      <c r="B97" s="277"/>
      <c r="C97" s="277"/>
      <c r="D97" s="281"/>
      <c r="E97" s="277"/>
      <c r="F97" s="87">
        <f t="shared" si="3"/>
        <v>0</v>
      </c>
      <c r="G97" s="122" t="s">
        <v>348</v>
      </c>
      <c r="I97" s="122"/>
    </row>
    <row r="98" spans="1:9" s="98" customFormat="1" hidden="1" x14ac:dyDescent="0.25">
      <c r="A98" s="299"/>
      <c r="B98" s="277"/>
      <c r="C98" s="277"/>
      <c r="D98" s="281"/>
      <c r="E98" s="277"/>
      <c r="F98" s="87">
        <f t="shared" si="3"/>
        <v>0</v>
      </c>
      <c r="G98" s="122" t="s">
        <v>348</v>
      </c>
      <c r="I98" s="122"/>
    </row>
    <row r="99" spans="1:9" s="98" customFormat="1" hidden="1" x14ac:dyDescent="0.25">
      <c r="A99" s="299"/>
      <c r="B99" s="277"/>
      <c r="C99" s="277"/>
      <c r="D99" s="281"/>
      <c r="E99" s="277"/>
      <c r="F99" s="87">
        <f t="shared" si="3"/>
        <v>0</v>
      </c>
      <c r="G99" s="122" t="s">
        <v>348</v>
      </c>
      <c r="I99" s="122"/>
    </row>
    <row r="100" spans="1:9" s="98" customFormat="1" hidden="1" x14ac:dyDescent="0.25">
      <c r="A100" s="299"/>
      <c r="B100" s="277"/>
      <c r="C100" s="277"/>
      <c r="D100" s="281"/>
      <c r="E100" s="277"/>
      <c r="F100" s="87">
        <f t="shared" si="3"/>
        <v>0</v>
      </c>
      <c r="G100" s="122" t="s">
        <v>348</v>
      </c>
      <c r="I100" s="122"/>
    </row>
    <row r="101" spans="1:9" s="98" customFormat="1" hidden="1" x14ac:dyDescent="0.25">
      <c r="A101" s="299"/>
      <c r="B101" s="277"/>
      <c r="C101" s="277"/>
      <c r="D101" s="281"/>
      <c r="E101" s="277"/>
      <c r="F101" s="87">
        <f t="shared" si="3"/>
        <v>0</v>
      </c>
      <c r="G101" s="122" t="s">
        <v>348</v>
      </c>
      <c r="I101" s="122"/>
    </row>
    <row r="102" spans="1:9" s="98" customFormat="1" hidden="1" x14ac:dyDescent="0.25">
      <c r="A102" s="299"/>
      <c r="B102" s="277"/>
      <c r="C102" s="277"/>
      <c r="D102" s="281"/>
      <c r="E102" s="277"/>
      <c r="F102" s="87">
        <f t="shared" ref="F102:F117" si="4">ROUND(+B102*D102*E102,2)</f>
        <v>0</v>
      </c>
      <c r="G102" s="122" t="s">
        <v>348</v>
      </c>
      <c r="I102" s="122"/>
    </row>
    <row r="103" spans="1:9" s="98" customFormat="1" hidden="1" x14ac:dyDescent="0.25">
      <c r="A103" s="299"/>
      <c r="B103" s="277"/>
      <c r="C103" s="277"/>
      <c r="D103" s="281"/>
      <c r="E103" s="277"/>
      <c r="F103" s="87">
        <f t="shared" si="4"/>
        <v>0</v>
      </c>
      <c r="G103" s="122" t="s">
        <v>348</v>
      </c>
      <c r="I103" s="122"/>
    </row>
    <row r="104" spans="1:9" s="98" customFormat="1" hidden="1" x14ac:dyDescent="0.25">
      <c r="A104" s="299"/>
      <c r="B104" s="277"/>
      <c r="C104" s="277"/>
      <c r="D104" s="281"/>
      <c r="E104" s="277"/>
      <c r="F104" s="87">
        <f t="shared" si="4"/>
        <v>0</v>
      </c>
      <c r="G104" s="122" t="s">
        <v>348</v>
      </c>
      <c r="I104" s="122"/>
    </row>
    <row r="105" spans="1:9" s="98" customFormat="1" hidden="1" x14ac:dyDescent="0.25">
      <c r="A105" s="299"/>
      <c r="B105" s="277"/>
      <c r="C105" s="277"/>
      <c r="D105" s="281"/>
      <c r="E105" s="277"/>
      <c r="F105" s="87">
        <f t="shared" si="4"/>
        <v>0</v>
      </c>
      <c r="G105" s="122" t="s">
        <v>348</v>
      </c>
      <c r="I105" s="122"/>
    </row>
    <row r="106" spans="1:9" s="98" customFormat="1" hidden="1" x14ac:dyDescent="0.25">
      <c r="A106" s="299"/>
      <c r="B106" s="277"/>
      <c r="C106" s="277"/>
      <c r="D106" s="281"/>
      <c r="E106" s="277"/>
      <c r="F106" s="87">
        <f t="shared" si="4"/>
        <v>0</v>
      </c>
      <c r="G106" s="122" t="s">
        <v>348</v>
      </c>
      <c r="I106" s="122"/>
    </row>
    <row r="107" spans="1:9" s="98" customFormat="1" hidden="1" x14ac:dyDescent="0.25">
      <c r="A107" s="299"/>
      <c r="B107" s="277"/>
      <c r="C107" s="277"/>
      <c r="D107" s="281"/>
      <c r="E107" s="277"/>
      <c r="F107" s="87">
        <f t="shared" si="4"/>
        <v>0</v>
      </c>
      <c r="G107" s="122" t="s">
        <v>348</v>
      </c>
      <c r="I107" s="122"/>
    </row>
    <row r="108" spans="1:9" s="98" customFormat="1" hidden="1" x14ac:dyDescent="0.25">
      <c r="A108" s="299"/>
      <c r="B108" s="277"/>
      <c r="C108" s="277"/>
      <c r="D108" s="281"/>
      <c r="E108" s="277"/>
      <c r="F108" s="87">
        <f t="shared" si="4"/>
        <v>0</v>
      </c>
      <c r="G108" s="122" t="s">
        <v>348</v>
      </c>
      <c r="I108" s="122"/>
    </row>
    <row r="109" spans="1:9" s="98" customFormat="1" hidden="1" x14ac:dyDescent="0.25">
      <c r="A109" s="299"/>
      <c r="B109" s="277"/>
      <c r="C109" s="277"/>
      <c r="D109" s="281"/>
      <c r="E109" s="277"/>
      <c r="F109" s="87">
        <f t="shared" si="4"/>
        <v>0</v>
      </c>
      <c r="G109" s="122" t="s">
        <v>348</v>
      </c>
      <c r="I109" s="122"/>
    </row>
    <row r="110" spans="1:9" s="98" customFormat="1" hidden="1" x14ac:dyDescent="0.25">
      <c r="A110" s="299"/>
      <c r="B110" s="277"/>
      <c r="C110" s="277"/>
      <c r="D110" s="281"/>
      <c r="E110" s="277"/>
      <c r="F110" s="87">
        <f t="shared" si="4"/>
        <v>0</v>
      </c>
      <c r="G110" s="122" t="s">
        <v>348</v>
      </c>
      <c r="I110" s="122"/>
    </row>
    <row r="111" spans="1:9" s="98" customFormat="1" hidden="1" x14ac:dyDescent="0.25">
      <c r="A111" s="299"/>
      <c r="B111" s="277"/>
      <c r="C111" s="277"/>
      <c r="D111" s="281"/>
      <c r="E111" s="277"/>
      <c r="F111" s="87">
        <f t="shared" si="4"/>
        <v>0</v>
      </c>
      <c r="G111" s="122" t="s">
        <v>348</v>
      </c>
      <c r="I111" s="122"/>
    </row>
    <row r="112" spans="1:9" s="98" customFormat="1" hidden="1" x14ac:dyDescent="0.25">
      <c r="A112" s="299"/>
      <c r="B112" s="277"/>
      <c r="C112" s="277"/>
      <c r="D112" s="281"/>
      <c r="E112" s="277"/>
      <c r="F112" s="87">
        <f t="shared" si="4"/>
        <v>0</v>
      </c>
      <c r="G112" s="122" t="s">
        <v>348</v>
      </c>
      <c r="I112" s="122"/>
    </row>
    <row r="113" spans="1:9" s="98" customFormat="1" hidden="1" x14ac:dyDescent="0.25">
      <c r="A113" s="299"/>
      <c r="B113" s="277"/>
      <c r="C113" s="277"/>
      <c r="D113" s="281"/>
      <c r="E113" s="277"/>
      <c r="F113" s="87">
        <f t="shared" si="4"/>
        <v>0</v>
      </c>
      <c r="G113" s="122" t="s">
        <v>348</v>
      </c>
      <c r="I113" s="122"/>
    </row>
    <row r="114" spans="1:9" s="98" customFormat="1" hidden="1" x14ac:dyDescent="0.25">
      <c r="A114" s="299"/>
      <c r="B114" s="277"/>
      <c r="C114" s="277"/>
      <c r="D114" s="281"/>
      <c r="E114" s="277"/>
      <c r="F114" s="87">
        <f t="shared" si="4"/>
        <v>0</v>
      </c>
      <c r="G114" s="122" t="s">
        <v>348</v>
      </c>
      <c r="I114" s="122"/>
    </row>
    <row r="115" spans="1:9" s="98" customFormat="1" hidden="1" x14ac:dyDescent="0.25">
      <c r="A115" s="299"/>
      <c r="B115" s="277"/>
      <c r="C115" s="277"/>
      <c r="D115" s="281"/>
      <c r="E115" s="277"/>
      <c r="F115" s="87">
        <f t="shared" si="4"/>
        <v>0</v>
      </c>
      <c r="G115" s="122" t="s">
        <v>348</v>
      </c>
      <c r="I115" s="122"/>
    </row>
    <row r="116" spans="1:9" s="98" customFormat="1" hidden="1" x14ac:dyDescent="0.25">
      <c r="A116" s="299"/>
      <c r="B116" s="277"/>
      <c r="C116" s="277"/>
      <c r="D116" s="281"/>
      <c r="E116" s="277"/>
      <c r="F116" s="87">
        <f t="shared" si="4"/>
        <v>0</v>
      </c>
      <c r="G116" s="122" t="s">
        <v>348</v>
      </c>
      <c r="I116" s="122"/>
    </row>
    <row r="117" spans="1:9" s="98" customFormat="1" hidden="1" x14ac:dyDescent="0.25">
      <c r="A117" s="299"/>
      <c r="B117" s="277"/>
      <c r="C117" s="277"/>
      <c r="D117" s="281"/>
      <c r="E117" s="277"/>
      <c r="F117" s="87">
        <f t="shared" si="4"/>
        <v>0</v>
      </c>
      <c r="G117" s="122" t="s">
        <v>348</v>
      </c>
      <c r="I117" s="122"/>
    </row>
    <row r="118" spans="1:9" s="98" customFormat="1" hidden="1" x14ac:dyDescent="0.25">
      <c r="A118" s="299"/>
      <c r="B118" s="277"/>
      <c r="C118" s="277"/>
      <c r="D118" s="281"/>
      <c r="E118" s="277"/>
      <c r="F118" s="87">
        <f t="shared" si="1"/>
        <v>0</v>
      </c>
      <c r="G118" s="122" t="s">
        <v>348</v>
      </c>
      <c r="I118" s="122"/>
    </row>
    <row r="119" spans="1:9" s="98" customFormat="1" hidden="1" x14ac:dyDescent="0.25">
      <c r="A119" s="299"/>
      <c r="B119" s="277"/>
      <c r="C119" s="277"/>
      <c r="D119" s="281"/>
      <c r="E119" s="277"/>
      <c r="F119" s="87">
        <f t="shared" si="1"/>
        <v>0</v>
      </c>
      <c r="G119" s="122" t="s">
        <v>348</v>
      </c>
      <c r="I119" s="122"/>
    </row>
    <row r="120" spans="1:9" s="98" customFormat="1" hidden="1" x14ac:dyDescent="0.25">
      <c r="A120" s="299"/>
      <c r="B120" s="277"/>
      <c r="C120" s="277"/>
      <c r="D120" s="281"/>
      <c r="E120" s="277"/>
      <c r="F120" s="87">
        <f t="shared" si="1"/>
        <v>0</v>
      </c>
      <c r="G120" s="122" t="s">
        <v>348</v>
      </c>
      <c r="I120" s="122"/>
    </row>
    <row r="121" spans="1:9" s="98" customFormat="1" hidden="1" x14ac:dyDescent="0.25">
      <c r="A121" s="299"/>
      <c r="B121" s="277"/>
      <c r="C121" s="277"/>
      <c r="D121" s="281"/>
      <c r="E121" s="277"/>
      <c r="F121" s="87">
        <f t="shared" si="1"/>
        <v>0</v>
      </c>
      <c r="G121" s="122" t="s">
        <v>348</v>
      </c>
      <c r="I121" s="122"/>
    </row>
    <row r="122" spans="1:9" s="98" customFormat="1" hidden="1" x14ac:dyDescent="0.25">
      <c r="A122" s="299"/>
      <c r="B122" s="277"/>
      <c r="C122" s="277"/>
      <c r="D122" s="281"/>
      <c r="E122" s="277"/>
      <c r="F122" s="87">
        <f t="shared" ref="F122:F125" si="5">ROUND(+B122*D122*E122,2)</f>
        <v>0</v>
      </c>
      <c r="G122" s="122" t="s">
        <v>348</v>
      </c>
      <c r="I122" s="122"/>
    </row>
    <row r="123" spans="1:9" s="98" customFormat="1" hidden="1" x14ac:dyDescent="0.25">
      <c r="A123" s="299"/>
      <c r="B123" s="277"/>
      <c r="C123" s="277"/>
      <c r="D123" s="281"/>
      <c r="E123" s="277"/>
      <c r="F123" s="87">
        <f t="shared" si="5"/>
        <v>0</v>
      </c>
      <c r="G123" s="122" t="s">
        <v>348</v>
      </c>
      <c r="I123" s="122"/>
    </row>
    <row r="124" spans="1:9" s="98" customFormat="1" hidden="1" x14ac:dyDescent="0.25">
      <c r="A124" s="299"/>
      <c r="B124" s="277"/>
      <c r="C124" s="277"/>
      <c r="D124" s="281"/>
      <c r="E124" s="277"/>
      <c r="F124" s="87">
        <f t="shared" si="5"/>
        <v>0</v>
      </c>
      <c r="G124" s="122" t="s">
        <v>348</v>
      </c>
      <c r="I124" s="122"/>
    </row>
    <row r="125" spans="1:9" s="98" customFormat="1" hidden="1" x14ac:dyDescent="0.25">
      <c r="A125" s="299"/>
      <c r="B125" s="277"/>
      <c r="C125" s="277"/>
      <c r="D125" s="281"/>
      <c r="E125" s="277"/>
      <c r="F125" s="87">
        <f t="shared" si="5"/>
        <v>0</v>
      </c>
      <c r="G125" s="122" t="s">
        <v>348</v>
      </c>
      <c r="I125" s="122"/>
    </row>
    <row r="126" spans="1:9" s="98" customFormat="1" hidden="1" x14ac:dyDescent="0.25">
      <c r="A126" s="299"/>
      <c r="B126" s="277"/>
      <c r="C126" s="277"/>
      <c r="D126" s="281"/>
      <c r="E126" s="277"/>
      <c r="F126" s="87">
        <f t="shared" ref="F126:F129" si="6">ROUND(+B126*D126*E126,2)</f>
        <v>0</v>
      </c>
      <c r="G126" s="122" t="s">
        <v>348</v>
      </c>
      <c r="I126" s="122"/>
    </row>
    <row r="127" spans="1:9" s="98" customFormat="1" hidden="1" x14ac:dyDescent="0.25">
      <c r="A127" s="299"/>
      <c r="B127" s="277"/>
      <c r="C127" s="277"/>
      <c r="D127" s="281"/>
      <c r="E127" s="277"/>
      <c r="F127" s="87">
        <f t="shared" si="6"/>
        <v>0</v>
      </c>
      <c r="G127" s="122" t="s">
        <v>348</v>
      </c>
      <c r="I127" s="122"/>
    </row>
    <row r="128" spans="1:9" s="98" customFormat="1" hidden="1" x14ac:dyDescent="0.25">
      <c r="A128" s="299"/>
      <c r="B128" s="277"/>
      <c r="C128" s="277"/>
      <c r="D128" s="281"/>
      <c r="E128" s="277"/>
      <c r="F128" s="87">
        <f t="shared" si="6"/>
        <v>0</v>
      </c>
      <c r="G128" s="122" t="s">
        <v>348</v>
      </c>
      <c r="I128" s="122"/>
    </row>
    <row r="129" spans="1:9" s="98" customFormat="1" hidden="1" x14ac:dyDescent="0.25">
      <c r="A129" s="299"/>
      <c r="B129" s="277"/>
      <c r="C129" s="277"/>
      <c r="D129" s="281"/>
      <c r="E129" s="277"/>
      <c r="F129" s="87">
        <f t="shared" si="6"/>
        <v>0</v>
      </c>
      <c r="G129" s="122" t="s">
        <v>348</v>
      </c>
      <c r="I129" s="122"/>
    </row>
    <row r="130" spans="1:9" s="98" customFormat="1" hidden="1" x14ac:dyDescent="0.25">
      <c r="A130" s="299"/>
      <c r="B130" s="277"/>
      <c r="C130" s="277"/>
      <c r="D130" s="281"/>
      <c r="E130" s="277"/>
      <c r="F130" s="87">
        <f t="shared" si="1"/>
        <v>0</v>
      </c>
      <c r="G130" s="122" t="s">
        <v>348</v>
      </c>
      <c r="I130" s="122"/>
    </row>
    <row r="131" spans="1:9" s="98" customFormat="1" hidden="1" x14ac:dyDescent="0.25">
      <c r="A131" s="299"/>
      <c r="B131" s="277"/>
      <c r="C131" s="277"/>
      <c r="D131" s="281"/>
      <c r="E131" s="277"/>
      <c r="F131" s="87">
        <f t="shared" ref="F131" si="7">ROUND(+B131*D131*E131,2)</f>
        <v>0</v>
      </c>
      <c r="G131" s="122" t="s">
        <v>348</v>
      </c>
      <c r="I131" s="122"/>
    </row>
    <row r="132" spans="1:9" s="98" customFormat="1" hidden="1" x14ac:dyDescent="0.25">
      <c r="A132" s="299"/>
      <c r="B132" s="277"/>
      <c r="C132" s="277"/>
      <c r="D132" s="281"/>
      <c r="E132" s="277"/>
      <c r="F132" s="87">
        <f t="shared" ref="F132" si="8">ROUND(+B132*D132*E132,2)</f>
        <v>0</v>
      </c>
      <c r="G132" s="122" t="s">
        <v>348</v>
      </c>
      <c r="I132" s="122"/>
    </row>
    <row r="133" spans="1:9" s="98" customFormat="1" hidden="1" x14ac:dyDescent="0.25">
      <c r="A133" s="299"/>
      <c r="B133" s="277"/>
      <c r="C133" s="277"/>
      <c r="D133" s="281"/>
      <c r="E133" s="277"/>
      <c r="F133" s="87">
        <f t="shared" si="1"/>
        <v>0</v>
      </c>
      <c r="G133" s="122" t="s">
        <v>348</v>
      </c>
      <c r="I133" s="122"/>
    </row>
    <row r="134" spans="1:9" s="98" customFormat="1" x14ac:dyDescent="0.25">
      <c r="A134" s="280" t="s">
        <v>62</v>
      </c>
      <c r="B134" s="277">
        <v>3</v>
      </c>
      <c r="C134" s="277" t="s">
        <v>322</v>
      </c>
      <c r="D134" s="281">
        <f t="shared" ref="D134" ca="1" si="9">RAND()*1000000</f>
        <v>647665.3772433704</v>
      </c>
      <c r="E134" s="277">
        <v>2</v>
      </c>
      <c r="F134" s="309">
        <f ca="1">ROUND(+B134*D134*E134,2)</f>
        <v>3885992.26</v>
      </c>
      <c r="G134" s="122" t="s">
        <v>348</v>
      </c>
      <c r="I134" s="122"/>
    </row>
    <row r="135" spans="1:9" s="98" customFormat="1" x14ac:dyDescent="0.25">
      <c r="A135" s="239"/>
      <c r="D135" s="205"/>
      <c r="E135" s="218" t="s">
        <v>40</v>
      </c>
      <c r="F135" s="323">
        <f ca="1">ROUND(SUBTOTAL(109,F5:F134),2)</f>
        <v>11819948.550000001</v>
      </c>
      <c r="G135" s="122" t="s">
        <v>348</v>
      </c>
      <c r="I135" s="125" t="s">
        <v>352</v>
      </c>
    </row>
    <row r="136" spans="1:9" s="98" customFormat="1" x14ac:dyDescent="0.25">
      <c r="A136" s="239"/>
      <c r="D136" s="144"/>
      <c r="F136" s="314"/>
      <c r="G136" s="122" t="s">
        <v>349</v>
      </c>
    </row>
    <row r="137" spans="1:9" s="98" customFormat="1" x14ac:dyDescent="0.25">
      <c r="A137" s="280" t="s">
        <v>329</v>
      </c>
      <c r="B137" s="277">
        <v>3</v>
      </c>
      <c r="C137" s="277" t="s">
        <v>322</v>
      </c>
      <c r="D137" s="281">
        <f t="shared" ref="D137:D139" ca="1" si="10">RAND()*1000000</f>
        <v>757984.05902591965</v>
      </c>
      <c r="E137" s="277">
        <v>2</v>
      </c>
      <c r="F137" s="87">
        <f ca="1">ROUND(+B137*D137*E137,2)</f>
        <v>4547904.3499999996</v>
      </c>
      <c r="G137" s="122" t="s">
        <v>349</v>
      </c>
    </row>
    <row r="138" spans="1:9" s="98" customFormat="1" x14ac:dyDescent="0.25">
      <c r="A138" s="299" t="s">
        <v>356</v>
      </c>
      <c r="B138" s="277">
        <v>3</v>
      </c>
      <c r="C138" s="277" t="s">
        <v>322</v>
      </c>
      <c r="D138" s="281">
        <f t="shared" ca="1" si="10"/>
        <v>124010.08389504808</v>
      </c>
      <c r="E138" s="277">
        <v>2</v>
      </c>
      <c r="F138" s="87">
        <f t="shared" ref="F138:F201" ca="1" si="11">ROUND(+B138*D138*E138,2)</f>
        <v>744060.5</v>
      </c>
      <c r="G138" s="122" t="s">
        <v>349</v>
      </c>
      <c r="I138" s="122"/>
    </row>
    <row r="139" spans="1:9" s="98" customFormat="1" x14ac:dyDescent="0.25">
      <c r="A139" s="299" t="s">
        <v>357</v>
      </c>
      <c r="B139" s="277">
        <v>3</v>
      </c>
      <c r="C139" s="277" t="s">
        <v>322</v>
      </c>
      <c r="D139" s="281">
        <f t="shared" ca="1" si="10"/>
        <v>508855.79289595503</v>
      </c>
      <c r="E139" s="277">
        <v>2</v>
      </c>
      <c r="F139" s="87">
        <f t="shared" ca="1" si="11"/>
        <v>3053134.76</v>
      </c>
      <c r="G139" s="122" t="s">
        <v>349</v>
      </c>
      <c r="I139" s="122"/>
    </row>
    <row r="140" spans="1:9" s="98" customFormat="1" hidden="1" x14ac:dyDescent="0.25">
      <c r="A140" s="299"/>
      <c r="B140" s="277"/>
      <c r="C140" s="277"/>
      <c r="D140" s="281"/>
      <c r="E140" s="277"/>
      <c r="F140" s="87">
        <f t="shared" si="11"/>
        <v>0</v>
      </c>
      <c r="G140" s="122" t="s">
        <v>349</v>
      </c>
      <c r="I140" s="122"/>
    </row>
    <row r="141" spans="1:9" s="98" customFormat="1" hidden="1" x14ac:dyDescent="0.25">
      <c r="A141" s="299"/>
      <c r="B141" s="277"/>
      <c r="C141" s="277"/>
      <c r="D141" s="281"/>
      <c r="E141" s="277"/>
      <c r="F141" s="87">
        <f t="shared" si="11"/>
        <v>0</v>
      </c>
      <c r="G141" s="122" t="s">
        <v>349</v>
      </c>
      <c r="I141" s="122"/>
    </row>
    <row r="142" spans="1:9" s="98" customFormat="1" hidden="1" x14ac:dyDescent="0.25">
      <c r="A142" s="299"/>
      <c r="B142" s="277"/>
      <c r="C142" s="277"/>
      <c r="D142" s="281"/>
      <c r="E142" s="277"/>
      <c r="F142" s="87">
        <f t="shared" si="11"/>
        <v>0</v>
      </c>
      <c r="G142" s="122" t="s">
        <v>349</v>
      </c>
      <c r="I142" s="122"/>
    </row>
    <row r="143" spans="1:9" s="98" customFormat="1" hidden="1" x14ac:dyDescent="0.25">
      <c r="A143" s="299"/>
      <c r="B143" s="277"/>
      <c r="C143" s="277"/>
      <c r="D143" s="281"/>
      <c r="E143" s="277"/>
      <c r="F143" s="87">
        <f t="shared" si="11"/>
        <v>0</v>
      </c>
      <c r="G143" s="122" t="s">
        <v>349</v>
      </c>
      <c r="I143" s="122"/>
    </row>
    <row r="144" spans="1:9" s="98" customFormat="1" hidden="1" x14ac:dyDescent="0.25">
      <c r="A144" s="299"/>
      <c r="B144" s="277"/>
      <c r="C144" s="277"/>
      <c r="D144" s="281"/>
      <c r="E144" s="277"/>
      <c r="F144" s="87">
        <f t="shared" si="11"/>
        <v>0</v>
      </c>
      <c r="G144" s="122" t="s">
        <v>349</v>
      </c>
      <c r="I144" s="122"/>
    </row>
    <row r="145" spans="1:9" s="98" customFormat="1" hidden="1" x14ac:dyDescent="0.25">
      <c r="A145" s="299"/>
      <c r="B145" s="277"/>
      <c r="C145" s="277"/>
      <c r="D145" s="281"/>
      <c r="E145" s="277"/>
      <c r="F145" s="87">
        <f t="shared" si="11"/>
        <v>0</v>
      </c>
      <c r="G145" s="122" t="s">
        <v>349</v>
      </c>
      <c r="I145" s="122"/>
    </row>
    <row r="146" spans="1:9" s="98" customFormat="1" hidden="1" x14ac:dyDescent="0.25">
      <c r="A146" s="299"/>
      <c r="B146" s="277"/>
      <c r="C146" s="277"/>
      <c r="D146" s="281"/>
      <c r="E146" s="277"/>
      <c r="F146" s="87">
        <f t="shared" si="11"/>
        <v>0</v>
      </c>
      <c r="G146" s="122" t="s">
        <v>349</v>
      </c>
      <c r="I146" s="122"/>
    </row>
    <row r="147" spans="1:9" s="98" customFormat="1" hidden="1" x14ac:dyDescent="0.25">
      <c r="A147" s="299"/>
      <c r="B147" s="277"/>
      <c r="C147" s="277"/>
      <c r="D147" s="281"/>
      <c r="E147" s="277"/>
      <c r="F147" s="87">
        <f t="shared" si="11"/>
        <v>0</v>
      </c>
      <c r="G147" s="122" t="s">
        <v>349</v>
      </c>
      <c r="I147" s="122"/>
    </row>
    <row r="148" spans="1:9" s="98" customFormat="1" hidden="1" x14ac:dyDescent="0.25">
      <c r="A148" s="299"/>
      <c r="B148" s="277"/>
      <c r="C148" s="277"/>
      <c r="D148" s="281"/>
      <c r="E148" s="277"/>
      <c r="F148" s="87">
        <f t="shared" si="11"/>
        <v>0</v>
      </c>
      <c r="G148" s="122" t="s">
        <v>349</v>
      </c>
      <c r="I148" s="122"/>
    </row>
    <row r="149" spans="1:9" s="98" customFormat="1" hidden="1" x14ac:dyDescent="0.25">
      <c r="A149" s="299"/>
      <c r="B149" s="277"/>
      <c r="C149" s="277"/>
      <c r="D149" s="281"/>
      <c r="E149" s="277"/>
      <c r="F149" s="87">
        <f t="shared" si="11"/>
        <v>0</v>
      </c>
      <c r="G149" s="122" t="s">
        <v>349</v>
      </c>
      <c r="I149" s="122"/>
    </row>
    <row r="150" spans="1:9" s="98" customFormat="1" hidden="1" x14ac:dyDescent="0.25">
      <c r="A150" s="299"/>
      <c r="B150" s="277"/>
      <c r="C150" s="277"/>
      <c r="D150" s="281"/>
      <c r="E150" s="277"/>
      <c r="F150" s="87">
        <f t="shared" si="11"/>
        <v>0</v>
      </c>
      <c r="G150" s="122" t="s">
        <v>349</v>
      </c>
      <c r="I150" s="122"/>
    </row>
    <row r="151" spans="1:9" s="98" customFormat="1" hidden="1" x14ac:dyDescent="0.25">
      <c r="A151" s="299"/>
      <c r="B151" s="277"/>
      <c r="C151" s="277"/>
      <c r="D151" s="281"/>
      <c r="E151" s="277"/>
      <c r="F151" s="87">
        <f t="shared" si="11"/>
        <v>0</v>
      </c>
      <c r="G151" s="122" t="s">
        <v>349</v>
      </c>
      <c r="I151" s="122"/>
    </row>
    <row r="152" spans="1:9" s="98" customFormat="1" hidden="1" x14ac:dyDescent="0.25">
      <c r="A152" s="299"/>
      <c r="B152" s="277"/>
      <c r="C152" s="277"/>
      <c r="D152" s="281"/>
      <c r="E152" s="277"/>
      <c r="F152" s="87">
        <f t="shared" si="11"/>
        <v>0</v>
      </c>
      <c r="G152" s="122" t="s">
        <v>349</v>
      </c>
      <c r="I152" s="122"/>
    </row>
    <row r="153" spans="1:9" s="98" customFormat="1" hidden="1" x14ac:dyDescent="0.25">
      <c r="A153" s="299"/>
      <c r="B153" s="277"/>
      <c r="C153" s="277"/>
      <c r="D153" s="281"/>
      <c r="E153" s="277"/>
      <c r="F153" s="87">
        <f t="shared" si="11"/>
        <v>0</v>
      </c>
      <c r="G153" s="122" t="s">
        <v>349</v>
      </c>
      <c r="I153" s="122"/>
    </row>
    <row r="154" spans="1:9" s="98" customFormat="1" hidden="1" x14ac:dyDescent="0.25">
      <c r="A154" s="299"/>
      <c r="B154" s="277"/>
      <c r="C154" s="277"/>
      <c r="D154" s="281"/>
      <c r="E154" s="277"/>
      <c r="F154" s="87">
        <f t="shared" si="11"/>
        <v>0</v>
      </c>
      <c r="G154" s="122" t="s">
        <v>349</v>
      </c>
      <c r="I154" s="122"/>
    </row>
    <row r="155" spans="1:9" s="98" customFormat="1" hidden="1" x14ac:dyDescent="0.25">
      <c r="A155" s="299"/>
      <c r="B155" s="277"/>
      <c r="C155" s="277"/>
      <c r="D155" s="281"/>
      <c r="E155" s="277"/>
      <c r="F155" s="87">
        <f t="shared" si="11"/>
        <v>0</v>
      </c>
      <c r="G155" s="122" t="s">
        <v>349</v>
      </c>
      <c r="I155" s="122"/>
    </row>
    <row r="156" spans="1:9" s="98" customFormat="1" hidden="1" x14ac:dyDescent="0.25">
      <c r="A156" s="299"/>
      <c r="B156" s="277"/>
      <c r="C156" s="277"/>
      <c r="D156" s="281"/>
      <c r="E156" s="277"/>
      <c r="F156" s="87">
        <f t="shared" si="11"/>
        <v>0</v>
      </c>
      <c r="G156" s="122" t="s">
        <v>349</v>
      </c>
      <c r="I156" s="122"/>
    </row>
    <row r="157" spans="1:9" s="98" customFormat="1" hidden="1" x14ac:dyDescent="0.25">
      <c r="A157" s="299"/>
      <c r="B157" s="277"/>
      <c r="C157" s="277"/>
      <c r="D157" s="281"/>
      <c r="E157" s="277"/>
      <c r="F157" s="87">
        <f t="shared" si="11"/>
        <v>0</v>
      </c>
      <c r="G157" s="122" t="s">
        <v>349</v>
      </c>
      <c r="I157" s="122"/>
    </row>
    <row r="158" spans="1:9" s="98" customFormat="1" hidden="1" x14ac:dyDescent="0.25">
      <c r="A158" s="299"/>
      <c r="B158" s="277"/>
      <c r="C158" s="277"/>
      <c r="D158" s="281"/>
      <c r="E158" s="277"/>
      <c r="F158" s="87">
        <f t="shared" si="11"/>
        <v>0</v>
      </c>
      <c r="G158" s="122" t="s">
        <v>349</v>
      </c>
      <c r="I158" s="122"/>
    </row>
    <row r="159" spans="1:9" s="98" customFormat="1" hidden="1" x14ac:dyDescent="0.25">
      <c r="A159" s="299"/>
      <c r="B159" s="277"/>
      <c r="C159" s="277"/>
      <c r="D159" s="281"/>
      <c r="E159" s="277"/>
      <c r="F159" s="87">
        <f t="shared" si="11"/>
        <v>0</v>
      </c>
      <c r="G159" s="122" t="s">
        <v>349</v>
      </c>
      <c r="I159" s="122"/>
    </row>
    <row r="160" spans="1:9" s="98" customFormat="1" hidden="1" x14ac:dyDescent="0.25">
      <c r="A160" s="299"/>
      <c r="B160" s="277"/>
      <c r="C160" s="277"/>
      <c r="D160" s="281"/>
      <c r="E160" s="277"/>
      <c r="F160" s="87">
        <f t="shared" si="11"/>
        <v>0</v>
      </c>
      <c r="G160" s="122" t="s">
        <v>349</v>
      </c>
      <c r="I160" s="122"/>
    </row>
    <row r="161" spans="1:9" s="98" customFormat="1" hidden="1" x14ac:dyDescent="0.25">
      <c r="A161" s="299"/>
      <c r="B161" s="277"/>
      <c r="C161" s="277"/>
      <c r="D161" s="281"/>
      <c r="E161" s="277"/>
      <c r="F161" s="87">
        <f t="shared" si="11"/>
        <v>0</v>
      </c>
      <c r="G161" s="122" t="s">
        <v>349</v>
      </c>
      <c r="I161" s="122"/>
    </row>
    <row r="162" spans="1:9" s="98" customFormat="1" hidden="1" x14ac:dyDescent="0.25">
      <c r="A162" s="299"/>
      <c r="B162" s="277"/>
      <c r="C162" s="277"/>
      <c r="D162" s="281"/>
      <c r="E162" s="277"/>
      <c r="F162" s="87">
        <f t="shared" si="11"/>
        <v>0</v>
      </c>
      <c r="G162" s="122" t="s">
        <v>349</v>
      </c>
      <c r="I162" s="122"/>
    </row>
    <row r="163" spans="1:9" s="98" customFormat="1" hidden="1" x14ac:dyDescent="0.25">
      <c r="A163" s="299"/>
      <c r="B163" s="277"/>
      <c r="C163" s="277"/>
      <c r="D163" s="281"/>
      <c r="E163" s="277"/>
      <c r="F163" s="87">
        <f t="shared" si="11"/>
        <v>0</v>
      </c>
      <c r="G163" s="122" t="s">
        <v>349</v>
      </c>
      <c r="I163" s="122"/>
    </row>
    <row r="164" spans="1:9" s="98" customFormat="1" hidden="1" x14ac:dyDescent="0.25">
      <c r="A164" s="299"/>
      <c r="B164" s="277"/>
      <c r="C164" s="277"/>
      <c r="D164" s="281"/>
      <c r="E164" s="277"/>
      <c r="F164" s="87">
        <f t="shared" si="11"/>
        <v>0</v>
      </c>
      <c r="G164" s="122" t="s">
        <v>349</v>
      </c>
      <c r="I164" s="122"/>
    </row>
    <row r="165" spans="1:9" s="98" customFormat="1" hidden="1" x14ac:dyDescent="0.25">
      <c r="A165" s="299"/>
      <c r="B165" s="277"/>
      <c r="C165" s="277"/>
      <c r="D165" s="281"/>
      <c r="E165" s="277"/>
      <c r="F165" s="87">
        <f t="shared" si="11"/>
        <v>0</v>
      </c>
      <c r="G165" s="122" t="s">
        <v>349</v>
      </c>
      <c r="I165" s="122"/>
    </row>
    <row r="166" spans="1:9" s="98" customFormat="1" hidden="1" x14ac:dyDescent="0.25">
      <c r="A166" s="299"/>
      <c r="B166" s="277"/>
      <c r="C166" s="277"/>
      <c r="D166" s="281"/>
      <c r="E166" s="277"/>
      <c r="F166" s="87">
        <f t="shared" si="11"/>
        <v>0</v>
      </c>
      <c r="G166" s="122" t="s">
        <v>349</v>
      </c>
      <c r="I166" s="122"/>
    </row>
    <row r="167" spans="1:9" s="98" customFormat="1" hidden="1" x14ac:dyDescent="0.25">
      <c r="A167" s="299"/>
      <c r="B167" s="277"/>
      <c r="C167" s="277"/>
      <c r="D167" s="281"/>
      <c r="E167" s="277"/>
      <c r="F167" s="87">
        <f t="shared" si="11"/>
        <v>0</v>
      </c>
      <c r="G167" s="122" t="s">
        <v>349</v>
      </c>
      <c r="I167" s="122"/>
    </row>
    <row r="168" spans="1:9" s="98" customFormat="1" hidden="1" x14ac:dyDescent="0.25">
      <c r="A168" s="299"/>
      <c r="B168" s="277"/>
      <c r="C168" s="277"/>
      <c r="D168" s="281"/>
      <c r="E168" s="277"/>
      <c r="F168" s="87">
        <f t="shared" si="11"/>
        <v>0</v>
      </c>
      <c r="G168" s="122" t="s">
        <v>349</v>
      </c>
      <c r="I168" s="122"/>
    </row>
    <row r="169" spans="1:9" s="98" customFormat="1" hidden="1" x14ac:dyDescent="0.25">
      <c r="A169" s="299"/>
      <c r="B169" s="277"/>
      <c r="C169" s="277"/>
      <c r="D169" s="281"/>
      <c r="E169" s="277"/>
      <c r="F169" s="87">
        <f t="shared" si="11"/>
        <v>0</v>
      </c>
      <c r="G169" s="122" t="s">
        <v>349</v>
      </c>
      <c r="I169" s="122"/>
    </row>
    <row r="170" spans="1:9" s="98" customFormat="1" hidden="1" x14ac:dyDescent="0.25">
      <c r="A170" s="299"/>
      <c r="B170" s="277"/>
      <c r="C170" s="277"/>
      <c r="D170" s="281"/>
      <c r="E170" s="277"/>
      <c r="F170" s="87">
        <f t="shared" si="11"/>
        <v>0</v>
      </c>
      <c r="G170" s="122" t="s">
        <v>349</v>
      </c>
      <c r="I170" s="122"/>
    </row>
    <row r="171" spans="1:9" s="98" customFormat="1" hidden="1" x14ac:dyDescent="0.25">
      <c r="A171" s="299"/>
      <c r="B171" s="277"/>
      <c r="C171" s="277"/>
      <c r="D171" s="281"/>
      <c r="E171" s="277"/>
      <c r="F171" s="87">
        <f t="shared" si="11"/>
        <v>0</v>
      </c>
      <c r="G171" s="122" t="s">
        <v>349</v>
      </c>
      <c r="I171" s="122"/>
    </row>
    <row r="172" spans="1:9" s="98" customFormat="1" hidden="1" x14ac:dyDescent="0.25">
      <c r="A172" s="299"/>
      <c r="B172" s="277"/>
      <c r="C172" s="277"/>
      <c r="D172" s="281"/>
      <c r="E172" s="277"/>
      <c r="F172" s="87">
        <f t="shared" si="11"/>
        <v>0</v>
      </c>
      <c r="G172" s="122" t="s">
        <v>349</v>
      </c>
      <c r="I172" s="122"/>
    </row>
    <row r="173" spans="1:9" s="98" customFormat="1" hidden="1" x14ac:dyDescent="0.25">
      <c r="A173" s="299"/>
      <c r="B173" s="277"/>
      <c r="C173" s="277"/>
      <c r="D173" s="281"/>
      <c r="E173" s="277"/>
      <c r="F173" s="87">
        <f t="shared" si="11"/>
        <v>0</v>
      </c>
      <c r="G173" s="122" t="s">
        <v>349</v>
      </c>
      <c r="I173" s="122"/>
    </row>
    <row r="174" spans="1:9" s="98" customFormat="1" hidden="1" x14ac:dyDescent="0.25">
      <c r="A174" s="299"/>
      <c r="B174" s="277"/>
      <c r="C174" s="277"/>
      <c r="D174" s="281"/>
      <c r="E174" s="277"/>
      <c r="F174" s="87">
        <f t="shared" si="11"/>
        <v>0</v>
      </c>
      <c r="G174" s="122" t="s">
        <v>349</v>
      </c>
      <c r="I174" s="122"/>
    </row>
    <row r="175" spans="1:9" s="98" customFormat="1" hidden="1" x14ac:dyDescent="0.25">
      <c r="A175" s="299"/>
      <c r="B175" s="277"/>
      <c r="C175" s="277"/>
      <c r="D175" s="281"/>
      <c r="E175" s="277"/>
      <c r="F175" s="87">
        <f t="shared" si="11"/>
        <v>0</v>
      </c>
      <c r="G175" s="122" t="s">
        <v>349</v>
      </c>
      <c r="I175" s="122"/>
    </row>
    <row r="176" spans="1:9" s="98" customFormat="1" hidden="1" x14ac:dyDescent="0.25">
      <c r="A176" s="299"/>
      <c r="B176" s="277"/>
      <c r="C176" s="277"/>
      <c r="D176" s="281"/>
      <c r="E176" s="277"/>
      <c r="F176" s="87">
        <f t="shared" si="11"/>
        <v>0</v>
      </c>
      <c r="G176" s="122" t="s">
        <v>349</v>
      </c>
      <c r="I176" s="122"/>
    </row>
    <row r="177" spans="1:9" s="98" customFormat="1" hidden="1" x14ac:dyDescent="0.25">
      <c r="A177" s="299"/>
      <c r="B177" s="277"/>
      <c r="C177" s="277"/>
      <c r="D177" s="281"/>
      <c r="E177" s="277"/>
      <c r="F177" s="87">
        <f t="shared" si="11"/>
        <v>0</v>
      </c>
      <c r="G177" s="122" t="s">
        <v>349</v>
      </c>
      <c r="I177" s="122"/>
    </row>
    <row r="178" spans="1:9" s="98" customFormat="1" hidden="1" x14ac:dyDescent="0.25">
      <c r="A178" s="299"/>
      <c r="B178" s="277"/>
      <c r="C178" s="277"/>
      <c r="D178" s="281"/>
      <c r="E178" s="277"/>
      <c r="F178" s="87">
        <f t="shared" si="11"/>
        <v>0</v>
      </c>
      <c r="G178" s="122" t="s">
        <v>349</v>
      </c>
      <c r="I178" s="122"/>
    </row>
    <row r="179" spans="1:9" s="98" customFormat="1" hidden="1" x14ac:dyDescent="0.25">
      <c r="A179" s="299"/>
      <c r="B179" s="277"/>
      <c r="C179" s="277"/>
      <c r="D179" s="281"/>
      <c r="E179" s="277"/>
      <c r="F179" s="87">
        <f t="shared" si="11"/>
        <v>0</v>
      </c>
      <c r="G179" s="122" t="s">
        <v>349</v>
      </c>
      <c r="I179" s="122"/>
    </row>
    <row r="180" spans="1:9" s="98" customFormat="1" hidden="1" x14ac:dyDescent="0.25">
      <c r="A180" s="299"/>
      <c r="B180" s="277"/>
      <c r="C180" s="277"/>
      <c r="D180" s="281"/>
      <c r="E180" s="277"/>
      <c r="F180" s="87">
        <f t="shared" si="11"/>
        <v>0</v>
      </c>
      <c r="G180" s="122" t="s">
        <v>349</v>
      </c>
      <c r="I180" s="122"/>
    </row>
    <row r="181" spans="1:9" s="98" customFormat="1" hidden="1" x14ac:dyDescent="0.25">
      <c r="A181" s="299"/>
      <c r="B181" s="277"/>
      <c r="C181" s="277"/>
      <c r="D181" s="281"/>
      <c r="E181" s="277"/>
      <c r="F181" s="87">
        <f t="shared" si="11"/>
        <v>0</v>
      </c>
      <c r="G181" s="122" t="s">
        <v>349</v>
      </c>
      <c r="I181" s="122"/>
    </row>
    <row r="182" spans="1:9" s="98" customFormat="1" hidden="1" x14ac:dyDescent="0.25">
      <c r="A182" s="299"/>
      <c r="B182" s="277"/>
      <c r="C182" s="277"/>
      <c r="D182" s="281"/>
      <c r="E182" s="277"/>
      <c r="F182" s="87">
        <f t="shared" si="11"/>
        <v>0</v>
      </c>
      <c r="G182" s="122" t="s">
        <v>349</v>
      </c>
      <c r="I182" s="122"/>
    </row>
    <row r="183" spans="1:9" s="98" customFormat="1" hidden="1" x14ac:dyDescent="0.25">
      <c r="A183" s="299"/>
      <c r="B183" s="277"/>
      <c r="C183" s="277"/>
      <c r="D183" s="281"/>
      <c r="E183" s="277"/>
      <c r="F183" s="87">
        <f t="shared" si="11"/>
        <v>0</v>
      </c>
      <c r="G183" s="122" t="s">
        <v>349</v>
      </c>
      <c r="I183" s="122"/>
    </row>
    <row r="184" spans="1:9" s="98" customFormat="1" hidden="1" x14ac:dyDescent="0.25">
      <c r="A184" s="299"/>
      <c r="B184" s="277"/>
      <c r="C184" s="277"/>
      <c r="D184" s="281"/>
      <c r="E184" s="277"/>
      <c r="F184" s="87">
        <f t="shared" si="11"/>
        <v>0</v>
      </c>
      <c r="G184" s="122" t="s">
        <v>349</v>
      </c>
      <c r="I184" s="122"/>
    </row>
    <row r="185" spans="1:9" s="98" customFormat="1" hidden="1" x14ac:dyDescent="0.25">
      <c r="A185" s="299"/>
      <c r="B185" s="277"/>
      <c r="C185" s="277"/>
      <c r="D185" s="281"/>
      <c r="E185" s="277"/>
      <c r="F185" s="87">
        <f t="shared" si="11"/>
        <v>0</v>
      </c>
      <c r="G185" s="122" t="s">
        <v>349</v>
      </c>
      <c r="I185" s="122"/>
    </row>
    <row r="186" spans="1:9" s="98" customFormat="1" hidden="1" x14ac:dyDescent="0.25">
      <c r="A186" s="299"/>
      <c r="B186" s="277"/>
      <c r="C186" s="277"/>
      <c r="D186" s="281"/>
      <c r="E186" s="277"/>
      <c r="F186" s="87">
        <f t="shared" si="11"/>
        <v>0</v>
      </c>
      <c r="G186" s="122" t="s">
        <v>349</v>
      </c>
      <c r="I186" s="122"/>
    </row>
    <row r="187" spans="1:9" s="98" customFormat="1" hidden="1" x14ac:dyDescent="0.25">
      <c r="A187" s="299"/>
      <c r="B187" s="277"/>
      <c r="C187" s="277"/>
      <c r="D187" s="281"/>
      <c r="E187" s="277"/>
      <c r="F187" s="87">
        <f t="shared" si="11"/>
        <v>0</v>
      </c>
      <c r="G187" s="122" t="s">
        <v>349</v>
      </c>
      <c r="I187" s="122"/>
    </row>
    <row r="188" spans="1:9" s="98" customFormat="1" hidden="1" x14ac:dyDescent="0.25">
      <c r="A188" s="299"/>
      <c r="B188" s="277"/>
      <c r="C188" s="277"/>
      <c r="D188" s="281"/>
      <c r="E188" s="277"/>
      <c r="F188" s="87">
        <f t="shared" si="11"/>
        <v>0</v>
      </c>
      <c r="G188" s="122" t="s">
        <v>349</v>
      </c>
      <c r="I188" s="122"/>
    </row>
    <row r="189" spans="1:9" s="98" customFormat="1" hidden="1" x14ac:dyDescent="0.25">
      <c r="A189" s="299"/>
      <c r="B189" s="277"/>
      <c r="C189" s="277"/>
      <c r="D189" s="281"/>
      <c r="E189" s="277"/>
      <c r="F189" s="87">
        <f t="shared" si="11"/>
        <v>0</v>
      </c>
      <c r="G189" s="122" t="s">
        <v>349</v>
      </c>
      <c r="I189" s="122"/>
    </row>
    <row r="190" spans="1:9" s="98" customFormat="1" hidden="1" x14ac:dyDescent="0.25">
      <c r="A190" s="299"/>
      <c r="B190" s="277"/>
      <c r="C190" s="277"/>
      <c r="D190" s="281"/>
      <c r="E190" s="277"/>
      <c r="F190" s="87">
        <f t="shared" si="11"/>
        <v>0</v>
      </c>
      <c r="G190" s="122" t="s">
        <v>349</v>
      </c>
      <c r="I190" s="122"/>
    </row>
    <row r="191" spans="1:9" s="98" customFormat="1" hidden="1" x14ac:dyDescent="0.25">
      <c r="A191" s="299"/>
      <c r="B191" s="277"/>
      <c r="C191" s="277"/>
      <c r="D191" s="281"/>
      <c r="E191" s="277"/>
      <c r="F191" s="87">
        <f t="shared" si="11"/>
        <v>0</v>
      </c>
      <c r="G191" s="122" t="s">
        <v>349</v>
      </c>
      <c r="I191" s="122"/>
    </row>
    <row r="192" spans="1:9" s="98" customFormat="1" hidden="1" x14ac:dyDescent="0.25">
      <c r="A192" s="299"/>
      <c r="B192" s="277"/>
      <c r="C192" s="277"/>
      <c r="D192" s="281"/>
      <c r="E192" s="277"/>
      <c r="F192" s="87">
        <f t="shared" si="11"/>
        <v>0</v>
      </c>
      <c r="G192" s="122" t="s">
        <v>349</v>
      </c>
      <c r="I192" s="122"/>
    </row>
    <row r="193" spans="1:9" s="98" customFormat="1" hidden="1" x14ac:dyDescent="0.25">
      <c r="A193" s="299"/>
      <c r="B193" s="277"/>
      <c r="C193" s="277"/>
      <c r="D193" s="281"/>
      <c r="E193" s="277"/>
      <c r="F193" s="87">
        <f t="shared" si="11"/>
        <v>0</v>
      </c>
      <c r="G193" s="122" t="s">
        <v>349</v>
      </c>
      <c r="I193" s="122"/>
    </row>
    <row r="194" spans="1:9" s="98" customFormat="1" hidden="1" x14ac:dyDescent="0.25">
      <c r="A194" s="299"/>
      <c r="B194" s="277"/>
      <c r="C194" s="277"/>
      <c r="D194" s="281"/>
      <c r="E194" s="277"/>
      <c r="F194" s="87">
        <f t="shared" si="11"/>
        <v>0</v>
      </c>
      <c r="G194" s="122" t="s">
        <v>349</v>
      </c>
      <c r="I194" s="122"/>
    </row>
    <row r="195" spans="1:9" s="98" customFormat="1" hidden="1" x14ac:dyDescent="0.25">
      <c r="A195" s="299"/>
      <c r="B195" s="277"/>
      <c r="C195" s="277"/>
      <c r="D195" s="281"/>
      <c r="E195" s="277"/>
      <c r="F195" s="87">
        <f t="shared" si="11"/>
        <v>0</v>
      </c>
      <c r="G195" s="122" t="s">
        <v>349</v>
      </c>
      <c r="I195" s="122"/>
    </row>
    <row r="196" spans="1:9" s="98" customFormat="1" hidden="1" x14ac:dyDescent="0.25">
      <c r="A196" s="299"/>
      <c r="B196" s="277"/>
      <c r="C196" s="277"/>
      <c r="D196" s="281"/>
      <c r="E196" s="277"/>
      <c r="F196" s="87">
        <f t="shared" si="11"/>
        <v>0</v>
      </c>
      <c r="G196" s="122" t="s">
        <v>349</v>
      </c>
      <c r="I196" s="122"/>
    </row>
    <row r="197" spans="1:9" s="98" customFormat="1" hidden="1" x14ac:dyDescent="0.25">
      <c r="A197" s="299"/>
      <c r="B197" s="277"/>
      <c r="C197" s="277"/>
      <c r="D197" s="281"/>
      <c r="E197" s="277"/>
      <c r="F197" s="87">
        <f t="shared" si="11"/>
        <v>0</v>
      </c>
      <c r="G197" s="122" t="s">
        <v>349</v>
      </c>
      <c r="I197" s="122"/>
    </row>
    <row r="198" spans="1:9" s="98" customFormat="1" hidden="1" x14ac:dyDescent="0.25">
      <c r="A198" s="299"/>
      <c r="B198" s="277"/>
      <c r="C198" s="277"/>
      <c r="D198" s="281"/>
      <c r="E198" s="277"/>
      <c r="F198" s="87">
        <f t="shared" si="11"/>
        <v>0</v>
      </c>
      <c r="G198" s="122" t="s">
        <v>349</v>
      </c>
      <c r="I198" s="122"/>
    </row>
    <row r="199" spans="1:9" s="98" customFormat="1" hidden="1" x14ac:dyDescent="0.25">
      <c r="A199" s="299"/>
      <c r="B199" s="277"/>
      <c r="C199" s="277"/>
      <c r="D199" s="281"/>
      <c r="E199" s="277"/>
      <c r="F199" s="87">
        <f t="shared" si="11"/>
        <v>0</v>
      </c>
      <c r="G199" s="122" t="s">
        <v>349</v>
      </c>
      <c r="I199" s="122"/>
    </row>
    <row r="200" spans="1:9" s="98" customFormat="1" hidden="1" x14ac:dyDescent="0.25">
      <c r="A200" s="299"/>
      <c r="B200" s="277"/>
      <c r="C200" s="277"/>
      <c r="D200" s="281"/>
      <c r="E200" s="277"/>
      <c r="F200" s="87">
        <f t="shared" si="11"/>
        <v>0</v>
      </c>
      <c r="G200" s="122" t="s">
        <v>349</v>
      </c>
      <c r="I200" s="122"/>
    </row>
    <row r="201" spans="1:9" s="98" customFormat="1" hidden="1" x14ac:dyDescent="0.25">
      <c r="A201" s="299"/>
      <c r="B201" s="277"/>
      <c r="C201" s="277"/>
      <c r="D201" s="281"/>
      <c r="E201" s="277"/>
      <c r="F201" s="87">
        <f t="shared" si="11"/>
        <v>0</v>
      </c>
      <c r="G201" s="122" t="s">
        <v>349</v>
      </c>
      <c r="I201" s="122"/>
    </row>
    <row r="202" spans="1:9" s="98" customFormat="1" hidden="1" x14ac:dyDescent="0.25">
      <c r="A202" s="299"/>
      <c r="B202" s="277"/>
      <c r="C202" s="277"/>
      <c r="D202" s="281"/>
      <c r="E202" s="277"/>
      <c r="F202" s="87">
        <f t="shared" ref="F202:F265" si="12">ROUND(+B202*D202*E202,2)</f>
        <v>0</v>
      </c>
      <c r="G202" s="122" t="s">
        <v>349</v>
      </c>
      <c r="I202" s="122"/>
    </row>
    <row r="203" spans="1:9" s="98" customFormat="1" hidden="1" x14ac:dyDescent="0.25">
      <c r="A203" s="299"/>
      <c r="B203" s="277"/>
      <c r="C203" s="277"/>
      <c r="D203" s="281"/>
      <c r="E203" s="277"/>
      <c r="F203" s="87">
        <f t="shared" si="12"/>
        <v>0</v>
      </c>
      <c r="G203" s="122" t="s">
        <v>349</v>
      </c>
      <c r="I203" s="122"/>
    </row>
    <row r="204" spans="1:9" s="98" customFormat="1" hidden="1" x14ac:dyDescent="0.25">
      <c r="A204" s="299"/>
      <c r="B204" s="277"/>
      <c r="C204" s="277"/>
      <c r="D204" s="281"/>
      <c r="E204" s="277"/>
      <c r="F204" s="87">
        <f t="shared" si="12"/>
        <v>0</v>
      </c>
      <c r="G204" s="122" t="s">
        <v>349</v>
      </c>
      <c r="I204" s="122"/>
    </row>
    <row r="205" spans="1:9" s="98" customFormat="1" hidden="1" x14ac:dyDescent="0.25">
      <c r="A205" s="299"/>
      <c r="B205" s="277"/>
      <c r="C205" s="277"/>
      <c r="D205" s="281"/>
      <c r="E205" s="277"/>
      <c r="F205" s="87">
        <f t="shared" si="12"/>
        <v>0</v>
      </c>
      <c r="G205" s="122" t="s">
        <v>349</v>
      </c>
      <c r="I205" s="122"/>
    </row>
    <row r="206" spans="1:9" s="98" customFormat="1" hidden="1" x14ac:dyDescent="0.25">
      <c r="A206" s="299"/>
      <c r="B206" s="277"/>
      <c r="C206" s="277"/>
      <c r="D206" s="281"/>
      <c r="E206" s="277"/>
      <c r="F206" s="87">
        <f t="shared" si="12"/>
        <v>0</v>
      </c>
      <c r="G206" s="122" t="s">
        <v>349</v>
      </c>
      <c r="I206" s="122"/>
    </row>
    <row r="207" spans="1:9" s="98" customFormat="1" hidden="1" x14ac:dyDescent="0.25">
      <c r="A207" s="299"/>
      <c r="B207" s="277"/>
      <c r="C207" s="277"/>
      <c r="D207" s="281"/>
      <c r="E207" s="277"/>
      <c r="F207" s="87">
        <f t="shared" si="12"/>
        <v>0</v>
      </c>
      <c r="G207" s="122" t="s">
        <v>349</v>
      </c>
      <c r="I207" s="122"/>
    </row>
    <row r="208" spans="1:9" s="98" customFormat="1" hidden="1" x14ac:dyDescent="0.25">
      <c r="A208" s="299"/>
      <c r="B208" s="277"/>
      <c r="C208" s="277"/>
      <c r="D208" s="281"/>
      <c r="E208" s="277"/>
      <c r="F208" s="87">
        <f t="shared" si="12"/>
        <v>0</v>
      </c>
      <c r="G208" s="122" t="s">
        <v>349</v>
      </c>
      <c r="I208" s="122"/>
    </row>
    <row r="209" spans="1:9" s="98" customFormat="1" hidden="1" x14ac:dyDescent="0.25">
      <c r="A209" s="299"/>
      <c r="B209" s="277"/>
      <c r="C209" s="277"/>
      <c r="D209" s="281"/>
      <c r="E209" s="277"/>
      <c r="F209" s="87">
        <f t="shared" si="12"/>
        <v>0</v>
      </c>
      <c r="G209" s="122" t="s">
        <v>349</v>
      </c>
      <c r="I209" s="122"/>
    </row>
    <row r="210" spans="1:9" s="98" customFormat="1" hidden="1" x14ac:dyDescent="0.25">
      <c r="A210" s="299"/>
      <c r="B210" s="277"/>
      <c r="C210" s="277"/>
      <c r="D210" s="281"/>
      <c r="E210" s="277"/>
      <c r="F210" s="87">
        <f t="shared" si="12"/>
        <v>0</v>
      </c>
      <c r="G210" s="122" t="s">
        <v>349</v>
      </c>
      <c r="I210" s="122"/>
    </row>
    <row r="211" spans="1:9" s="98" customFormat="1" hidden="1" x14ac:dyDescent="0.25">
      <c r="A211" s="299"/>
      <c r="B211" s="277"/>
      <c r="C211" s="277"/>
      <c r="D211" s="281"/>
      <c r="E211" s="277"/>
      <c r="F211" s="87">
        <f t="shared" si="12"/>
        <v>0</v>
      </c>
      <c r="G211" s="122" t="s">
        <v>349</v>
      </c>
      <c r="I211" s="122"/>
    </row>
    <row r="212" spans="1:9" s="98" customFormat="1" hidden="1" x14ac:dyDescent="0.25">
      <c r="A212" s="299"/>
      <c r="B212" s="277"/>
      <c r="C212" s="277"/>
      <c r="D212" s="281"/>
      <c r="E212" s="277"/>
      <c r="F212" s="87">
        <f t="shared" si="12"/>
        <v>0</v>
      </c>
      <c r="G212" s="122" t="s">
        <v>349</v>
      </c>
      <c r="I212" s="122"/>
    </row>
    <row r="213" spans="1:9" s="98" customFormat="1" hidden="1" x14ac:dyDescent="0.25">
      <c r="A213" s="299"/>
      <c r="B213" s="277"/>
      <c r="C213" s="277"/>
      <c r="D213" s="281"/>
      <c r="E213" s="277"/>
      <c r="F213" s="87">
        <f t="shared" si="12"/>
        <v>0</v>
      </c>
      <c r="G213" s="122" t="s">
        <v>349</v>
      </c>
      <c r="I213" s="122"/>
    </row>
    <row r="214" spans="1:9" s="98" customFormat="1" hidden="1" x14ac:dyDescent="0.25">
      <c r="A214" s="299"/>
      <c r="B214" s="277"/>
      <c r="C214" s="277"/>
      <c r="D214" s="281"/>
      <c r="E214" s="277"/>
      <c r="F214" s="87">
        <f t="shared" si="12"/>
        <v>0</v>
      </c>
      <c r="G214" s="122" t="s">
        <v>349</v>
      </c>
      <c r="I214" s="122"/>
    </row>
    <row r="215" spans="1:9" s="98" customFormat="1" hidden="1" x14ac:dyDescent="0.25">
      <c r="A215" s="299"/>
      <c r="B215" s="277"/>
      <c r="C215" s="277"/>
      <c r="D215" s="281"/>
      <c r="E215" s="277"/>
      <c r="F215" s="87">
        <f t="shared" si="12"/>
        <v>0</v>
      </c>
      <c r="G215" s="122" t="s">
        <v>349</v>
      </c>
      <c r="I215" s="122"/>
    </row>
    <row r="216" spans="1:9" s="98" customFormat="1" hidden="1" x14ac:dyDescent="0.25">
      <c r="A216" s="299"/>
      <c r="B216" s="277"/>
      <c r="C216" s="277"/>
      <c r="D216" s="281"/>
      <c r="E216" s="277"/>
      <c r="F216" s="87">
        <f t="shared" si="12"/>
        <v>0</v>
      </c>
      <c r="G216" s="122" t="s">
        <v>349</v>
      </c>
      <c r="I216" s="122"/>
    </row>
    <row r="217" spans="1:9" s="98" customFormat="1" hidden="1" x14ac:dyDescent="0.25">
      <c r="A217" s="299"/>
      <c r="B217" s="277"/>
      <c r="C217" s="277"/>
      <c r="D217" s="281"/>
      <c r="E217" s="277"/>
      <c r="F217" s="87">
        <f t="shared" si="12"/>
        <v>0</v>
      </c>
      <c r="G217" s="122" t="s">
        <v>349</v>
      </c>
      <c r="I217" s="122"/>
    </row>
    <row r="218" spans="1:9" s="98" customFormat="1" hidden="1" x14ac:dyDescent="0.25">
      <c r="A218" s="299"/>
      <c r="B218" s="277"/>
      <c r="C218" s="277"/>
      <c r="D218" s="281"/>
      <c r="E218" s="277"/>
      <c r="F218" s="87">
        <f t="shared" si="12"/>
        <v>0</v>
      </c>
      <c r="G218" s="122" t="s">
        <v>349</v>
      </c>
      <c r="I218" s="122"/>
    </row>
    <row r="219" spans="1:9" s="98" customFormat="1" hidden="1" x14ac:dyDescent="0.25">
      <c r="A219" s="299"/>
      <c r="B219" s="277"/>
      <c r="C219" s="277"/>
      <c r="D219" s="281"/>
      <c r="E219" s="277"/>
      <c r="F219" s="87">
        <f t="shared" si="12"/>
        <v>0</v>
      </c>
      <c r="G219" s="122" t="s">
        <v>349</v>
      </c>
      <c r="I219" s="122"/>
    </row>
    <row r="220" spans="1:9" s="98" customFormat="1" hidden="1" x14ac:dyDescent="0.25">
      <c r="A220" s="299"/>
      <c r="B220" s="277"/>
      <c r="C220" s="277"/>
      <c r="D220" s="281"/>
      <c r="E220" s="277"/>
      <c r="F220" s="87">
        <f t="shared" si="12"/>
        <v>0</v>
      </c>
      <c r="G220" s="122" t="s">
        <v>349</v>
      </c>
      <c r="I220" s="122"/>
    </row>
    <row r="221" spans="1:9" s="98" customFormat="1" hidden="1" x14ac:dyDescent="0.25">
      <c r="A221" s="299"/>
      <c r="B221" s="277"/>
      <c r="C221" s="277"/>
      <c r="D221" s="281"/>
      <c r="E221" s="277"/>
      <c r="F221" s="87">
        <f t="shared" si="12"/>
        <v>0</v>
      </c>
      <c r="G221" s="122" t="s">
        <v>349</v>
      </c>
      <c r="I221" s="122"/>
    </row>
    <row r="222" spans="1:9" s="98" customFormat="1" hidden="1" x14ac:dyDescent="0.25">
      <c r="A222" s="299"/>
      <c r="B222" s="277"/>
      <c r="C222" s="277"/>
      <c r="D222" s="281"/>
      <c r="E222" s="277"/>
      <c r="F222" s="87">
        <f t="shared" si="12"/>
        <v>0</v>
      </c>
      <c r="G222" s="122" t="s">
        <v>349</v>
      </c>
      <c r="I222" s="122"/>
    </row>
    <row r="223" spans="1:9" s="98" customFormat="1" hidden="1" x14ac:dyDescent="0.25">
      <c r="A223" s="299"/>
      <c r="B223" s="277"/>
      <c r="C223" s="277"/>
      <c r="D223" s="281"/>
      <c r="E223" s="277"/>
      <c r="F223" s="87">
        <f t="shared" si="12"/>
        <v>0</v>
      </c>
      <c r="G223" s="122" t="s">
        <v>349</v>
      </c>
      <c r="I223" s="122"/>
    </row>
    <row r="224" spans="1:9" s="98" customFormat="1" hidden="1" x14ac:dyDescent="0.25">
      <c r="A224" s="299"/>
      <c r="B224" s="277"/>
      <c r="C224" s="277"/>
      <c r="D224" s="281"/>
      <c r="E224" s="277"/>
      <c r="F224" s="87">
        <f t="shared" si="12"/>
        <v>0</v>
      </c>
      <c r="G224" s="122" t="s">
        <v>349</v>
      </c>
      <c r="I224" s="122"/>
    </row>
    <row r="225" spans="1:9" s="98" customFormat="1" hidden="1" x14ac:dyDescent="0.25">
      <c r="A225" s="299"/>
      <c r="B225" s="277"/>
      <c r="C225" s="277"/>
      <c r="D225" s="281"/>
      <c r="E225" s="277"/>
      <c r="F225" s="87">
        <f t="shared" si="12"/>
        <v>0</v>
      </c>
      <c r="G225" s="122" t="s">
        <v>349</v>
      </c>
      <c r="I225" s="122"/>
    </row>
    <row r="226" spans="1:9" s="98" customFormat="1" hidden="1" x14ac:dyDescent="0.25">
      <c r="A226" s="299"/>
      <c r="B226" s="277"/>
      <c r="C226" s="277"/>
      <c r="D226" s="281"/>
      <c r="E226" s="277"/>
      <c r="F226" s="87">
        <f t="shared" si="12"/>
        <v>0</v>
      </c>
      <c r="G226" s="122" t="s">
        <v>349</v>
      </c>
      <c r="I226" s="122"/>
    </row>
    <row r="227" spans="1:9" s="98" customFormat="1" hidden="1" x14ac:dyDescent="0.25">
      <c r="A227" s="299"/>
      <c r="B227" s="277"/>
      <c r="C227" s="277"/>
      <c r="D227" s="281"/>
      <c r="E227" s="277"/>
      <c r="F227" s="87">
        <f t="shared" si="12"/>
        <v>0</v>
      </c>
      <c r="G227" s="122" t="s">
        <v>349</v>
      </c>
      <c r="I227" s="122"/>
    </row>
    <row r="228" spans="1:9" s="98" customFormat="1" hidden="1" x14ac:dyDescent="0.25">
      <c r="A228" s="299"/>
      <c r="B228" s="277"/>
      <c r="C228" s="277"/>
      <c r="D228" s="281"/>
      <c r="E228" s="277"/>
      <c r="F228" s="87">
        <f t="shared" si="12"/>
        <v>0</v>
      </c>
      <c r="G228" s="122" t="s">
        <v>349</v>
      </c>
      <c r="I228" s="122"/>
    </row>
    <row r="229" spans="1:9" s="98" customFormat="1" hidden="1" x14ac:dyDescent="0.25">
      <c r="A229" s="299"/>
      <c r="B229" s="277"/>
      <c r="C229" s="277"/>
      <c r="D229" s="281"/>
      <c r="E229" s="277"/>
      <c r="F229" s="87">
        <f t="shared" si="12"/>
        <v>0</v>
      </c>
      <c r="G229" s="122" t="s">
        <v>349</v>
      </c>
      <c r="I229" s="122"/>
    </row>
    <row r="230" spans="1:9" s="98" customFormat="1" hidden="1" x14ac:dyDescent="0.25">
      <c r="A230" s="299"/>
      <c r="B230" s="277"/>
      <c r="C230" s="277"/>
      <c r="D230" s="281"/>
      <c r="E230" s="277"/>
      <c r="F230" s="87">
        <f t="shared" si="12"/>
        <v>0</v>
      </c>
      <c r="G230" s="122" t="s">
        <v>349</v>
      </c>
      <c r="I230" s="122"/>
    </row>
    <row r="231" spans="1:9" s="98" customFormat="1" hidden="1" x14ac:dyDescent="0.25">
      <c r="A231" s="299"/>
      <c r="B231" s="277"/>
      <c r="C231" s="277"/>
      <c r="D231" s="281"/>
      <c r="E231" s="277"/>
      <c r="F231" s="87">
        <f t="shared" si="12"/>
        <v>0</v>
      </c>
      <c r="G231" s="122" t="s">
        <v>349</v>
      </c>
      <c r="I231" s="122"/>
    </row>
    <row r="232" spans="1:9" s="98" customFormat="1" hidden="1" x14ac:dyDescent="0.25">
      <c r="A232" s="299"/>
      <c r="B232" s="277"/>
      <c r="C232" s="277"/>
      <c r="D232" s="281"/>
      <c r="E232" s="277"/>
      <c r="F232" s="87">
        <f t="shared" si="12"/>
        <v>0</v>
      </c>
      <c r="G232" s="122" t="s">
        <v>349</v>
      </c>
      <c r="I232" s="122"/>
    </row>
    <row r="233" spans="1:9" s="98" customFormat="1" hidden="1" x14ac:dyDescent="0.25">
      <c r="A233" s="299"/>
      <c r="B233" s="277"/>
      <c r="C233" s="277"/>
      <c r="D233" s="281"/>
      <c r="E233" s="277"/>
      <c r="F233" s="87">
        <f t="shared" si="12"/>
        <v>0</v>
      </c>
      <c r="G233" s="122" t="s">
        <v>349</v>
      </c>
      <c r="I233" s="122"/>
    </row>
    <row r="234" spans="1:9" s="98" customFormat="1" hidden="1" x14ac:dyDescent="0.25">
      <c r="A234" s="299"/>
      <c r="B234" s="277"/>
      <c r="C234" s="277"/>
      <c r="D234" s="281"/>
      <c r="E234" s="277"/>
      <c r="F234" s="87">
        <f t="shared" si="12"/>
        <v>0</v>
      </c>
      <c r="G234" s="122" t="s">
        <v>349</v>
      </c>
      <c r="I234" s="122"/>
    </row>
    <row r="235" spans="1:9" s="98" customFormat="1" hidden="1" x14ac:dyDescent="0.25">
      <c r="A235" s="299"/>
      <c r="B235" s="277"/>
      <c r="C235" s="277"/>
      <c r="D235" s="281"/>
      <c r="E235" s="277"/>
      <c r="F235" s="87">
        <f t="shared" si="12"/>
        <v>0</v>
      </c>
      <c r="G235" s="122" t="s">
        <v>349</v>
      </c>
      <c r="I235" s="122"/>
    </row>
    <row r="236" spans="1:9" s="98" customFormat="1" hidden="1" x14ac:dyDescent="0.25">
      <c r="A236" s="299"/>
      <c r="B236" s="277"/>
      <c r="C236" s="277"/>
      <c r="D236" s="281"/>
      <c r="E236" s="277"/>
      <c r="F236" s="87">
        <f t="shared" si="12"/>
        <v>0</v>
      </c>
      <c r="G236" s="122" t="s">
        <v>349</v>
      </c>
      <c r="I236" s="122"/>
    </row>
    <row r="237" spans="1:9" s="98" customFormat="1" hidden="1" x14ac:dyDescent="0.25">
      <c r="A237" s="299"/>
      <c r="B237" s="277"/>
      <c r="C237" s="277"/>
      <c r="D237" s="281"/>
      <c r="E237" s="277"/>
      <c r="F237" s="87">
        <f t="shared" si="12"/>
        <v>0</v>
      </c>
      <c r="G237" s="122" t="s">
        <v>349</v>
      </c>
      <c r="I237" s="122"/>
    </row>
    <row r="238" spans="1:9" s="98" customFormat="1" hidden="1" x14ac:dyDescent="0.25">
      <c r="A238" s="299"/>
      <c r="B238" s="277"/>
      <c r="C238" s="277"/>
      <c r="D238" s="281"/>
      <c r="E238" s="277"/>
      <c r="F238" s="87">
        <f t="shared" si="12"/>
        <v>0</v>
      </c>
      <c r="G238" s="122" t="s">
        <v>349</v>
      </c>
      <c r="I238" s="122"/>
    </row>
    <row r="239" spans="1:9" s="98" customFormat="1" hidden="1" x14ac:dyDescent="0.25">
      <c r="A239" s="299"/>
      <c r="B239" s="277"/>
      <c r="C239" s="277"/>
      <c r="D239" s="281"/>
      <c r="E239" s="277"/>
      <c r="F239" s="87">
        <f t="shared" si="12"/>
        <v>0</v>
      </c>
      <c r="G239" s="122" t="s">
        <v>349</v>
      </c>
      <c r="I239" s="122"/>
    </row>
    <row r="240" spans="1:9" s="98" customFormat="1" hidden="1" x14ac:dyDescent="0.25">
      <c r="A240" s="299"/>
      <c r="B240" s="277"/>
      <c r="C240" s="277"/>
      <c r="D240" s="281"/>
      <c r="E240" s="277"/>
      <c r="F240" s="87">
        <f t="shared" si="12"/>
        <v>0</v>
      </c>
      <c r="G240" s="122" t="s">
        <v>349</v>
      </c>
      <c r="I240" s="122"/>
    </row>
    <row r="241" spans="1:9" s="98" customFormat="1" hidden="1" x14ac:dyDescent="0.25">
      <c r="A241" s="299"/>
      <c r="B241" s="277"/>
      <c r="C241" s="277"/>
      <c r="D241" s="281"/>
      <c r="E241" s="277"/>
      <c r="F241" s="87">
        <f t="shared" si="12"/>
        <v>0</v>
      </c>
      <c r="G241" s="122" t="s">
        <v>349</v>
      </c>
      <c r="I241" s="122"/>
    </row>
    <row r="242" spans="1:9" s="98" customFormat="1" hidden="1" x14ac:dyDescent="0.25">
      <c r="A242" s="299"/>
      <c r="B242" s="277"/>
      <c r="C242" s="277"/>
      <c r="D242" s="281"/>
      <c r="E242" s="277"/>
      <c r="F242" s="87">
        <f t="shared" si="12"/>
        <v>0</v>
      </c>
      <c r="G242" s="122" t="s">
        <v>349</v>
      </c>
      <c r="I242" s="122"/>
    </row>
    <row r="243" spans="1:9" s="98" customFormat="1" hidden="1" x14ac:dyDescent="0.25">
      <c r="A243" s="299"/>
      <c r="B243" s="277"/>
      <c r="C243" s="277"/>
      <c r="D243" s="281"/>
      <c r="E243" s="277"/>
      <c r="F243" s="87">
        <f t="shared" si="12"/>
        <v>0</v>
      </c>
      <c r="G243" s="122" t="s">
        <v>349</v>
      </c>
      <c r="I243" s="122"/>
    </row>
    <row r="244" spans="1:9" s="98" customFormat="1" hidden="1" x14ac:dyDescent="0.25">
      <c r="A244" s="299"/>
      <c r="B244" s="277"/>
      <c r="C244" s="277"/>
      <c r="D244" s="281"/>
      <c r="E244" s="277"/>
      <c r="F244" s="87">
        <f t="shared" si="12"/>
        <v>0</v>
      </c>
      <c r="G244" s="122" t="s">
        <v>349</v>
      </c>
      <c r="I244" s="122"/>
    </row>
    <row r="245" spans="1:9" s="98" customFormat="1" hidden="1" x14ac:dyDescent="0.25">
      <c r="A245" s="299"/>
      <c r="B245" s="277"/>
      <c r="C245" s="277"/>
      <c r="D245" s="281"/>
      <c r="E245" s="277"/>
      <c r="F245" s="87">
        <f t="shared" si="12"/>
        <v>0</v>
      </c>
      <c r="G245" s="122" t="s">
        <v>349</v>
      </c>
      <c r="I245" s="122"/>
    </row>
    <row r="246" spans="1:9" s="98" customFormat="1" hidden="1" x14ac:dyDescent="0.25">
      <c r="A246" s="299"/>
      <c r="B246" s="277"/>
      <c r="C246" s="277"/>
      <c r="D246" s="281"/>
      <c r="E246" s="277"/>
      <c r="F246" s="87">
        <f t="shared" si="12"/>
        <v>0</v>
      </c>
      <c r="G246" s="122" t="s">
        <v>349</v>
      </c>
      <c r="I246" s="122"/>
    </row>
    <row r="247" spans="1:9" s="98" customFormat="1" hidden="1" x14ac:dyDescent="0.25">
      <c r="A247" s="299"/>
      <c r="B247" s="277"/>
      <c r="C247" s="277"/>
      <c r="D247" s="281"/>
      <c r="E247" s="277"/>
      <c r="F247" s="87">
        <f t="shared" si="12"/>
        <v>0</v>
      </c>
      <c r="G247" s="122" t="s">
        <v>349</v>
      </c>
      <c r="I247" s="122"/>
    </row>
    <row r="248" spans="1:9" s="98" customFormat="1" hidden="1" x14ac:dyDescent="0.25">
      <c r="A248" s="299"/>
      <c r="B248" s="277"/>
      <c r="C248" s="277"/>
      <c r="D248" s="281"/>
      <c r="E248" s="277"/>
      <c r="F248" s="87">
        <f t="shared" si="12"/>
        <v>0</v>
      </c>
      <c r="G248" s="122" t="s">
        <v>349</v>
      </c>
      <c r="I248" s="122"/>
    </row>
    <row r="249" spans="1:9" s="98" customFormat="1" hidden="1" x14ac:dyDescent="0.25">
      <c r="A249" s="299"/>
      <c r="B249" s="277"/>
      <c r="C249" s="277"/>
      <c r="D249" s="281"/>
      <c r="E249" s="277"/>
      <c r="F249" s="87">
        <f t="shared" si="12"/>
        <v>0</v>
      </c>
      <c r="G249" s="122" t="s">
        <v>349</v>
      </c>
      <c r="I249" s="122"/>
    </row>
    <row r="250" spans="1:9" s="98" customFormat="1" hidden="1" x14ac:dyDescent="0.25">
      <c r="A250" s="299"/>
      <c r="B250" s="277"/>
      <c r="C250" s="277"/>
      <c r="D250" s="281"/>
      <c r="E250" s="277"/>
      <c r="F250" s="87">
        <f t="shared" si="12"/>
        <v>0</v>
      </c>
      <c r="G250" s="122" t="s">
        <v>349</v>
      </c>
      <c r="I250" s="122"/>
    </row>
    <row r="251" spans="1:9" s="98" customFormat="1" hidden="1" x14ac:dyDescent="0.25">
      <c r="A251" s="299"/>
      <c r="B251" s="277"/>
      <c r="C251" s="277"/>
      <c r="D251" s="281"/>
      <c r="E251" s="277"/>
      <c r="F251" s="87">
        <f t="shared" si="12"/>
        <v>0</v>
      </c>
      <c r="G251" s="122" t="s">
        <v>349</v>
      </c>
      <c r="I251" s="122"/>
    </row>
    <row r="252" spans="1:9" s="98" customFormat="1" hidden="1" x14ac:dyDescent="0.25">
      <c r="A252" s="299"/>
      <c r="B252" s="277"/>
      <c r="C252" s="277"/>
      <c r="D252" s="281"/>
      <c r="E252" s="277"/>
      <c r="F252" s="87">
        <f t="shared" si="12"/>
        <v>0</v>
      </c>
      <c r="G252" s="122" t="s">
        <v>349</v>
      </c>
      <c r="I252" s="122"/>
    </row>
    <row r="253" spans="1:9" s="98" customFormat="1" hidden="1" x14ac:dyDescent="0.25">
      <c r="A253" s="299"/>
      <c r="B253" s="277"/>
      <c r="C253" s="277"/>
      <c r="D253" s="281"/>
      <c r="E253" s="277"/>
      <c r="F253" s="87">
        <f t="shared" si="12"/>
        <v>0</v>
      </c>
      <c r="G253" s="122" t="s">
        <v>349</v>
      </c>
      <c r="I253" s="122"/>
    </row>
    <row r="254" spans="1:9" s="98" customFormat="1" hidden="1" x14ac:dyDescent="0.25">
      <c r="A254" s="299"/>
      <c r="B254" s="277"/>
      <c r="C254" s="277"/>
      <c r="D254" s="281"/>
      <c r="E254" s="277"/>
      <c r="F254" s="87">
        <f t="shared" si="12"/>
        <v>0</v>
      </c>
      <c r="G254" s="122" t="s">
        <v>349</v>
      </c>
      <c r="I254" s="122"/>
    </row>
    <row r="255" spans="1:9" s="98" customFormat="1" hidden="1" x14ac:dyDescent="0.25">
      <c r="A255" s="299"/>
      <c r="B255" s="277"/>
      <c r="C255" s="277"/>
      <c r="D255" s="281"/>
      <c r="E255" s="277"/>
      <c r="F255" s="87">
        <f t="shared" si="12"/>
        <v>0</v>
      </c>
      <c r="G255" s="122" t="s">
        <v>349</v>
      </c>
      <c r="I255" s="122"/>
    </row>
    <row r="256" spans="1:9" s="98" customFormat="1" hidden="1" x14ac:dyDescent="0.25">
      <c r="A256" s="299"/>
      <c r="B256" s="277"/>
      <c r="C256" s="277"/>
      <c r="D256" s="281"/>
      <c r="E256" s="277"/>
      <c r="F256" s="87">
        <f t="shared" si="12"/>
        <v>0</v>
      </c>
      <c r="G256" s="122" t="s">
        <v>349</v>
      </c>
      <c r="I256" s="122"/>
    </row>
    <row r="257" spans="1:17" s="98" customFormat="1" hidden="1" x14ac:dyDescent="0.25">
      <c r="A257" s="299"/>
      <c r="B257" s="277"/>
      <c r="C257" s="277"/>
      <c r="D257" s="281"/>
      <c r="E257" s="277"/>
      <c r="F257" s="87">
        <f t="shared" si="12"/>
        <v>0</v>
      </c>
      <c r="G257" s="122" t="s">
        <v>349</v>
      </c>
      <c r="I257" s="122"/>
    </row>
    <row r="258" spans="1:17" s="98" customFormat="1" hidden="1" x14ac:dyDescent="0.25">
      <c r="A258" s="299"/>
      <c r="B258" s="277"/>
      <c r="C258" s="277"/>
      <c r="D258" s="281"/>
      <c r="E258" s="277"/>
      <c r="F258" s="87">
        <f t="shared" si="12"/>
        <v>0</v>
      </c>
      <c r="G258" s="122" t="s">
        <v>349</v>
      </c>
      <c r="I258" s="122"/>
    </row>
    <row r="259" spans="1:17" s="98" customFormat="1" hidden="1" x14ac:dyDescent="0.25">
      <c r="A259" s="299"/>
      <c r="B259" s="277"/>
      <c r="C259" s="277"/>
      <c r="D259" s="281"/>
      <c r="E259" s="277"/>
      <c r="F259" s="87">
        <f t="shared" si="12"/>
        <v>0</v>
      </c>
      <c r="G259" s="122" t="s">
        <v>349</v>
      </c>
      <c r="I259" s="122"/>
    </row>
    <row r="260" spans="1:17" s="98" customFormat="1" hidden="1" x14ac:dyDescent="0.25">
      <c r="A260" s="299"/>
      <c r="B260" s="277"/>
      <c r="C260" s="277"/>
      <c r="D260" s="281"/>
      <c r="E260" s="277"/>
      <c r="F260" s="87">
        <f t="shared" si="12"/>
        <v>0</v>
      </c>
      <c r="G260" s="122" t="s">
        <v>349</v>
      </c>
      <c r="I260" s="122"/>
    </row>
    <row r="261" spans="1:17" s="98" customFormat="1" hidden="1" x14ac:dyDescent="0.25">
      <c r="A261" s="299"/>
      <c r="B261" s="277"/>
      <c r="C261" s="277"/>
      <c r="D261" s="281"/>
      <c r="E261" s="277"/>
      <c r="F261" s="87">
        <f t="shared" si="12"/>
        <v>0</v>
      </c>
      <c r="G261" s="122" t="s">
        <v>349</v>
      </c>
      <c r="I261" s="122"/>
    </row>
    <row r="262" spans="1:17" s="98" customFormat="1" hidden="1" x14ac:dyDescent="0.25">
      <c r="A262" s="299"/>
      <c r="B262" s="277"/>
      <c r="C262" s="277"/>
      <c r="D262" s="281"/>
      <c r="E262" s="277"/>
      <c r="F262" s="87">
        <f t="shared" si="12"/>
        <v>0</v>
      </c>
      <c r="G262" s="122" t="s">
        <v>349</v>
      </c>
      <c r="I262" s="122"/>
    </row>
    <row r="263" spans="1:17" s="98" customFormat="1" hidden="1" x14ac:dyDescent="0.25">
      <c r="A263" s="299"/>
      <c r="B263" s="277"/>
      <c r="C263" s="277"/>
      <c r="D263" s="281"/>
      <c r="E263" s="277"/>
      <c r="F263" s="87">
        <f t="shared" si="12"/>
        <v>0</v>
      </c>
      <c r="G263" s="122" t="s">
        <v>349</v>
      </c>
      <c r="I263" s="122"/>
    </row>
    <row r="264" spans="1:17" s="98" customFormat="1" hidden="1" x14ac:dyDescent="0.25">
      <c r="A264" s="299"/>
      <c r="B264" s="277"/>
      <c r="C264" s="277"/>
      <c r="D264" s="281"/>
      <c r="E264" s="277"/>
      <c r="F264" s="87">
        <f t="shared" si="12"/>
        <v>0</v>
      </c>
      <c r="G264" s="122" t="s">
        <v>349</v>
      </c>
      <c r="I264" s="122"/>
    </row>
    <row r="265" spans="1:17" s="98" customFormat="1" hidden="1" x14ac:dyDescent="0.25">
      <c r="A265" s="299"/>
      <c r="B265" s="277"/>
      <c r="C265" s="277"/>
      <c r="D265" s="281"/>
      <c r="E265" s="277"/>
      <c r="F265" s="87">
        <f t="shared" si="12"/>
        <v>0</v>
      </c>
      <c r="G265" s="122" t="s">
        <v>349</v>
      </c>
      <c r="I265" s="122"/>
    </row>
    <row r="266" spans="1:17" s="98" customFormat="1" x14ac:dyDescent="0.25">
      <c r="A266" s="280" t="s">
        <v>329</v>
      </c>
      <c r="B266" s="277">
        <v>3</v>
      </c>
      <c r="C266" s="277" t="s">
        <v>322</v>
      </c>
      <c r="D266" s="281">
        <f t="shared" ref="D266" ca="1" si="13">RAND()*1000000</f>
        <v>652489.39526897331</v>
      </c>
      <c r="E266" s="277">
        <v>2</v>
      </c>
      <c r="F266" s="309">
        <f ca="1">ROUND(+B266*D266*E266,2)</f>
        <v>3914936.37</v>
      </c>
      <c r="G266" s="122" t="s">
        <v>349</v>
      </c>
    </row>
    <row r="267" spans="1:17" s="98" customFormat="1" x14ac:dyDescent="0.25">
      <c r="D267" s="204"/>
      <c r="E267" s="215" t="s">
        <v>34</v>
      </c>
      <c r="F267" s="323">
        <f ca="1">ROUND(SUBTOTAL(109,F136:F266),2)</f>
        <v>12260035.98</v>
      </c>
      <c r="G267" s="122" t="s">
        <v>349</v>
      </c>
      <c r="I267" s="125" t="s">
        <v>352</v>
      </c>
    </row>
    <row r="268" spans="1:17" s="98" customFormat="1" x14ac:dyDescent="0.25">
      <c r="F268" s="314"/>
      <c r="G268" s="122" t="s">
        <v>347</v>
      </c>
    </row>
    <row r="269" spans="1:17" x14ac:dyDescent="0.25">
      <c r="A269" s="8"/>
      <c r="B269" s="8"/>
      <c r="C269" s="8"/>
      <c r="D269" s="60"/>
      <c r="E269" s="153" t="s">
        <v>65</v>
      </c>
      <c r="F269" s="87">
        <f ca="1">+F267+F135</f>
        <v>24079984.530000001</v>
      </c>
      <c r="G269" s="122" t="s">
        <v>347</v>
      </c>
      <c r="I269" s="149" t="s">
        <v>246</v>
      </c>
    </row>
    <row r="270" spans="1:17" x14ac:dyDescent="0.25">
      <c r="G270" s="122" t="s">
        <v>347</v>
      </c>
    </row>
    <row r="271" spans="1:17" s="98" customFormat="1" x14ac:dyDescent="0.25">
      <c r="A271" s="251" t="s">
        <v>63</v>
      </c>
      <c r="B271" s="115"/>
      <c r="C271" s="115"/>
      <c r="D271" s="115"/>
      <c r="E271" s="115"/>
      <c r="F271" s="116"/>
      <c r="G271" s="122" t="s">
        <v>348</v>
      </c>
      <c r="I271" s="150" t="s">
        <v>245</v>
      </c>
    </row>
    <row r="272" spans="1:17" s="98" customFormat="1" ht="45" customHeight="1" x14ac:dyDescent="0.25">
      <c r="A272" s="571" t="s">
        <v>330</v>
      </c>
      <c r="B272" s="572"/>
      <c r="C272" s="572"/>
      <c r="D272" s="572"/>
      <c r="E272" s="572"/>
      <c r="F272" s="573"/>
      <c r="G272" s="122" t="s">
        <v>348</v>
      </c>
      <c r="I272" s="568" t="s">
        <v>307</v>
      </c>
      <c r="J272" s="568"/>
      <c r="K272" s="568"/>
      <c r="L272" s="568"/>
      <c r="M272" s="568"/>
      <c r="N272" s="568"/>
      <c r="O272" s="568"/>
      <c r="P272" s="568"/>
      <c r="Q272" s="568"/>
    </row>
    <row r="273" spans="1:17" x14ac:dyDescent="0.25">
      <c r="A273" s="8"/>
      <c r="B273" s="8"/>
      <c r="C273" s="8"/>
      <c r="D273" s="8"/>
      <c r="E273" s="8"/>
      <c r="F273" s="8"/>
      <c r="G273" s="110" t="s">
        <v>349</v>
      </c>
      <c r="I273"/>
    </row>
    <row r="274" spans="1:17" s="98" customFormat="1" x14ac:dyDescent="0.25">
      <c r="A274" s="251" t="s">
        <v>64</v>
      </c>
      <c r="B274" s="119"/>
      <c r="C274" s="119"/>
      <c r="D274" s="119"/>
      <c r="E274" s="119"/>
      <c r="F274" s="120"/>
      <c r="G274" s="291" t="s">
        <v>349</v>
      </c>
      <c r="I274" s="150" t="s">
        <v>245</v>
      </c>
    </row>
    <row r="275" spans="1:17" s="98" customFormat="1" ht="45" customHeight="1" x14ac:dyDescent="0.25">
      <c r="A275" s="571" t="s">
        <v>331</v>
      </c>
      <c r="B275" s="572"/>
      <c r="C275" s="572"/>
      <c r="D275" s="572"/>
      <c r="E275" s="572"/>
      <c r="F275" s="573"/>
      <c r="G275" s="110" t="s">
        <v>349</v>
      </c>
      <c r="I275" s="568" t="s">
        <v>307</v>
      </c>
      <c r="J275" s="568"/>
      <c r="K275" s="568"/>
      <c r="L275" s="568"/>
      <c r="M275" s="568"/>
      <c r="N275" s="568"/>
      <c r="O275" s="568"/>
      <c r="P275" s="568"/>
      <c r="Q275" s="568"/>
    </row>
    <row r="276" spans="1:17" x14ac:dyDescent="0.25">
      <c r="A276" s="8"/>
      <c r="B276" s="8"/>
      <c r="C276" s="8"/>
      <c r="D276" s="8"/>
      <c r="E276" s="8"/>
      <c r="F276" s="92"/>
    </row>
  </sheetData>
  <sheetProtection algorithmName="SHA-512" hashValue="fVdA7f4F+ceWwYu0QXRDLANtfZWu2vVzZmI0YhrgCzmktLVGzbytaZ7FKa8Tv5Y/xgCWPMDyftL8XneMpI46bA==" saltValue="pHbtCNeGxrn2sGwubJDIqg==" spinCount="100000" sheet="1" objects="1" scenarios="1" formatCells="0" formatRows="0" sort="0" autoFilter="0"/>
  <autoFilter ref="G1:G276" xr:uid="{00000000-0001-0000-0F00-000000000000}"/>
  <mergeCells count="6">
    <mergeCell ref="A272:F272"/>
    <mergeCell ref="A275:F275"/>
    <mergeCell ref="A1:E1"/>
    <mergeCell ref="A2:F2"/>
    <mergeCell ref="I272:Q272"/>
    <mergeCell ref="I275:Q275"/>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275"/>
  <sheetViews>
    <sheetView view="pageBreakPreview" topLeftCell="A2" zoomScaleNormal="100" zoomScaleSheetLayoutView="100" workbookViewId="0">
      <selection activeCell="A4" sqref="A4:XFD4"/>
    </sheetView>
  </sheetViews>
  <sheetFormatPr defaultColWidth="9.140625" defaultRowHeight="15" x14ac:dyDescent="0.25"/>
  <cols>
    <col min="1" max="1" width="39.42578125" style="8" customWidth="1"/>
    <col min="2" max="2" width="75.5703125" style="8" customWidth="1"/>
    <col min="3" max="3" width="18.5703125" style="8" customWidth="1"/>
    <col min="4" max="4" width="11" hidden="1" customWidth="1"/>
    <col min="5" max="5" width="2.140625" style="8" customWidth="1"/>
    <col min="6" max="16384" width="9.140625" style="8"/>
  </cols>
  <sheetData>
    <row r="1" spans="1:4" ht="20.25" customHeight="1" x14ac:dyDescent="0.25">
      <c r="A1" s="566" t="s">
        <v>186</v>
      </c>
      <c r="B1" s="566"/>
      <c r="C1" s="8">
        <f>+'Section A'!B2</f>
        <v>0</v>
      </c>
      <c r="D1" s="55"/>
    </row>
    <row r="2" spans="1:4" ht="53.25" customHeight="1" x14ac:dyDescent="0.25">
      <c r="A2" s="590" t="s">
        <v>250</v>
      </c>
      <c r="B2" s="590"/>
      <c r="C2" s="590"/>
      <c r="D2" s="8"/>
    </row>
    <row r="3" spans="1:4" ht="25.5" x14ac:dyDescent="0.25">
      <c r="A3" s="238" t="s">
        <v>19</v>
      </c>
      <c r="B3" s="250" t="s">
        <v>58</v>
      </c>
      <c r="C3" s="63" t="s">
        <v>287</v>
      </c>
      <c r="D3" s="55" t="s">
        <v>350</v>
      </c>
    </row>
    <row r="4" spans="1:4" s="110" customFormat="1" x14ac:dyDescent="0.25">
      <c r="A4" s="243" t="s">
        <v>19</v>
      </c>
      <c r="B4" s="241" t="s">
        <v>58</v>
      </c>
      <c r="C4" s="109">
        <f t="shared" ref="C4:C6" ca="1" si="0">RAND()*1000000</f>
        <v>476459.41797551274</v>
      </c>
      <c r="D4" s="303" t="s">
        <v>348</v>
      </c>
    </row>
    <row r="5" spans="1:4" s="110" customFormat="1" x14ac:dyDescent="0.25">
      <c r="A5" s="237" t="s">
        <v>367</v>
      </c>
      <c r="B5" s="298" t="s">
        <v>58</v>
      </c>
      <c r="C5" s="109">
        <f t="shared" ca="1" si="0"/>
        <v>682317.09583150083</v>
      </c>
      <c r="D5" s="303" t="s">
        <v>348</v>
      </c>
    </row>
    <row r="6" spans="1:4" s="110" customFormat="1" x14ac:dyDescent="0.25">
      <c r="A6" s="237" t="s">
        <v>368</v>
      </c>
      <c r="B6" s="298" t="s">
        <v>58</v>
      </c>
      <c r="C6" s="109">
        <f t="shared" ca="1" si="0"/>
        <v>439782.29944187385</v>
      </c>
      <c r="D6" s="303" t="s">
        <v>348</v>
      </c>
    </row>
    <row r="7" spans="1:4" s="110" customFormat="1" hidden="1" x14ac:dyDescent="0.25">
      <c r="A7" s="237"/>
      <c r="B7" s="298"/>
      <c r="C7" s="109">
        <v>0</v>
      </c>
      <c r="D7" s="303" t="s">
        <v>348</v>
      </c>
    </row>
    <row r="8" spans="1:4" s="110" customFormat="1" hidden="1" x14ac:dyDescent="0.25">
      <c r="A8" s="237"/>
      <c r="B8" s="298"/>
      <c r="C8" s="109">
        <v>0</v>
      </c>
      <c r="D8" s="303" t="s">
        <v>348</v>
      </c>
    </row>
    <row r="9" spans="1:4" s="110" customFormat="1" hidden="1" x14ac:dyDescent="0.25">
      <c r="A9" s="237"/>
      <c r="B9" s="298"/>
      <c r="C9" s="109">
        <v>0</v>
      </c>
      <c r="D9" s="303" t="s">
        <v>348</v>
      </c>
    </row>
    <row r="10" spans="1:4" s="110" customFormat="1" hidden="1" x14ac:dyDescent="0.25">
      <c r="A10" s="237"/>
      <c r="B10" s="298"/>
      <c r="C10" s="109">
        <v>0</v>
      </c>
      <c r="D10" s="303" t="s">
        <v>348</v>
      </c>
    </row>
    <row r="11" spans="1:4" s="110" customFormat="1" hidden="1" x14ac:dyDescent="0.25">
      <c r="A11" s="237"/>
      <c r="B11" s="298"/>
      <c r="C11" s="109">
        <v>0</v>
      </c>
      <c r="D11" s="303" t="s">
        <v>348</v>
      </c>
    </row>
    <row r="12" spans="1:4" s="110" customFormat="1" hidden="1" x14ac:dyDescent="0.25">
      <c r="A12" s="237"/>
      <c r="B12" s="298"/>
      <c r="C12" s="109">
        <v>0</v>
      </c>
      <c r="D12" s="303" t="s">
        <v>348</v>
      </c>
    </row>
    <row r="13" spans="1:4" s="110" customFormat="1" hidden="1" x14ac:dyDescent="0.25">
      <c r="A13" s="237"/>
      <c r="B13" s="298"/>
      <c r="C13" s="109">
        <v>0</v>
      </c>
      <c r="D13" s="303" t="s">
        <v>348</v>
      </c>
    </row>
    <row r="14" spans="1:4" s="110" customFormat="1" hidden="1" x14ac:dyDescent="0.25">
      <c r="A14" s="237"/>
      <c r="B14" s="298"/>
      <c r="C14" s="109">
        <v>0</v>
      </c>
      <c r="D14" s="303" t="s">
        <v>348</v>
      </c>
    </row>
    <row r="15" spans="1:4" s="110" customFormat="1" hidden="1" x14ac:dyDescent="0.25">
      <c r="A15" s="237"/>
      <c r="B15" s="298"/>
      <c r="C15" s="109">
        <v>0</v>
      </c>
      <c r="D15" s="303" t="s">
        <v>348</v>
      </c>
    </row>
    <row r="16" spans="1:4" s="110" customFormat="1" hidden="1" x14ac:dyDescent="0.25">
      <c r="A16" s="237"/>
      <c r="B16" s="298"/>
      <c r="C16" s="109">
        <v>0</v>
      </c>
      <c r="D16" s="303" t="s">
        <v>348</v>
      </c>
    </row>
    <row r="17" spans="1:4" s="110" customFormat="1" hidden="1" x14ac:dyDescent="0.25">
      <c r="A17" s="237"/>
      <c r="B17" s="298"/>
      <c r="C17" s="109">
        <v>0</v>
      </c>
      <c r="D17" s="303" t="s">
        <v>348</v>
      </c>
    </row>
    <row r="18" spans="1:4" s="110" customFormat="1" hidden="1" x14ac:dyDescent="0.25">
      <c r="A18" s="237"/>
      <c r="B18" s="298"/>
      <c r="C18" s="109">
        <v>0</v>
      </c>
      <c r="D18" s="303" t="s">
        <v>348</v>
      </c>
    </row>
    <row r="19" spans="1:4" s="110" customFormat="1" hidden="1" x14ac:dyDescent="0.25">
      <c r="A19" s="237"/>
      <c r="B19" s="298"/>
      <c r="C19" s="109">
        <v>0</v>
      </c>
      <c r="D19" s="303" t="s">
        <v>348</v>
      </c>
    </row>
    <row r="20" spans="1:4" s="110" customFormat="1" hidden="1" x14ac:dyDescent="0.25">
      <c r="A20" s="237"/>
      <c r="B20" s="298"/>
      <c r="C20" s="109">
        <v>0</v>
      </c>
      <c r="D20" s="303" t="s">
        <v>348</v>
      </c>
    </row>
    <row r="21" spans="1:4" s="110" customFormat="1" hidden="1" x14ac:dyDescent="0.25">
      <c r="A21" s="237"/>
      <c r="B21" s="298"/>
      <c r="C21" s="109">
        <v>0</v>
      </c>
      <c r="D21" s="303" t="s">
        <v>348</v>
      </c>
    </row>
    <row r="22" spans="1:4" s="110" customFormat="1" hidden="1" x14ac:dyDescent="0.25">
      <c r="A22" s="237"/>
      <c r="B22" s="298"/>
      <c r="C22" s="109">
        <v>0</v>
      </c>
      <c r="D22" s="303" t="s">
        <v>348</v>
      </c>
    </row>
    <row r="23" spans="1:4" s="110" customFormat="1" hidden="1" x14ac:dyDescent="0.25">
      <c r="A23" s="237"/>
      <c r="B23" s="298"/>
      <c r="C23" s="109">
        <v>0</v>
      </c>
      <c r="D23" s="303" t="s">
        <v>348</v>
      </c>
    </row>
    <row r="24" spans="1:4" s="110" customFormat="1" hidden="1" x14ac:dyDescent="0.25">
      <c r="A24" s="237"/>
      <c r="B24" s="298"/>
      <c r="C24" s="109">
        <v>0</v>
      </c>
      <c r="D24" s="303" t="s">
        <v>348</v>
      </c>
    </row>
    <row r="25" spans="1:4" s="110" customFormat="1" hidden="1" x14ac:dyDescent="0.25">
      <c r="A25" s="237"/>
      <c r="B25" s="298"/>
      <c r="C25" s="109">
        <v>0</v>
      </c>
      <c r="D25" s="303" t="s">
        <v>348</v>
      </c>
    </row>
    <row r="26" spans="1:4" s="110" customFormat="1" hidden="1" x14ac:dyDescent="0.25">
      <c r="A26" s="237"/>
      <c r="B26" s="298"/>
      <c r="C26" s="109">
        <v>0</v>
      </c>
      <c r="D26" s="303" t="s">
        <v>348</v>
      </c>
    </row>
    <row r="27" spans="1:4" s="110" customFormat="1" hidden="1" x14ac:dyDescent="0.25">
      <c r="A27" s="237"/>
      <c r="B27" s="298"/>
      <c r="C27" s="109">
        <v>0</v>
      </c>
      <c r="D27" s="303" t="s">
        <v>348</v>
      </c>
    </row>
    <row r="28" spans="1:4" s="110" customFormat="1" hidden="1" x14ac:dyDescent="0.25">
      <c r="A28" s="237"/>
      <c r="B28" s="298"/>
      <c r="C28" s="109">
        <v>0</v>
      </c>
      <c r="D28" s="303" t="s">
        <v>348</v>
      </c>
    </row>
    <row r="29" spans="1:4" s="110" customFormat="1" hidden="1" x14ac:dyDescent="0.25">
      <c r="A29" s="237"/>
      <c r="B29" s="298"/>
      <c r="C29" s="109">
        <v>0</v>
      </c>
      <c r="D29" s="303" t="s">
        <v>348</v>
      </c>
    </row>
    <row r="30" spans="1:4" s="110" customFormat="1" hidden="1" x14ac:dyDescent="0.25">
      <c r="A30" s="237"/>
      <c r="B30" s="298"/>
      <c r="C30" s="109">
        <v>0</v>
      </c>
      <c r="D30" s="303" t="s">
        <v>348</v>
      </c>
    </row>
    <row r="31" spans="1:4" s="110" customFormat="1" hidden="1" x14ac:dyDescent="0.25">
      <c r="A31" s="237"/>
      <c r="B31" s="298"/>
      <c r="C31" s="109">
        <v>0</v>
      </c>
      <c r="D31" s="303" t="s">
        <v>348</v>
      </c>
    </row>
    <row r="32" spans="1:4" s="110" customFormat="1" hidden="1" x14ac:dyDescent="0.25">
      <c r="A32" s="237"/>
      <c r="B32" s="298"/>
      <c r="C32" s="109">
        <v>0</v>
      </c>
      <c r="D32" s="303" t="s">
        <v>348</v>
      </c>
    </row>
    <row r="33" spans="1:4" s="110" customFormat="1" hidden="1" x14ac:dyDescent="0.25">
      <c r="A33" s="237"/>
      <c r="B33" s="298"/>
      <c r="C33" s="109">
        <v>0</v>
      </c>
      <c r="D33" s="303" t="s">
        <v>348</v>
      </c>
    </row>
    <row r="34" spans="1:4" s="110" customFormat="1" hidden="1" x14ac:dyDescent="0.25">
      <c r="A34" s="237"/>
      <c r="B34" s="298"/>
      <c r="C34" s="109">
        <v>0</v>
      </c>
      <c r="D34" s="303" t="s">
        <v>348</v>
      </c>
    </row>
    <row r="35" spans="1:4" s="110" customFormat="1" hidden="1" x14ac:dyDescent="0.25">
      <c r="A35" s="237"/>
      <c r="B35" s="298"/>
      <c r="C35" s="109">
        <v>0</v>
      </c>
      <c r="D35" s="303" t="s">
        <v>348</v>
      </c>
    </row>
    <row r="36" spans="1:4" s="110" customFormat="1" hidden="1" x14ac:dyDescent="0.25">
      <c r="A36" s="237"/>
      <c r="B36" s="298"/>
      <c r="C36" s="109">
        <v>0</v>
      </c>
      <c r="D36" s="303" t="s">
        <v>348</v>
      </c>
    </row>
    <row r="37" spans="1:4" s="110" customFormat="1" hidden="1" x14ac:dyDescent="0.25">
      <c r="A37" s="237"/>
      <c r="B37" s="298"/>
      <c r="C37" s="109">
        <v>0</v>
      </c>
      <c r="D37" s="303" t="s">
        <v>348</v>
      </c>
    </row>
    <row r="38" spans="1:4" s="110" customFormat="1" hidden="1" x14ac:dyDescent="0.25">
      <c r="A38" s="237"/>
      <c r="B38" s="298"/>
      <c r="C38" s="109">
        <v>0</v>
      </c>
      <c r="D38" s="303" t="s">
        <v>348</v>
      </c>
    </row>
    <row r="39" spans="1:4" s="110" customFormat="1" hidden="1" x14ac:dyDescent="0.25">
      <c r="A39" s="237"/>
      <c r="B39" s="298"/>
      <c r="C39" s="109">
        <v>0</v>
      </c>
      <c r="D39" s="303" t="s">
        <v>348</v>
      </c>
    </row>
    <row r="40" spans="1:4" s="110" customFormat="1" hidden="1" x14ac:dyDescent="0.25">
      <c r="A40" s="237"/>
      <c r="B40" s="298"/>
      <c r="C40" s="109">
        <v>0</v>
      </c>
      <c r="D40" s="303" t="s">
        <v>348</v>
      </c>
    </row>
    <row r="41" spans="1:4" s="110" customFormat="1" hidden="1" x14ac:dyDescent="0.25">
      <c r="A41" s="237"/>
      <c r="B41" s="298"/>
      <c r="C41" s="109">
        <v>0</v>
      </c>
      <c r="D41" s="303" t="s">
        <v>348</v>
      </c>
    </row>
    <row r="42" spans="1:4" s="110" customFormat="1" hidden="1" x14ac:dyDescent="0.25">
      <c r="A42" s="237"/>
      <c r="B42" s="298"/>
      <c r="C42" s="109">
        <v>0</v>
      </c>
      <c r="D42" s="303" t="s">
        <v>348</v>
      </c>
    </row>
    <row r="43" spans="1:4" s="110" customFormat="1" hidden="1" x14ac:dyDescent="0.25">
      <c r="A43" s="237"/>
      <c r="B43" s="298"/>
      <c r="C43" s="109">
        <v>0</v>
      </c>
      <c r="D43" s="303" t="s">
        <v>348</v>
      </c>
    </row>
    <row r="44" spans="1:4" s="110" customFormat="1" hidden="1" x14ac:dyDescent="0.25">
      <c r="A44" s="237"/>
      <c r="B44" s="298"/>
      <c r="C44" s="109">
        <v>0</v>
      </c>
      <c r="D44" s="303" t="s">
        <v>348</v>
      </c>
    </row>
    <row r="45" spans="1:4" s="110" customFormat="1" hidden="1" x14ac:dyDescent="0.25">
      <c r="A45" s="237"/>
      <c r="B45" s="298"/>
      <c r="C45" s="109">
        <v>0</v>
      </c>
      <c r="D45" s="303" t="s">
        <v>348</v>
      </c>
    </row>
    <row r="46" spans="1:4" s="110" customFormat="1" hidden="1" x14ac:dyDescent="0.25">
      <c r="A46" s="237"/>
      <c r="B46" s="298"/>
      <c r="C46" s="109">
        <v>0</v>
      </c>
      <c r="D46" s="303" t="s">
        <v>348</v>
      </c>
    </row>
    <row r="47" spans="1:4" s="110" customFormat="1" hidden="1" x14ac:dyDescent="0.25">
      <c r="A47" s="237"/>
      <c r="B47" s="298"/>
      <c r="C47" s="109">
        <v>0</v>
      </c>
      <c r="D47" s="303" t="s">
        <v>348</v>
      </c>
    </row>
    <row r="48" spans="1:4" s="110" customFormat="1" hidden="1" x14ac:dyDescent="0.25">
      <c r="A48" s="237"/>
      <c r="B48" s="298"/>
      <c r="C48" s="109">
        <v>0</v>
      </c>
      <c r="D48" s="303" t="s">
        <v>348</v>
      </c>
    </row>
    <row r="49" spans="1:4" s="110" customFormat="1" hidden="1" x14ac:dyDescent="0.25">
      <c r="A49" s="237"/>
      <c r="B49" s="298"/>
      <c r="C49" s="109">
        <v>0</v>
      </c>
      <c r="D49" s="303" t="s">
        <v>348</v>
      </c>
    </row>
    <row r="50" spans="1:4" s="110" customFormat="1" hidden="1" x14ac:dyDescent="0.25">
      <c r="A50" s="237"/>
      <c r="B50" s="298"/>
      <c r="C50" s="109">
        <v>0</v>
      </c>
      <c r="D50" s="303" t="s">
        <v>348</v>
      </c>
    </row>
    <row r="51" spans="1:4" s="110" customFormat="1" hidden="1" x14ac:dyDescent="0.25">
      <c r="A51" s="237"/>
      <c r="B51" s="298"/>
      <c r="C51" s="109">
        <v>0</v>
      </c>
      <c r="D51" s="303" t="s">
        <v>348</v>
      </c>
    </row>
    <row r="52" spans="1:4" s="110" customFormat="1" hidden="1" x14ac:dyDescent="0.25">
      <c r="A52" s="237"/>
      <c r="B52" s="298"/>
      <c r="C52" s="109">
        <v>0</v>
      </c>
      <c r="D52" s="303" t="s">
        <v>348</v>
      </c>
    </row>
    <row r="53" spans="1:4" s="110" customFormat="1" hidden="1" x14ac:dyDescent="0.25">
      <c r="A53" s="237"/>
      <c r="B53" s="298"/>
      <c r="C53" s="109">
        <v>0</v>
      </c>
      <c r="D53" s="303" t="s">
        <v>348</v>
      </c>
    </row>
    <row r="54" spans="1:4" s="110" customFormat="1" hidden="1" x14ac:dyDescent="0.25">
      <c r="A54" s="237"/>
      <c r="B54" s="298"/>
      <c r="C54" s="109">
        <v>0</v>
      </c>
      <c r="D54" s="303" t="s">
        <v>348</v>
      </c>
    </row>
    <row r="55" spans="1:4" s="110" customFormat="1" hidden="1" x14ac:dyDescent="0.25">
      <c r="A55" s="237"/>
      <c r="B55" s="298"/>
      <c r="C55" s="109">
        <v>0</v>
      </c>
      <c r="D55" s="303" t="s">
        <v>348</v>
      </c>
    </row>
    <row r="56" spans="1:4" s="110" customFormat="1" hidden="1" x14ac:dyDescent="0.25">
      <c r="A56" s="237"/>
      <c r="B56" s="298"/>
      <c r="C56" s="109">
        <v>0</v>
      </c>
      <c r="D56" s="303" t="s">
        <v>348</v>
      </c>
    </row>
    <row r="57" spans="1:4" s="110" customFormat="1" hidden="1" x14ac:dyDescent="0.25">
      <c r="A57" s="237"/>
      <c r="B57" s="298"/>
      <c r="C57" s="109">
        <v>0</v>
      </c>
      <c r="D57" s="303" t="s">
        <v>348</v>
      </c>
    </row>
    <row r="58" spans="1:4" s="110" customFormat="1" hidden="1" x14ac:dyDescent="0.25">
      <c r="A58" s="237"/>
      <c r="B58" s="298"/>
      <c r="C58" s="109">
        <v>0</v>
      </c>
      <c r="D58" s="303" t="s">
        <v>348</v>
      </c>
    </row>
    <row r="59" spans="1:4" s="110" customFormat="1" hidden="1" x14ac:dyDescent="0.25">
      <c r="A59" s="237"/>
      <c r="B59" s="298"/>
      <c r="C59" s="109">
        <v>0</v>
      </c>
      <c r="D59" s="303" t="s">
        <v>348</v>
      </c>
    </row>
    <row r="60" spans="1:4" s="110" customFormat="1" hidden="1" x14ac:dyDescent="0.25">
      <c r="A60" s="237"/>
      <c r="B60" s="298"/>
      <c r="C60" s="109">
        <v>0</v>
      </c>
      <c r="D60" s="303" t="s">
        <v>348</v>
      </c>
    </row>
    <row r="61" spans="1:4" s="110" customFormat="1" hidden="1" x14ac:dyDescent="0.25">
      <c r="A61" s="237"/>
      <c r="B61" s="298"/>
      <c r="C61" s="109">
        <v>0</v>
      </c>
      <c r="D61" s="303" t="s">
        <v>348</v>
      </c>
    </row>
    <row r="62" spans="1:4" s="110" customFormat="1" hidden="1" x14ac:dyDescent="0.25">
      <c r="A62" s="237"/>
      <c r="B62" s="298"/>
      <c r="C62" s="109">
        <v>0</v>
      </c>
      <c r="D62" s="303" t="s">
        <v>348</v>
      </c>
    </row>
    <row r="63" spans="1:4" s="110" customFormat="1" hidden="1" x14ac:dyDescent="0.25">
      <c r="A63" s="237"/>
      <c r="B63" s="298"/>
      <c r="C63" s="109">
        <v>0</v>
      </c>
      <c r="D63" s="303" t="s">
        <v>348</v>
      </c>
    </row>
    <row r="64" spans="1:4" s="110" customFormat="1" hidden="1" x14ac:dyDescent="0.25">
      <c r="A64" s="237"/>
      <c r="B64" s="298"/>
      <c r="C64" s="109">
        <v>0</v>
      </c>
      <c r="D64" s="303" t="s">
        <v>348</v>
      </c>
    </row>
    <row r="65" spans="1:4" s="110" customFormat="1" hidden="1" x14ac:dyDescent="0.25">
      <c r="A65" s="237"/>
      <c r="B65" s="298"/>
      <c r="C65" s="109">
        <v>0</v>
      </c>
      <c r="D65" s="303" t="s">
        <v>348</v>
      </c>
    </row>
    <row r="66" spans="1:4" s="110" customFormat="1" hidden="1" x14ac:dyDescent="0.25">
      <c r="A66" s="237"/>
      <c r="B66" s="298"/>
      <c r="C66" s="109">
        <v>0</v>
      </c>
      <c r="D66" s="303" t="s">
        <v>348</v>
      </c>
    </row>
    <row r="67" spans="1:4" s="110" customFormat="1" hidden="1" x14ac:dyDescent="0.25">
      <c r="A67" s="237"/>
      <c r="B67" s="298"/>
      <c r="C67" s="109">
        <v>0</v>
      </c>
      <c r="D67" s="303" t="s">
        <v>348</v>
      </c>
    </row>
    <row r="68" spans="1:4" s="110" customFormat="1" hidden="1" x14ac:dyDescent="0.25">
      <c r="A68" s="237"/>
      <c r="B68" s="298"/>
      <c r="C68" s="109">
        <v>0</v>
      </c>
      <c r="D68" s="303" t="s">
        <v>348</v>
      </c>
    </row>
    <row r="69" spans="1:4" s="110" customFormat="1" hidden="1" x14ac:dyDescent="0.25">
      <c r="A69" s="237"/>
      <c r="B69" s="298"/>
      <c r="C69" s="109">
        <v>0</v>
      </c>
      <c r="D69" s="303" t="s">
        <v>348</v>
      </c>
    </row>
    <row r="70" spans="1:4" s="110" customFormat="1" hidden="1" x14ac:dyDescent="0.25">
      <c r="A70" s="237"/>
      <c r="B70" s="298"/>
      <c r="C70" s="109">
        <v>0</v>
      </c>
      <c r="D70" s="303" t="s">
        <v>348</v>
      </c>
    </row>
    <row r="71" spans="1:4" s="110" customFormat="1" hidden="1" x14ac:dyDescent="0.25">
      <c r="A71" s="237"/>
      <c r="B71" s="298"/>
      <c r="C71" s="109">
        <v>0</v>
      </c>
      <c r="D71" s="303" t="s">
        <v>348</v>
      </c>
    </row>
    <row r="72" spans="1:4" s="110" customFormat="1" hidden="1" x14ac:dyDescent="0.25">
      <c r="A72" s="237"/>
      <c r="B72" s="298"/>
      <c r="C72" s="109">
        <v>0</v>
      </c>
      <c r="D72" s="303" t="s">
        <v>348</v>
      </c>
    </row>
    <row r="73" spans="1:4" s="110" customFormat="1" hidden="1" x14ac:dyDescent="0.25">
      <c r="A73" s="237"/>
      <c r="B73" s="298"/>
      <c r="C73" s="109">
        <v>0</v>
      </c>
      <c r="D73" s="303" t="s">
        <v>348</v>
      </c>
    </row>
    <row r="74" spans="1:4" s="110" customFormat="1" hidden="1" x14ac:dyDescent="0.25">
      <c r="A74" s="237"/>
      <c r="B74" s="298"/>
      <c r="C74" s="109">
        <v>0</v>
      </c>
      <c r="D74" s="303" t="s">
        <v>348</v>
      </c>
    </row>
    <row r="75" spans="1:4" s="110" customFormat="1" hidden="1" x14ac:dyDescent="0.25">
      <c r="A75" s="237"/>
      <c r="B75" s="298"/>
      <c r="C75" s="109">
        <v>0</v>
      </c>
      <c r="D75" s="303" t="s">
        <v>348</v>
      </c>
    </row>
    <row r="76" spans="1:4" s="110" customFormat="1" hidden="1" x14ac:dyDescent="0.25">
      <c r="A76" s="237"/>
      <c r="B76" s="298"/>
      <c r="C76" s="109">
        <v>0</v>
      </c>
      <c r="D76" s="303" t="s">
        <v>348</v>
      </c>
    </row>
    <row r="77" spans="1:4" s="110" customFormat="1" hidden="1" x14ac:dyDescent="0.25">
      <c r="A77" s="237"/>
      <c r="B77" s="298"/>
      <c r="C77" s="109">
        <v>0</v>
      </c>
      <c r="D77" s="303" t="s">
        <v>348</v>
      </c>
    </row>
    <row r="78" spans="1:4" s="110" customFormat="1" hidden="1" x14ac:dyDescent="0.25">
      <c r="A78" s="237"/>
      <c r="B78" s="298"/>
      <c r="C78" s="109">
        <v>0</v>
      </c>
      <c r="D78" s="303" t="s">
        <v>348</v>
      </c>
    </row>
    <row r="79" spans="1:4" s="110" customFormat="1" hidden="1" x14ac:dyDescent="0.25">
      <c r="A79" s="237"/>
      <c r="B79" s="298"/>
      <c r="C79" s="109">
        <v>0</v>
      </c>
      <c r="D79" s="303" t="s">
        <v>348</v>
      </c>
    </row>
    <row r="80" spans="1:4" s="110" customFormat="1" hidden="1" x14ac:dyDescent="0.25">
      <c r="A80" s="237"/>
      <c r="B80" s="298"/>
      <c r="C80" s="109">
        <v>0</v>
      </c>
      <c r="D80" s="303" t="s">
        <v>348</v>
      </c>
    </row>
    <row r="81" spans="1:4" s="110" customFormat="1" hidden="1" x14ac:dyDescent="0.25">
      <c r="A81" s="237"/>
      <c r="B81" s="298"/>
      <c r="C81" s="109">
        <v>0</v>
      </c>
      <c r="D81" s="303" t="s">
        <v>348</v>
      </c>
    </row>
    <row r="82" spans="1:4" s="110" customFormat="1" hidden="1" x14ac:dyDescent="0.25">
      <c r="A82" s="237"/>
      <c r="B82" s="298"/>
      <c r="C82" s="109">
        <v>0</v>
      </c>
      <c r="D82" s="303" t="s">
        <v>348</v>
      </c>
    </row>
    <row r="83" spans="1:4" s="110" customFormat="1" hidden="1" x14ac:dyDescent="0.25">
      <c r="A83" s="237"/>
      <c r="B83" s="298"/>
      <c r="C83" s="109">
        <v>0</v>
      </c>
      <c r="D83" s="303" t="s">
        <v>348</v>
      </c>
    </row>
    <row r="84" spans="1:4" s="110" customFormat="1" hidden="1" x14ac:dyDescent="0.25">
      <c r="A84" s="237"/>
      <c r="B84" s="298"/>
      <c r="C84" s="109">
        <v>0</v>
      </c>
      <c r="D84" s="303" t="s">
        <v>348</v>
      </c>
    </row>
    <row r="85" spans="1:4" s="110" customFormat="1" hidden="1" x14ac:dyDescent="0.25">
      <c r="A85" s="237"/>
      <c r="B85" s="298"/>
      <c r="C85" s="109">
        <v>0</v>
      </c>
      <c r="D85" s="303" t="s">
        <v>348</v>
      </c>
    </row>
    <row r="86" spans="1:4" s="110" customFormat="1" hidden="1" x14ac:dyDescent="0.25">
      <c r="A86" s="237"/>
      <c r="B86" s="298"/>
      <c r="C86" s="109">
        <v>0</v>
      </c>
      <c r="D86" s="303" t="s">
        <v>348</v>
      </c>
    </row>
    <row r="87" spans="1:4" s="110" customFormat="1" hidden="1" x14ac:dyDescent="0.25">
      <c r="A87" s="237"/>
      <c r="B87" s="298"/>
      <c r="C87" s="109">
        <v>0</v>
      </c>
      <c r="D87" s="303" t="s">
        <v>348</v>
      </c>
    </row>
    <row r="88" spans="1:4" s="110" customFormat="1" hidden="1" x14ac:dyDescent="0.25">
      <c r="A88" s="237"/>
      <c r="B88" s="298"/>
      <c r="C88" s="109">
        <v>0</v>
      </c>
      <c r="D88" s="303" t="s">
        <v>348</v>
      </c>
    </row>
    <row r="89" spans="1:4" s="110" customFormat="1" hidden="1" x14ac:dyDescent="0.25">
      <c r="A89" s="237"/>
      <c r="B89" s="298"/>
      <c r="C89" s="109">
        <v>0</v>
      </c>
      <c r="D89" s="303" t="s">
        <v>348</v>
      </c>
    </row>
    <row r="90" spans="1:4" s="110" customFormat="1" hidden="1" x14ac:dyDescent="0.25">
      <c r="A90" s="237"/>
      <c r="B90" s="298"/>
      <c r="C90" s="109">
        <v>0</v>
      </c>
      <c r="D90" s="303" t="s">
        <v>348</v>
      </c>
    </row>
    <row r="91" spans="1:4" s="110" customFormat="1" hidden="1" x14ac:dyDescent="0.25">
      <c r="A91" s="237"/>
      <c r="B91" s="298"/>
      <c r="C91" s="109">
        <v>0</v>
      </c>
      <c r="D91" s="303" t="s">
        <v>348</v>
      </c>
    </row>
    <row r="92" spans="1:4" s="110" customFormat="1" hidden="1" x14ac:dyDescent="0.25">
      <c r="A92" s="237"/>
      <c r="B92" s="298"/>
      <c r="C92" s="109">
        <v>0</v>
      </c>
      <c r="D92" s="303" t="s">
        <v>348</v>
      </c>
    </row>
    <row r="93" spans="1:4" s="110" customFormat="1" hidden="1" x14ac:dyDescent="0.25">
      <c r="A93" s="237"/>
      <c r="B93" s="298"/>
      <c r="C93" s="109">
        <v>0</v>
      </c>
      <c r="D93" s="303" t="s">
        <v>348</v>
      </c>
    </row>
    <row r="94" spans="1:4" s="110" customFormat="1" hidden="1" x14ac:dyDescent="0.25">
      <c r="A94" s="237"/>
      <c r="B94" s="298"/>
      <c r="C94" s="109">
        <v>0</v>
      </c>
      <c r="D94" s="303" t="s">
        <v>348</v>
      </c>
    </row>
    <row r="95" spans="1:4" s="110" customFormat="1" hidden="1" x14ac:dyDescent="0.25">
      <c r="A95" s="237"/>
      <c r="B95" s="298"/>
      <c r="C95" s="109">
        <v>0</v>
      </c>
      <c r="D95" s="303" t="s">
        <v>348</v>
      </c>
    </row>
    <row r="96" spans="1:4" s="110" customFormat="1" hidden="1" x14ac:dyDescent="0.25">
      <c r="A96" s="237"/>
      <c r="B96" s="298"/>
      <c r="C96" s="109">
        <v>0</v>
      </c>
      <c r="D96" s="303" t="s">
        <v>348</v>
      </c>
    </row>
    <row r="97" spans="1:4" s="110" customFormat="1" hidden="1" x14ac:dyDescent="0.25">
      <c r="A97" s="237"/>
      <c r="B97" s="298"/>
      <c r="C97" s="109">
        <v>0</v>
      </c>
      <c r="D97" s="303" t="s">
        <v>348</v>
      </c>
    </row>
    <row r="98" spans="1:4" s="110" customFormat="1" hidden="1" x14ac:dyDescent="0.25">
      <c r="A98" s="237"/>
      <c r="B98" s="298"/>
      <c r="C98" s="109">
        <v>0</v>
      </c>
      <c r="D98" s="303" t="s">
        <v>348</v>
      </c>
    </row>
    <row r="99" spans="1:4" s="110" customFormat="1" hidden="1" x14ac:dyDescent="0.25">
      <c r="A99" s="237"/>
      <c r="B99" s="298"/>
      <c r="C99" s="109">
        <v>0</v>
      </c>
      <c r="D99" s="303" t="s">
        <v>348</v>
      </c>
    </row>
    <row r="100" spans="1:4" s="110" customFormat="1" hidden="1" x14ac:dyDescent="0.25">
      <c r="A100" s="237"/>
      <c r="B100" s="298"/>
      <c r="C100" s="109">
        <v>0</v>
      </c>
      <c r="D100" s="303" t="s">
        <v>348</v>
      </c>
    </row>
    <row r="101" spans="1:4" s="110" customFormat="1" hidden="1" x14ac:dyDescent="0.25">
      <c r="A101" s="237"/>
      <c r="B101" s="298"/>
      <c r="C101" s="109">
        <v>0</v>
      </c>
      <c r="D101" s="303" t="s">
        <v>348</v>
      </c>
    </row>
    <row r="102" spans="1:4" s="110" customFormat="1" hidden="1" x14ac:dyDescent="0.25">
      <c r="A102" s="237"/>
      <c r="B102" s="298"/>
      <c r="C102" s="109">
        <v>0</v>
      </c>
      <c r="D102" s="303" t="s">
        <v>348</v>
      </c>
    </row>
    <row r="103" spans="1:4" s="110" customFormat="1" hidden="1" x14ac:dyDescent="0.25">
      <c r="A103" s="237"/>
      <c r="B103" s="298"/>
      <c r="C103" s="109">
        <v>0</v>
      </c>
      <c r="D103" s="303" t="s">
        <v>348</v>
      </c>
    </row>
    <row r="104" spans="1:4" s="110" customFormat="1" hidden="1" x14ac:dyDescent="0.25">
      <c r="A104" s="237"/>
      <c r="B104" s="298"/>
      <c r="C104" s="109">
        <v>0</v>
      </c>
      <c r="D104" s="303" t="s">
        <v>348</v>
      </c>
    </row>
    <row r="105" spans="1:4" s="110" customFormat="1" hidden="1" x14ac:dyDescent="0.25">
      <c r="A105" s="237"/>
      <c r="B105" s="298"/>
      <c r="C105" s="109">
        <v>0</v>
      </c>
      <c r="D105" s="303" t="s">
        <v>348</v>
      </c>
    </row>
    <row r="106" spans="1:4" s="110" customFormat="1" hidden="1" x14ac:dyDescent="0.25">
      <c r="A106" s="237"/>
      <c r="B106" s="298"/>
      <c r="C106" s="109">
        <v>0</v>
      </c>
      <c r="D106" s="303" t="s">
        <v>348</v>
      </c>
    </row>
    <row r="107" spans="1:4" s="110" customFormat="1" hidden="1" x14ac:dyDescent="0.25">
      <c r="A107" s="237"/>
      <c r="B107" s="298"/>
      <c r="C107" s="109">
        <v>0</v>
      </c>
      <c r="D107" s="303" t="s">
        <v>348</v>
      </c>
    </row>
    <row r="108" spans="1:4" s="110" customFormat="1" hidden="1" x14ac:dyDescent="0.25">
      <c r="A108" s="237"/>
      <c r="B108" s="298"/>
      <c r="C108" s="109">
        <v>0</v>
      </c>
      <c r="D108" s="303" t="s">
        <v>348</v>
      </c>
    </row>
    <row r="109" spans="1:4" s="110" customFormat="1" hidden="1" x14ac:dyDescent="0.25">
      <c r="A109" s="237"/>
      <c r="B109" s="298"/>
      <c r="C109" s="109">
        <v>0</v>
      </c>
      <c r="D109" s="303" t="s">
        <v>348</v>
      </c>
    </row>
    <row r="110" spans="1:4" s="110" customFormat="1" hidden="1" x14ac:dyDescent="0.25">
      <c r="A110" s="237"/>
      <c r="B110" s="298"/>
      <c r="C110" s="109">
        <v>0</v>
      </c>
      <c r="D110" s="303" t="s">
        <v>348</v>
      </c>
    </row>
    <row r="111" spans="1:4" s="110" customFormat="1" hidden="1" x14ac:dyDescent="0.25">
      <c r="A111" s="237"/>
      <c r="B111" s="298"/>
      <c r="C111" s="109">
        <v>0</v>
      </c>
      <c r="D111" s="303" t="s">
        <v>348</v>
      </c>
    </row>
    <row r="112" spans="1:4" s="110" customFormat="1" hidden="1" x14ac:dyDescent="0.25">
      <c r="A112" s="237"/>
      <c r="B112" s="298"/>
      <c r="C112" s="109">
        <v>0</v>
      </c>
      <c r="D112" s="303" t="s">
        <v>348</v>
      </c>
    </row>
    <row r="113" spans="1:4" s="110" customFormat="1" hidden="1" x14ac:dyDescent="0.25">
      <c r="A113" s="237"/>
      <c r="B113" s="298"/>
      <c r="C113" s="109">
        <v>0</v>
      </c>
      <c r="D113" s="303" t="s">
        <v>348</v>
      </c>
    </row>
    <row r="114" spans="1:4" s="110" customFormat="1" hidden="1" x14ac:dyDescent="0.25">
      <c r="A114" s="237"/>
      <c r="B114" s="298"/>
      <c r="C114" s="109">
        <v>0</v>
      </c>
      <c r="D114" s="303" t="s">
        <v>348</v>
      </c>
    </row>
    <row r="115" spans="1:4" s="110" customFormat="1" hidden="1" x14ac:dyDescent="0.25">
      <c r="A115" s="237"/>
      <c r="B115" s="298"/>
      <c r="C115" s="109">
        <v>0</v>
      </c>
      <c r="D115" s="303" t="s">
        <v>348</v>
      </c>
    </row>
    <row r="116" spans="1:4" s="110" customFormat="1" hidden="1" x14ac:dyDescent="0.25">
      <c r="A116" s="237"/>
      <c r="B116" s="298"/>
      <c r="C116" s="109">
        <v>0</v>
      </c>
      <c r="D116" s="303" t="s">
        <v>348</v>
      </c>
    </row>
    <row r="117" spans="1:4" s="110" customFormat="1" hidden="1" x14ac:dyDescent="0.25">
      <c r="A117" s="237"/>
      <c r="B117" s="298"/>
      <c r="C117" s="109">
        <v>0</v>
      </c>
      <c r="D117" s="303" t="s">
        <v>348</v>
      </c>
    </row>
    <row r="118" spans="1:4" s="110" customFormat="1" hidden="1" x14ac:dyDescent="0.25">
      <c r="A118" s="237"/>
      <c r="B118" s="298"/>
      <c r="C118" s="109">
        <v>0</v>
      </c>
      <c r="D118" s="303" t="s">
        <v>348</v>
      </c>
    </row>
    <row r="119" spans="1:4" s="110" customFormat="1" hidden="1" x14ac:dyDescent="0.25">
      <c r="A119" s="237"/>
      <c r="B119" s="298"/>
      <c r="C119" s="109">
        <v>0</v>
      </c>
      <c r="D119" s="303" t="s">
        <v>348</v>
      </c>
    </row>
    <row r="120" spans="1:4" s="110" customFormat="1" hidden="1" x14ac:dyDescent="0.25">
      <c r="A120" s="237"/>
      <c r="B120" s="298"/>
      <c r="C120" s="109">
        <v>0</v>
      </c>
      <c r="D120" s="303" t="s">
        <v>348</v>
      </c>
    </row>
    <row r="121" spans="1:4" s="110" customFormat="1" hidden="1" x14ac:dyDescent="0.25">
      <c r="A121" s="237"/>
      <c r="B121" s="298"/>
      <c r="C121" s="109">
        <v>0</v>
      </c>
      <c r="D121" s="303" t="s">
        <v>348</v>
      </c>
    </row>
    <row r="122" spans="1:4" s="110" customFormat="1" hidden="1" x14ac:dyDescent="0.25">
      <c r="A122" s="237"/>
      <c r="B122" s="298"/>
      <c r="C122" s="109">
        <v>0</v>
      </c>
      <c r="D122" s="303" t="s">
        <v>348</v>
      </c>
    </row>
    <row r="123" spans="1:4" s="110" customFormat="1" hidden="1" x14ac:dyDescent="0.25">
      <c r="A123" s="237"/>
      <c r="B123" s="298"/>
      <c r="C123" s="109">
        <v>0</v>
      </c>
      <c r="D123" s="303" t="s">
        <v>348</v>
      </c>
    </row>
    <row r="124" spans="1:4" s="110" customFormat="1" hidden="1" x14ac:dyDescent="0.25">
      <c r="A124" s="237"/>
      <c r="B124" s="298"/>
      <c r="C124" s="109">
        <v>0</v>
      </c>
      <c r="D124" s="303" t="s">
        <v>348</v>
      </c>
    </row>
    <row r="125" spans="1:4" s="110" customFormat="1" hidden="1" x14ac:dyDescent="0.25">
      <c r="A125" s="237"/>
      <c r="B125" s="298"/>
      <c r="C125" s="109">
        <v>0</v>
      </c>
      <c r="D125" s="303" t="s">
        <v>348</v>
      </c>
    </row>
    <row r="126" spans="1:4" s="110" customFormat="1" hidden="1" x14ac:dyDescent="0.25">
      <c r="A126" s="237"/>
      <c r="B126" s="298"/>
      <c r="C126" s="109">
        <v>0</v>
      </c>
      <c r="D126" s="303" t="s">
        <v>348</v>
      </c>
    </row>
    <row r="127" spans="1:4" s="110" customFormat="1" hidden="1" x14ac:dyDescent="0.25">
      <c r="A127" s="237"/>
      <c r="B127" s="298"/>
      <c r="C127" s="109">
        <v>0</v>
      </c>
      <c r="D127" s="303" t="s">
        <v>348</v>
      </c>
    </row>
    <row r="128" spans="1:4" s="110" customFormat="1" hidden="1" x14ac:dyDescent="0.25">
      <c r="A128" s="237"/>
      <c r="B128" s="298"/>
      <c r="C128" s="109">
        <v>0</v>
      </c>
      <c r="D128" s="303" t="s">
        <v>348</v>
      </c>
    </row>
    <row r="129" spans="1:6" s="110" customFormat="1" hidden="1" x14ac:dyDescent="0.25">
      <c r="A129" s="237"/>
      <c r="B129" s="298"/>
      <c r="C129" s="109">
        <v>0</v>
      </c>
      <c r="D129" s="303" t="s">
        <v>348</v>
      </c>
    </row>
    <row r="130" spans="1:6" s="110" customFormat="1" hidden="1" x14ac:dyDescent="0.25">
      <c r="A130" s="237"/>
      <c r="B130" s="298"/>
      <c r="C130" s="109">
        <v>0</v>
      </c>
      <c r="D130" s="303" t="s">
        <v>348</v>
      </c>
    </row>
    <row r="131" spans="1:6" s="110" customFormat="1" hidden="1" x14ac:dyDescent="0.25">
      <c r="A131" s="237"/>
      <c r="B131" s="298"/>
      <c r="C131" s="109">
        <v>0</v>
      </c>
      <c r="D131" s="303" t="s">
        <v>348</v>
      </c>
    </row>
    <row r="132" spans="1:6" s="110" customFormat="1" hidden="1" x14ac:dyDescent="0.25">
      <c r="A132" s="237"/>
      <c r="B132" s="298"/>
      <c r="C132" s="109">
        <v>0</v>
      </c>
      <c r="D132" s="303" t="s">
        <v>348</v>
      </c>
    </row>
    <row r="133" spans="1:6" s="110" customFormat="1" x14ac:dyDescent="0.25">
      <c r="A133" s="299" t="s">
        <v>19</v>
      </c>
      <c r="B133" s="299" t="s">
        <v>58</v>
      </c>
      <c r="C133" s="143">
        <f t="shared" ref="C133" ca="1" si="1">RAND()*1000000</f>
        <v>268646.54432801815</v>
      </c>
      <c r="D133" s="122" t="s">
        <v>348</v>
      </c>
    </row>
    <row r="134" spans="1:6" s="110" customFormat="1" x14ac:dyDescent="0.25">
      <c r="A134" s="239"/>
      <c r="B134" s="218" t="s">
        <v>40</v>
      </c>
      <c r="C134" s="323">
        <f ca="1">ROUND(SUBTOTAL(109,C4:C133),2)</f>
        <v>1867205.36</v>
      </c>
      <c r="D134" s="122" t="s">
        <v>348</v>
      </c>
      <c r="F134" s="125" t="s">
        <v>352</v>
      </c>
    </row>
    <row r="135" spans="1:6" s="110" customFormat="1" x14ac:dyDescent="0.25">
      <c r="A135" s="298"/>
      <c r="B135" s="298"/>
      <c r="C135" s="114"/>
      <c r="D135" s="122" t="s">
        <v>349</v>
      </c>
    </row>
    <row r="136" spans="1:6" s="110" customFormat="1" x14ac:dyDescent="0.25">
      <c r="A136" s="299" t="s">
        <v>328</v>
      </c>
      <c r="B136" s="299" t="s">
        <v>332</v>
      </c>
      <c r="C136" s="109">
        <f t="shared" ref="C136:C138" ca="1" si="2">RAND()*1000000</f>
        <v>312732.21017793217</v>
      </c>
      <c r="D136" s="122" t="s">
        <v>349</v>
      </c>
    </row>
    <row r="137" spans="1:6" s="110" customFormat="1" x14ac:dyDescent="0.25">
      <c r="A137" s="237" t="s">
        <v>369</v>
      </c>
      <c r="B137" s="298" t="s">
        <v>58</v>
      </c>
      <c r="C137" s="109">
        <f t="shared" ca="1" si="2"/>
        <v>717343.81979836454</v>
      </c>
      <c r="D137" s="122" t="s">
        <v>349</v>
      </c>
    </row>
    <row r="138" spans="1:6" s="110" customFormat="1" x14ac:dyDescent="0.25">
      <c r="A138" s="237" t="s">
        <v>370</v>
      </c>
      <c r="B138" s="298" t="s">
        <v>58</v>
      </c>
      <c r="C138" s="109">
        <f t="shared" ca="1" si="2"/>
        <v>974699.95129022794</v>
      </c>
      <c r="D138" s="122" t="s">
        <v>349</v>
      </c>
    </row>
    <row r="139" spans="1:6" s="110" customFormat="1" hidden="1" x14ac:dyDescent="0.25">
      <c r="A139" s="237"/>
      <c r="B139" s="298"/>
      <c r="C139" s="109">
        <v>0</v>
      </c>
      <c r="D139" s="122" t="s">
        <v>349</v>
      </c>
    </row>
    <row r="140" spans="1:6" s="110" customFormat="1" hidden="1" x14ac:dyDescent="0.25">
      <c r="A140" s="237"/>
      <c r="B140" s="298"/>
      <c r="C140" s="109">
        <v>0</v>
      </c>
      <c r="D140" s="122" t="s">
        <v>349</v>
      </c>
    </row>
    <row r="141" spans="1:6" s="110" customFormat="1" hidden="1" x14ac:dyDescent="0.25">
      <c r="A141" s="237"/>
      <c r="B141" s="298"/>
      <c r="C141" s="109">
        <v>0</v>
      </c>
      <c r="D141" s="122" t="s">
        <v>349</v>
      </c>
    </row>
    <row r="142" spans="1:6" s="110" customFormat="1" hidden="1" x14ac:dyDescent="0.25">
      <c r="A142" s="237"/>
      <c r="B142" s="298"/>
      <c r="C142" s="109">
        <v>0</v>
      </c>
      <c r="D142" s="122" t="s">
        <v>349</v>
      </c>
    </row>
    <row r="143" spans="1:6" s="110" customFormat="1" hidden="1" x14ac:dyDescent="0.25">
      <c r="A143" s="237"/>
      <c r="B143" s="298"/>
      <c r="C143" s="109">
        <v>0</v>
      </c>
      <c r="D143" s="122" t="s">
        <v>349</v>
      </c>
    </row>
    <row r="144" spans="1:6" s="110" customFormat="1" hidden="1" x14ac:dyDescent="0.25">
      <c r="A144" s="237"/>
      <c r="B144" s="298"/>
      <c r="C144" s="109">
        <v>0</v>
      </c>
      <c r="D144" s="122" t="s">
        <v>349</v>
      </c>
    </row>
    <row r="145" spans="1:4" s="110" customFormat="1" hidden="1" x14ac:dyDescent="0.25">
      <c r="A145" s="237"/>
      <c r="B145" s="298"/>
      <c r="C145" s="109">
        <v>0</v>
      </c>
      <c r="D145" s="122" t="s">
        <v>349</v>
      </c>
    </row>
    <row r="146" spans="1:4" s="110" customFormat="1" hidden="1" x14ac:dyDescent="0.25">
      <c r="A146" s="237"/>
      <c r="B146" s="298"/>
      <c r="C146" s="109">
        <v>0</v>
      </c>
      <c r="D146" s="122" t="s">
        <v>349</v>
      </c>
    </row>
    <row r="147" spans="1:4" s="110" customFormat="1" hidden="1" x14ac:dyDescent="0.25">
      <c r="A147" s="237"/>
      <c r="B147" s="298"/>
      <c r="C147" s="109">
        <v>0</v>
      </c>
      <c r="D147" s="122" t="s">
        <v>349</v>
      </c>
    </row>
    <row r="148" spans="1:4" s="110" customFormat="1" hidden="1" x14ac:dyDescent="0.25">
      <c r="A148" s="237"/>
      <c r="B148" s="298"/>
      <c r="C148" s="109">
        <v>0</v>
      </c>
      <c r="D148" s="122" t="s">
        <v>349</v>
      </c>
    </row>
    <row r="149" spans="1:4" s="110" customFormat="1" hidden="1" x14ac:dyDescent="0.25">
      <c r="A149" s="237"/>
      <c r="B149" s="298"/>
      <c r="C149" s="109">
        <v>0</v>
      </c>
      <c r="D149" s="122" t="s">
        <v>349</v>
      </c>
    </row>
    <row r="150" spans="1:4" s="110" customFormat="1" hidden="1" x14ac:dyDescent="0.25">
      <c r="A150" s="237"/>
      <c r="B150" s="298"/>
      <c r="C150" s="109">
        <v>0</v>
      </c>
      <c r="D150" s="122" t="s">
        <v>349</v>
      </c>
    </row>
    <row r="151" spans="1:4" s="110" customFormat="1" hidden="1" x14ac:dyDescent="0.25">
      <c r="A151" s="237"/>
      <c r="B151" s="298"/>
      <c r="C151" s="109">
        <v>0</v>
      </c>
      <c r="D151" s="122" t="s">
        <v>349</v>
      </c>
    </row>
    <row r="152" spans="1:4" s="110" customFormat="1" hidden="1" x14ac:dyDescent="0.25">
      <c r="A152" s="237"/>
      <c r="B152" s="298"/>
      <c r="C152" s="109">
        <v>0</v>
      </c>
      <c r="D152" s="122" t="s">
        <v>349</v>
      </c>
    </row>
    <row r="153" spans="1:4" s="110" customFormat="1" hidden="1" x14ac:dyDescent="0.25">
      <c r="A153" s="237"/>
      <c r="B153" s="298"/>
      <c r="C153" s="109">
        <v>0</v>
      </c>
      <c r="D153" s="122" t="s">
        <v>349</v>
      </c>
    </row>
    <row r="154" spans="1:4" s="110" customFormat="1" hidden="1" x14ac:dyDescent="0.25">
      <c r="A154" s="237"/>
      <c r="B154" s="298"/>
      <c r="C154" s="109">
        <v>0</v>
      </c>
      <c r="D154" s="122" t="s">
        <v>349</v>
      </c>
    </row>
    <row r="155" spans="1:4" s="110" customFormat="1" hidden="1" x14ac:dyDescent="0.25">
      <c r="A155" s="237"/>
      <c r="B155" s="298"/>
      <c r="C155" s="109">
        <v>0</v>
      </c>
      <c r="D155" s="122" t="s">
        <v>349</v>
      </c>
    </row>
    <row r="156" spans="1:4" s="110" customFormat="1" hidden="1" x14ac:dyDescent="0.25">
      <c r="A156" s="237"/>
      <c r="B156" s="298"/>
      <c r="C156" s="109">
        <v>0</v>
      </c>
      <c r="D156" s="122" t="s">
        <v>349</v>
      </c>
    </row>
    <row r="157" spans="1:4" s="110" customFormat="1" hidden="1" x14ac:dyDescent="0.25">
      <c r="A157" s="237"/>
      <c r="B157" s="298"/>
      <c r="C157" s="109">
        <v>0</v>
      </c>
      <c r="D157" s="122" t="s">
        <v>349</v>
      </c>
    </row>
    <row r="158" spans="1:4" s="110" customFormat="1" hidden="1" x14ac:dyDescent="0.25">
      <c r="A158" s="237"/>
      <c r="B158" s="298"/>
      <c r="C158" s="109">
        <v>0</v>
      </c>
      <c r="D158" s="122" t="s">
        <v>349</v>
      </c>
    </row>
    <row r="159" spans="1:4" s="110" customFormat="1" hidden="1" x14ac:dyDescent="0.25">
      <c r="A159" s="237"/>
      <c r="B159" s="298"/>
      <c r="C159" s="109">
        <v>0</v>
      </c>
      <c r="D159" s="122" t="s">
        <v>349</v>
      </c>
    </row>
    <row r="160" spans="1:4" s="110" customFormat="1" hidden="1" x14ac:dyDescent="0.25">
      <c r="A160" s="237"/>
      <c r="B160" s="298"/>
      <c r="C160" s="109">
        <v>0</v>
      </c>
      <c r="D160" s="122" t="s">
        <v>349</v>
      </c>
    </row>
    <row r="161" spans="1:4" s="110" customFormat="1" hidden="1" x14ac:dyDescent="0.25">
      <c r="A161" s="237"/>
      <c r="B161" s="298"/>
      <c r="C161" s="109">
        <v>0</v>
      </c>
      <c r="D161" s="122" t="s">
        <v>349</v>
      </c>
    </row>
    <row r="162" spans="1:4" s="110" customFormat="1" hidden="1" x14ac:dyDescent="0.25">
      <c r="A162" s="237"/>
      <c r="B162" s="298"/>
      <c r="C162" s="109">
        <v>0</v>
      </c>
      <c r="D162" s="122" t="s">
        <v>349</v>
      </c>
    </row>
    <row r="163" spans="1:4" s="110" customFormat="1" hidden="1" x14ac:dyDescent="0.25">
      <c r="A163" s="237"/>
      <c r="B163" s="298"/>
      <c r="C163" s="109">
        <v>0</v>
      </c>
      <c r="D163" s="122" t="s">
        <v>349</v>
      </c>
    </row>
    <row r="164" spans="1:4" s="110" customFormat="1" hidden="1" x14ac:dyDescent="0.25">
      <c r="A164" s="237"/>
      <c r="B164" s="298"/>
      <c r="C164" s="109">
        <v>0</v>
      </c>
      <c r="D164" s="122" t="s">
        <v>349</v>
      </c>
    </row>
    <row r="165" spans="1:4" s="110" customFormat="1" hidden="1" x14ac:dyDescent="0.25">
      <c r="A165" s="237"/>
      <c r="B165" s="298"/>
      <c r="C165" s="109">
        <v>0</v>
      </c>
      <c r="D165" s="122" t="s">
        <v>349</v>
      </c>
    </row>
    <row r="166" spans="1:4" s="110" customFormat="1" hidden="1" x14ac:dyDescent="0.25">
      <c r="A166" s="237"/>
      <c r="B166" s="298"/>
      <c r="C166" s="109">
        <v>0</v>
      </c>
      <c r="D166" s="122" t="s">
        <v>349</v>
      </c>
    </row>
    <row r="167" spans="1:4" s="110" customFormat="1" hidden="1" x14ac:dyDescent="0.25">
      <c r="A167" s="237"/>
      <c r="B167" s="298"/>
      <c r="C167" s="109">
        <v>0</v>
      </c>
      <c r="D167" s="122" t="s">
        <v>349</v>
      </c>
    </row>
    <row r="168" spans="1:4" s="110" customFormat="1" hidden="1" x14ac:dyDescent="0.25">
      <c r="A168" s="237"/>
      <c r="B168" s="298"/>
      <c r="C168" s="109">
        <v>0</v>
      </c>
      <c r="D168" s="122" t="s">
        <v>349</v>
      </c>
    </row>
    <row r="169" spans="1:4" s="110" customFormat="1" hidden="1" x14ac:dyDescent="0.25">
      <c r="A169" s="237"/>
      <c r="B169" s="298"/>
      <c r="C169" s="109">
        <v>0</v>
      </c>
      <c r="D169" s="122" t="s">
        <v>349</v>
      </c>
    </row>
    <row r="170" spans="1:4" s="110" customFormat="1" hidden="1" x14ac:dyDescent="0.25">
      <c r="A170" s="237"/>
      <c r="B170" s="298"/>
      <c r="C170" s="109">
        <v>0</v>
      </c>
      <c r="D170" s="122" t="s">
        <v>349</v>
      </c>
    </row>
    <row r="171" spans="1:4" s="110" customFormat="1" hidden="1" x14ac:dyDescent="0.25">
      <c r="A171" s="237"/>
      <c r="B171" s="298"/>
      <c r="C171" s="109">
        <v>0</v>
      </c>
      <c r="D171" s="122" t="s">
        <v>349</v>
      </c>
    </row>
    <row r="172" spans="1:4" s="110" customFormat="1" hidden="1" x14ac:dyDescent="0.25">
      <c r="A172" s="237"/>
      <c r="B172" s="298"/>
      <c r="C172" s="109">
        <v>0</v>
      </c>
      <c r="D172" s="122" t="s">
        <v>349</v>
      </c>
    </row>
    <row r="173" spans="1:4" s="110" customFormat="1" hidden="1" x14ac:dyDescent="0.25">
      <c r="A173" s="237"/>
      <c r="B173" s="298"/>
      <c r="C173" s="109">
        <v>0</v>
      </c>
      <c r="D173" s="122" t="s">
        <v>349</v>
      </c>
    </row>
    <row r="174" spans="1:4" s="110" customFormat="1" hidden="1" x14ac:dyDescent="0.25">
      <c r="A174" s="237"/>
      <c r="B174" s="298"/>
      <c r="C174" s="109">
        <v>0</v>
      </c>
      <c r="D174" s="122" t="s">
        <v>349</v>
      </c>
    </row>
    <row r="175" spans="1:4" s="110" customFormat="1" hidden="1" x14ac:dyDescent="0.25">
      <c r="A175" s="237"/>
      <c r="B175" s="298"/>
      <c r="C175" s="109">
        <v>0</v>
      </c>
      <c r="D175" s="122" t="s">
        <v>349</v>
      </c>
    </row>
    <row r="176" spans="1:4" s="110" customFormat="1" hidden="1" x14ac:dyDescent="0.25">
      <c r="A176" s="237"/>
      <c r="B176" s="298"/>
      <c r="C176" s="109">
        <v>0</v>
      </c>
      <c r="D176" s="122" t="s">
        <v>349</v>
      </c>
    </row>
    <row r="177" spans="1:4" s="110" customFormat="1" hidden="1" x14ac:dyDescent="0.25">
      <c r="A177" s="237"/>
      <c r="B177" s="298"/>
      <c r="C177" s="109">
        <v>0</v>
      </c>
      <c r="D177" s="122" t="s">
        <v>349</v>
      </c>
    </row>
    <row r="178" spans="1:4" s="110" customFormat="1" hidden="1" x14ac:dyDescent="0.25">
      <c r="A178" s="237"/>
      <c r="B178" s="298"/>
      <c r="C178" s="109">
        <v>0</v>
      </c>
      <c r="D178" s="122" t="s">
        <v>349</v>
      </c>
    </row>
    <row r="179" spans="1:4" s="110" customFormat="1" hidden="1" x14ac:dyDescent="0.25">
      <c r="A179" s="237"/>
      <c r="B179" s="298"/>
      <c r="C179" s="109">
        <v>0</v>
      </c>
      <c r="D179" s="122" t="s">
        <v>349</v>
      </c>
    </row>
    <row r="180" spans="1:4" s="110" customFormat="1" hidden="1" x14ac:dyDescent="0.25">
      <c r="A180" s="237"/>
      <c r="B180" s="298"/>
      <c r="C180" s="109">
        <v>0</v>
      </c>
      <c r="D180" s="122" t="s">
        <v>349</v>
      </c>
    </row>
    <row r="181" spans="1:4" s="110" customFormat="1" hidden="1" x14ac:dyDescent="0.25">
      <c r="A181" s="237"/>
      <c r="B181" s="298"/>
      <c r="C181" s="109">
        <v>0</v>
      </c>
      <c r="D181" s="122" t="s">
        <v>349</v>
      </c>
    </row>
    <row r="182" spans="1:4" s="110" customFormat="1" hidden="1" x14ac:dyDescent="0.25">
      <c r="A182" s="237"/>
      <c r="B182" s="298"/>
      <c r="C182" s="109">
        <v>0</v>
      </c>
      <c r="D182" s="122" t="s">
        <v>349</v>
      </c>
    </row>
    <row r="183" spans="1:4" s="110" customFormat="1" hidden="1" x14ac:dyDescent="0.25">
      <c r="A183" s="237"/>
      <c r="B183" s="298"/>
      <c r="C183" s="109">
        <v>0</v>
      </c>
      <c r="D183" s="122" t="s">
        <v>349</v>
      </c>
    </row>
    <row r="184" spans="1:4" s="110" customFormat="1" hidden="1" x14ac:dyDescent="0.25">
      <c r="A184" s="237"/>
      <c r="B184" s="298"/>
      <c r="C184" s="109">
        <v>0</v>
      </c>
      <c r="D184" s="122" t="s">
        <v>349</v>
      </c>
    </row>
    <row r="185" spans="1:4" s="110" customFormat="1" hidden="1" x14ac:dyDescent="0.25">
      <c r="A185" s="237"/>
      <c r="B185" s="298"/>
      <c r="C185" s="109">
        <v>0</v>
      </c>
      <c r="D185" s="122" t="s">
        <v>349</v>
      </c>
    </row>
    <row r="186" spans="1:4" s="110" customFormat="1" hidden="1" x14ac:dyDescent="0.25">
      <c r="A186" s="237"/>
      <c r="B186" s="298"/>
      <c r="C186" s="109">
        <v>0</v>
      </c>
      <c r="D186" s="122" t="s">
        <v>349</v>
      </c>
    </row>
    <row r="187" spans="1:4" s="110" customFormat="1" hidden="1" x14ac:dyDescent="0.25">
      <c r="A187" s="237"/>
      <c r="B187" s="298"/>
      <c r="C187" s="109">
        <v>0</v>
      </c>
      <c r="D187" s="122" t="s">
        <v>349</v>
      </c>
    </row>
    <row r="188" spans="1:4" s="110" customFormat="1" hidden="1" x14ac:dyDescent="0.25">
      <c r="A188" s="237"/>
      <c r="B188" s="298"/>
      <c r="C188" s="109">
        <v>0</v>
      </c>
      <c r="D188" s="122" t="s">
        <v>349</v>
      </c>
    </row>
    <row r="189" spans="1:4" s="110" customFormat="1" hidden="1" x14ac:dyDescent="0.25">
      <c r="A189" s="237"/>
      <c r="B189" s="298"/>
      <c r="C189" s="109">
        <v>0</v>
      </c>
      <c r="D189" s="122" t="s">
        <v>349</v>
      </c>
    </row>
    <row r="190" spans="1:4" s="110" customFormat="1" hidden="1" x14ac:dyDescent="0.25">
      <c r="A190" s="237"/>
      <c r="B190" s="298"/>
      <c r="C190" s="109">
        <v>0</v>
      </c>
      <c r="D190" s="122" t="s">
        <v>349</v>
      </c>
    </row>
    <row r="191" spans="1:4" s="110" customFormat="1" hidden="1" x14ac:dyDescent="0.25">
      <c r="A191" s="237"/>
      <c r="B191" s="298"/>
      <c r="C191" s="109">
        <v>0</v>
      </c>
      <c r="D191" s="122" t="s">
        <v>349</v>
      </c>
    </row>
    <row r="192" spans="1:4" s="110" customFormat="1" hidden="1" x14ac:dyDescent="0.25">
      <c r="A192" s="237"/>
      <c r="B192" s="298"/>
      <c r="C192" s="109">
        <v>0</v>
      </c>
      <c r="D192" s="122" t="s">
        <v>349</v>
      </c>
    </row>
    <row r="193" spans="1:4" s="110" customFormat="1" hidden="1" x14ac:dyDescent="0.25">
      <c r="A193" s="237"/>
      <c r="B193" s="298"/>
      <c r="C193" s="109">
        <v>0</v>
      </c>
      <c r="D193" s="122" t="s">
        <v>349</v>
      </c>
    </row>
    <row r="194" spans="1:4" s="110" customFormat="1" hidden="1" x14ac:dyDescent="0.25">
      <c r="A194" s="237"/>
      <c r="B194" s="298"/>
      <c r="C194" s="109">
        <v>0</v>
      </c>
      <c r="D194" s="122" t="s">
        <v>349</v>
      </c>
    </row>
    <row r="195" spans="1:4" s="110" customFormat="1" hidden="1" x14ac:dyDescent="0.25">
      <c r="A195" s="237"/>
      <c r="B195" s="298"/>
      <c r="C195" s="109">
        <v>0</v>
      </c>
      <c r="D195" s="122" t="s">
        <v>349</v>
      </c>
    </row>
    <row r="196" spans="1:4" s="110" customFormat="1" hidden="1" x14ac:dyDescent="0.25">
      <c r="A196" s="237"/>
      <c r="B196" s="298"/>
      <c r="C196" s="109">
        <v>0</v>
      </c>
      <c r="D196" s="122" t="s">
        <v>349</v>
      </c>
    </row>
    <row r="197" spans="1:4" s="110" customFormat="1" hidden="1" x14ac:dyDescent="0.25">
      <c r="A197" s="237"/>
      <c r="B197" s="298"/>
      <c r="C197" s="109">
        <v>0</v>
      </c>
      <c r="D197" s="122" t="s">
        <v>349</v>
      </c>
    </row>
    <row r="198" spans="1:4" s="110" customFormat="1" hidden="1" x14ac:dyDescent="0.25">
      <c r="A198" s="237"/>
      <c r="B198" s="298"/>
      <c r="C198" s="109">
        <v>0</v>
      </c>
      <c r="D198" s="122" t="s">
        <v>349</v>
      </c>
    </row>
    <row r="199" spans="1:4" s="110" customFormat="1" hidden="1" x14ac:dyDescent="0.25">
      <c r="A199" s="237"/>
      <c r="B199" s="298"/>
      <c r="C199" s="109">
        <v>0</v>
      </c>
      <c r="D199" s="122" t="s">
        <v>349</v>
      </c>
    </row>
    <row r="200" spans="1:4" s="110" customFormat="1" hidden="1" x14ac:dyDescent="0.25">
      <c r="A200" s="237"/>
      <c r="B200" s="298"/>
      <c r="C200" s="109">
        <v>0</v>
      </c>
      <c r="D200" s="122" t="s">
        <v>349</v>
      </c>
    </row>
    <row r="201" spans="1:4" s="110" customFormat="1" hidden="1" x14ac:dyDescent="0.25">
      <c r="A201" s="237"/>
      <c r="B201" s="298"/>
      <c r="C201" s="109">
        <v>0</v>
      </c>
      <c r="D201" s="122" t="s">
        <v>349</v>
      </c>
    </row>
    <row r="202" spans="1:4" s="110" customFormat="1" hidden="1" x14ac:dyDescent="0.25">
      <c r="A202" s="237"/>
      <c r="B202" s="298"/>
      <c r="C202" s="109">
        <v>0</v>
      </c>
      <c r="D202" s="122" t="s">
        <v>349</v>
      </c>
    </row>
    <row r="203" spans="1:4" s="110" customFormat="1" hidden="1" x14ac:dyDescent="0.25">
      <c r="A203" s="237"/>
      <c r="B203" s="298"/>
      <c r="C203" s="109">
        <v>0</v>
      </c>
      <c r="D203" s="122" t="s">
        <v>349</v>
      </c>
    </row>
    <row r="204" spans="1:4" s="110" customFormat="1" hidden="1" x14ac:dyDescent="0.25">
      <c r="A204" s="237"/>
      <c r="B204" s="298"/>
      <c r="C204" s="109">
        <v>0</v>
      </c>
      <c r="D204" s="122" t="s">
        <v>349</v>
      </c>
    </row>
    <row r="205" spans="1:4" s="110" customFormat="1" hidden="1" x14ac:dyDescent="0.25">
      <c r="A205" s="237"/>
      <c r="B205" s="298"/>
      <c r="C205" s="109">
        <v>0</v>
      </c>
      <c r="D205" s="122" t="s">
        <v>349</v>
      </c>
    </row>
    <row r="206" spans="1:4" s="110" customFormat="1" hidden="1" x14ac:dyDescent="0.25">
      <c r="A206" s="237"/>
      <c r="B206" s="298"/>
      <c r="C206" s="109">
        <v>0</v>
      </c>
      <c r="D206" s="122" t="s">
        <v>349</v>
      </c>
    </row>
    <row r="207" spans="1:4" s="110" customFormat="1" hidden="1" x14ac:dyDescent="0.25">
      <c r="A207" s="237"/>
      <c r="B207" s="298"/>
      <c r="C207" s="109">
        <v>0</v>
      </c>
      <c r="D207" s="122" t="s">
        <v>349</v>
      </c>
    </row>
    <row r="208" spans="1:4" s="110" customFormat="1" hidden="1" x14ac:dyDescent="0.25">
      <c r="A208" s="237"/>
      <c r="B208" s="298"/>
      <c r="C208" s="109">
        <v>0</v>
      </c>
      <c r="D208" s="122" t="s">
        <v>349</v>
      </c>
    </row>
    <row r="209" spans="1:4" s="110" customFormat="1" hidden="1" x14ac:dyDescent="0.25">
      <c r="A209" s="237"/>
      <c r="B209" s="298"/>
      <c r="C209" s="109">
        <v>0</v>
      </c>
      <c r="D209" s="122" t="s">
        <v>349</v>
      </c>
    </row>
    <row r="210" spans="1:4" s="110" customFormat="1" hidden="1" x14ac:dyDescent="0.25">
      <c r="A210" s="237"/>
      <c r="B210" s="298"/>
      <c r="C210" s="109">
        <v>0</v>
      </c>
      <c r="D210" s="122" t="s">
        <v>349</v>
      </c>
    </row>
    <row r="211" spans="1:4" s="110" customFormat="1" hidden="1" x14ac:dyDescent="0.25">
      <c r="A211" s="237"/>
      <c r="B211" s="298"/>
      <c r="C211" s="109">
        <v>0</v>
      </c>
      <c r="D211" s="122" t="s">
        <v>349</v>
      </c>
    </row>
    <row r="212" spans="1:4" s="110" customFormat="1" hidden="1" x14ac:dyDescent="0.25">
      <c r="A212" s="237"/>
      <c r="B212" s="298"/>
      <c r="C212" s="109">
        <v>0</v>
      </c>
      <c r="D212" s="122" t="s">
        <v>349</v>
      </c>
    </row>
    <row r="213" spans="1:4" s="110" customFormat="1" hidden="1" x14ac:dyDescent="0.25">
      <c r="A213" s="237"/>
      <c r="B213" s="298"/>
      <c r="C213" s="109">
        <v>0</v>
      </c>
      <c r="D213" s="122" t="s">
        <v>349</v>
      </c>
    </row>
    <row r="214" spans="1:4" s="110" customFormat="1" hidden="1" x14ac:dyDescent="0.25">
      <c r="A214" s="237"/>
      <c r="B214" s="298"/>
      <c r="C214" s="109">
        <v>0</v>
      </c>
      <c r="D214" s="122" t="s">
        <v>349</v>
      </c>
    </row>
    <row r="215" spans="1:4" s="110" customFormat="1" hidden="1" x14ac:dyDescent="0.25">
      <c r="A215" s="237"/>
      <c r="B215" s="298"/>
      <c r="C215" s="109">
        <v>0</v>
      </c>
      <c r="D215" s="122" t="s">
        <v>349</v>
      </c>
    </row>
    <row r="216" spans="1:4" s="110" customFormat="1" hidden="1" x14ac:dyDescent="0.25">
      <c r="A216" s="237"/>
      <c r="B216" s="298"/>
      <c r="C216" s="109">
        <v>0</v>
      </c>
      <c r="D216" s="122" t="s">
        <v>349</v>
      </c>
    </row>
    <row r="217" spans="1:4" s="110" customFormat="1" hidden="1" x14ac:dyDescent="0.25">
      <c r="A217" s="237"/>
      <c r="B217" s="298"/>
      <c r="C217" s="109">
        <v>0</v>
      </c>
      <c r="D217" s="122" t="s">
        <v>349</v>
      </c>
    </row>
    <row r="218" spans="1:4" s="110" customFormat="1" hidden="1" x14ac:dyDescent="0.25">
      <c r="A218" s="237"/>
      <c r="B218" s="298"/>
      <c r="C218" s="109">
        <v>0</v>
      </c>
      <c r="D218" s="122" t="s">
        <v>349</v>
      </c>
    </row>
    <row r="219" spans="1:4" s="110" customFormat="1" hidden="1" x14ac:dyDescent="0.25">
      <c r="A219" s="237"/>
      <c r="B219" s="298"/>
      <c r="C219" s="109">
        <v>0</v>
      </c>
      <c r="D219" s="122" t="s">
        <v>349</v>
      </c>
    </row>
    <row r="220" spans="1:4" s="110" customFormat="1" hidden="1" x14ac:dyDescent="0.25">
      <c r="A220" s="237"/>
      <c r="B220" s="298"/>
      <c r="C220" s="109">
        <v>0</v>
      </c>
      <c r="D220" s="122" t="s">
        <v>349</v>
      </c>
    </row>
    <row r="221" spans="1:4" s="110" customFormat="1" hidden="1" x14ac:dyDescent="0.25">
      <c r="A221" s="237"/>
      <c r="B221" s="298"/>
      <c r="C221" s="109">
        <v>0</v>
      </c>
      <c r="D221" s="122" t="s">
        <v>349</v>
      </c>
    </row>
    <row r="222" spans="1:4" s="110" customFormat="1" hidden="1" x14ac:dyDescent="0.25">
      <c r="A222" s="237"/>
      <c r="B222" s="298"/>
      <c r="C222" s="109">
        <v>0</v>
      </c>
      <c r="D222" s="122" t="s">
        <v>349</v>
      </c>
    </row>
    <row r="223" spans="1:4" s="110" customFormat="1" hidden="1" x14ac:dyDescent="0.25">
      <c r="A223" s="237"/>
      <c r="B223" s="298"/>
      <c r="C223" s="109">
        <v>0</v>
      </c>
      <c r="D223" s="122" t="s">
        <v>349</v>
      </c>
    </row>
    <row r="224" spans="1:4" s="110" customFormat="1" hidden="1" x14ac:dyDescent="0.25">
      <c r="A224" s="237"/>
      <c r="B224" s="298"/>
      <c r="C224" s="109">
        <v>0</v>
      </c>
      <c r="D224" s="122" t="s">
        <v>349</v>
      </c>
    </row>
    <row r="225" spans="1:4" s="110" customFormat="1" hidden="1" x14ac:dyDescent="0.25">
      <c r="A225" s="237"/>
      <c r="B225" s="298"/>
      <c r="C225" s="109">
        <v>0</v>
      </c>
      <c r="D225" s="122" t="s">
        <v>349</v>
      </c>
    </row>
    <row r="226" spans="1:4" s="110" customFormat="1" hidden="1" x14ac:dyDescent="0.25">
      <c r="A226" s="237"/>
      <c r="B226" s="298"/>
      <c r="C226" s="109">
        <v>0</v>
      </c>
      <c r="D226" s="122" t="s">
        <v>349</v>
      </c>
    </row>
    <row r="227" spans="1:4" s="110" customFormat="1" hidden="1" x14ac:dyDescent="0.25">
      <c r="A227" s="237"/>
      <c r="B227" s="298"/>
      <c r="C227" s="109">
        <v>0</v>
      </c>
      <c r="D227" s="122" t="s">
        <v>349</v>
      </c>
    </row>
    <row r="228" spans="1:4" s="110" customFormat="1" hidden="1" x14ac:dyDescent="0.25">
      <c r="A228" s="237"/>
      <c r="B228" s="298"/>
      <c r="C228" s="109">
        <v>0</v>
      </c>
      <c r="D228" s="122" t="s">
        <v>349</v>
      </c>
    </row>
    <row r="229" spans="1:4" s="110" customFormat="1" hidden="1" x14ac:dyDescent="0.25">
      <c r="A229" s="237"/>
      <c r="B229" s="298"/>
      <c r="C229" s="109">
        <v>0</v>
      </c>
      <c r="D229" s="122" t="s">
        <v>349</v>
      </c>
    </row>
    <row r="230" spans="1:4" s="110" customFormat="1" hidden="1" x14ac:dyDescent="0.25">
      <c r="A230" s="237"/>
      <c r="B230" s="298"/>
      <c r="C230" s="109">
        <v>0</v>
      </c>
      <c r="D230" s="122" t="s">
        <v>349</v>
      </c>
    </row>
    <row r="231" spans="1:4" s="110" customFormat="1" hidden="1" x14ac:dyDescent="0.25">
      <c r="A231" s="237"/>
      <c r="B231" s="298"/>
      <c r="C231" s="109">
        <v>0</v>
      </c>
      <c r="D231" s="122" t="s">
        <v>349</v>
      </c>
    </row>
    <row r="232" spans="1:4" s="110" customFormat="1" hidden="1" x14ac:dyDescent="0.25">
      <c r="A232" s="237"/>
      <c r="B232" s="298"/>
      <c r="C232" s="109">
        <v>0</v>
      </c>
      <c r="D232" s="122" t="s">
        <v>349</v>
      </c>
    </row>
    <row r="233" spans="1:4" s="110" customFormat="1" hidden="1" x14ac:dyDescent="0.25">
      <c r="A233" s="237"/>
      <c r="B233" s="298"/>
      <c r="C233" s="109">
        <v>0</v>
      </c>
      <c r="D233" s="122" t="s">
        <v>349</v>
      </c>
    </row>
    <row r="234" spans="1:4" s="110" customFormat="1" hidden="1" x14ac:dyDescent="0.25">
      <c r="A234" s="237"/>
      <c r="B234" s="298"/>
      <c r="C234" s="109">
        <v>0</v>
      </c>
      <c r="D234" s="122" t="s">
        <v>349</v>
      </c>
    </row>
    <row r="235" spans="1:4" s="110" customFormat="1" hidden="1" x14ac:dyDescent="0.25">
      <c r="A235" s="237"/>
      <c r="B235" s="298"/>
      <c r="C235" s="109">
        <v>0</v>
      </c>
      <c r="D235" s="122" t="s">
        <v>349</v>
      </c>
    </row>
    <row r="236" spans="1:4" s="110" customFormat="1" hidden="1" x14ac:dyDescent="0.25">
      <c r="A236" s="237"/>
      <c r="B236" s="298"/>
      <c r="C236" s="109">
        <v>0</v>
      </c>
      <c r="D236" s="122" t="s">
        <v>349</v>
      </c>
    </row>
    <row r="237" spans="1:4" s="110" customFormat="1" hidden="1" x14ac:dyDescent="0.25">
      <c r="A237" s="237"/>
      <c r="B237" s="298"/>
      <c r="C237" s="109">
        <v>0</v>
      </c>
      <c r="D237" s="122" t="s">
        <v>349</v>
      </c>
    </row>
    <row r="238" spans="1:4" s="110" customFormat="1" hidden="1" x14ac:dyDescent="0.25">
      <c r="A238" s="237"/>
      <c r="B238" s="298"/>
      <c r="C238" s="109">
        <v>0</v>
      </c>
      <c r="D238" s="122" t="s">
        <v>349</v>
      </c>
    </row>
    <row r="239" spans="1:4" s="110" customFormat="1" hidden="1" x14ac:dyDescent="0.25">
      <c r="A239" s="237"/>
      <c r="B239" s="298"/>
      <c r="C239" s="109">
        <v>0</v>
      </c>
      <c r="D239" s="122" t="s">
        <v>349</v>
      </c>
    </row>
    <row r="240" spans="1:4" s="110" customFormat="1" hidden="1" x14ac:dyDescent="0.25">
      <c r="A240" s="237"/>
      <c r="B240" s="298"/>
      <c r="C240" s="109">
        <v>0</v>
      </c>
      <c r="D240" s="122" t="s">
        <v>349</v>
      </c>
    </row>
    <row r="241" spans="1:4" s="110" customFormat="1" hidden="1" x14ac:dyDescent="0.25">
      <c r="A241" s="237"/>
      <c r="B241" s="298"/>
      <c r="C241" s="109">
        <v>0</v>
      </c>
      <c r="D241" s="122" t="s">
        <v>349</v>
      </c>
    </row>
    <row r="242" spans="1:4" s="110" customFormat="1" hidden="1" x14ac:dyDescent="0.25">
      <c r="A242" s="237"/>
      <c r="B242" s="298"/>
      <c r="C242" s="109">
        <v>0</v>
      </c>
      <c r="D242" s="122" t="s">
        <v>349</v>
      </c>
    </row>
    <row r="243" spans="1:4" s="110" customFormat="1" hidden="1" x14ac:dyDescent="0.25">
      <c r="A243" s="237"/>
      <c r="B243" s="298"/>
      <c r="C243" s="109">
        <v>0</v>
      </c>
      <c r="D243" s="122" t="s">
        <v>349</v>
      </c>
    </row>
    <row r="244" spans="1:4" s="110" customFormat="1" hidden="1" x14ac:dyDescent="0.25">
      <c r="A244" s="237"/>
      <c r="B244" s="298"/>
      <c r="C244" s="109">
        <v>0</v>
      </c>
      <c r="D244" s="122" t="s">
        <v>349</v>
      </c>
    </row>
    <row r="245" spans="1:4" s="110" customFormat="1" hidden="1" x14ac:dyDescent="0.25">
      <c r="A245" s="237"/>
      <c r="B245" s="298"/>
      <c r="C245" s="109">
        <v>0</v>
      </c>
      <c r="D245" s="122" t="s">
        <v>349</v>
      </c>
    </row>
    <row r="246" spans="1:4" s="110" customFormat="1" hidden="1" x14ac:dyDescent="0.25">
      <c r="A246" s="237"/>
      <c r="B246" s="298"/>
      <c r="C246" s="109">
        <v>0</v>
      </c>
      <c r="D246" s="122" t="s">
        <v>349</v>
      </c>
    </row>
    <row r="247" spans="1:4" s="110" customFormat="1" hidden="1" x14ac:dyDescent="0.25">
      <c r="A247" s="237"/>
      <c r="B247" s="298"/>
      <c r="C247" s="109">
        <v>0</v>
      </c>
      <c r="D247" s="122" t="s">
        <v>349</v>
      </c>
    </row>
    <row r="248" spans="1:4" s="110" customFormat="1" hidden="1" x14ac:dyDescent="0.25">
      <c r="A248" s="237"/>
      <c r="B248" s="298"/>
      <c r="C248" s="109">
        <v>0</v>
      </c>
      <c r="D248" s="122" t="s">
        <v>349</v>
      </c>
    </row>
    <row r="249" spans="1:4" s="110" customFormat="1" hidden="1" x14ac:dyDescent="0.25">
      <c r="A249" s="237"/>
      <c r="B249" s="298"/>
      <c r="C249" s="109">
        <v>0</v>
      </c>
      <c r="D249" s="122" t="s">
        <v>349</v>
      </c>
    </row>
    <row r="250" spans="1:4" s="110" customFormat="1" hidden="1" x14ac:dyDescent="0.25">
      <c r="A250" s="237"/>
      <c r="B250" s="298"/>
      <c r="C250" s="109">
        <v>0</v>
      </c>
      <c r="D250" s="122" t="s">
        <v>349</v>
      </c>
    </row>
    <row r="251" spans="1:4" s="110" customFormat="1" hidden="1" x14ac:dyDescent="0.25">
      <c r="A251" s="237"/>
      <c r="B251" s="298"/>
      <c r="C251" s="109">
        <v>0</v>
      </c>
      <c r="D251" s="122" t="s">
        <v>349</v>
      </c>
    </row>
    <row r="252" spans="1:4" s="110" customFormat="1" hidden="1" x14ac:dyDescent="0.25">
      <c r="A252" s="237"/>
      <c r="B252" s="298"/>
      <c r="C252" s="109">
        <v>0</v>
      </c>
      <c r="D252" s="122" t="s">
        <v>349</v>
      </c>
    </row>
    <row r="253" spans="1:4" s="110" customFormat="1" hidden="1" x14ac:dyDescent="0.25">
      <c r="A253" s="237"/>
      <c r="B253" s="298"/>
      <c r="C253" s="109">
        <v>0</v>
      </c>
      <c r="D253" s="122" t="s">
        <v>349</v>
      </c>
    </row>
    <row r="254" spans="1:4" s="110" customFormat="1" hidden="1" x14ac:dyDescent="0.25">
      <c r="A254" s="237"/>
      <c r="B254" s="298"/>
      <c r="C254" s="109">
        <v>0</v>
      </c>
      <c r="D254" s="122" t="s">
        <v>349</v>
      </c>
    </row>
    <row r="255" spans="1:4" s="110" customFormat="1" hidden="1" x14ac:dyDescent="0.25">
      <c r="A255" s="237"/>
      <c r="B255" s="298"/>
      <c r="C255" s="109">
        <v>0</v>
      </c>
      <c r="D255" s="122" t="s">
        <v>349</v>
      </c>
    </row>
    <row r="256" spans="1:4" s="110" customFormat="1" hidden="1" x14ac:dyDescent="0.25">
      <c r="A256" s="237"/>
      <c r="B256" s="298"/>
      <c r="C256" s="109">
        <v>0</v>
      </c>
      <c r="D256" s="122" t="s">
        <v>349</v>
      </c>
    </row>
    <row r="257" spans="1:14" s="110" customFormat="1" hidden="1" x14ac:dyDescent="0.25">
      <c r="A257" s="237"/>
      <c r="B257" s="298"/>
      <c r="C257" s="109">
        <v>0</v>
      </c>
      <c r="D257" s="122" t="s">
        <v>349</v>
      </c>
    </row>
    <row r="258" spans="1:14" s="110" customFormat="1" hidden="1" x14ac:dyDescent="0.25">
      <c r="A258" s="237"/>
      <c r="B258" s="298"/>
      <c r="C258" s="109">
        <v>0</v>
      </c>
      <c r="D258" s="122" t="s">
        <v>349</v>
      </c>
    </row>
    <row r="259" spans="1:14" s="110" customFormat="1" hidden="1" x14ac:dyDescent="0.25">
      <c r="A259" s="237"/>
      <c r="B259" s="298"/>
      <c r="C259" s="109">
        <v>0</v>
      </c>
      <c r="D259" s="122" t="s">
        <v>349</v>
      </c>
    </row>
    <row r="260" spans="1:14" s="110" customFormat="1" hidden="1" x14ac:dyDescent="0.25">
      <c r="A260" s="237"/>
      <c r="B260" s="298"/>
      <c r="C260" s="109">
        <v>0</v>
      </c>
      <c r="D260" s="122" t="s">
        <v>349</v>
      </c>
    </row>
    <row r="261" spans="1:14" s="110" customFormat="1" hidden="1" x14ac:dyDescent="0.25">
      <c r="A261" s="237"/>
      <c r="B261" s="298"/>
      <c r="C261" s="109">
        <v>0</v>
      </c>
      <c r="D261" s="122" t="s">
        <v>349</v>
      </c>
    </row>
    <row r="262" spans="1:14" s="110" customFormat="1" hidden="1" x14ac:dyDescent="0.25">
      <c r="A262" s="237"/>
      <c r="B262" s="298"/>
      <c r="C262" s="109">
        <v>0</v>
      </c>
      <c r="D262" s="122" t="s">
        <v>349</v>
      </c>
    </row>
    <row r="263" spans="1:14" s="110" customFormat="1" hidden="1" x14ac:dyDescent="0.25">
      <c r="A263" s="237"/>
      <c r="B263" s="298"/>
      <c r="C263" s="109">
        <v>0</v>
      </c>
      <c r="D263" s="122" t="s">
        <v>349</v>
      </c>
    </row>
    <row r="264" spans="1:14" s="110" customFormat="1" hidden="1" x14ac:dyDescent="0.25">
      <c r="A264" s="237"/>
      <c r="B264" s="298"/>
      <c r="C264" s="109">
        <v>0</v>
      </c>
      <c r="D264" s="122" t="s">
        <v>349</v>
      </c>
    </row>
    <row r="265" spans="1:14" s="110" customFormat="1" x14ac:dyDescent="0.25">
      <c r="A265" s="299" t="s">
        <v>328</v>
      </c>
      <c r="B265" s="299" t="s">
        <v>332</v>
      </c>
      <c r="C265" s="143">
        <f t="shared" ref="C265" ca="1" si="3">RAND()*1000000</f>
        <v>268066.69461681956</v>
      </c>
      <c r="D265" s="122" t="s">
        <v>349</v>
      </c>
    </row>
    <row r="266" spans="1:14" s="110" customFormat="1" x14ac:dyDescent="0.25">
      <c r="A266" s="239"/>
      <c r="B266" s="215" t="s">
        <v>34</v>
      </c>
      <c r="C266" s="323">
        <f ca="1">ROUND(SUBTOTAL(109,C135:C265),2)</f>
        <v>2272842.6800000002</v>
      </c>
      <c r="D266" s="122" t="s">
        <v>349</v>
      </c>
      <c r="F266" s="125" t="s">
        <v>352</v>
      </c>
    </row>
    <row r="267" spans="1:14" x14ac:dyDescent="0.25">
      <c r="C267" s="92"/>
      <c r="D267" s="122" t="s">
        <v>347</v>
      </c>
    </row>
    <row r="268" spans="1:14" x14ac:dyDescent="0.25">
      <c r="B268" s="235" t="s">
        <v>68</v>
      </c>
      <c r="C268" s="86">
        <f ca="1">+C266+C134</f>
        <v>4140048.04</v>
      </c>
      <c r="D268" s="122" t="s">
        <v>347</v>
      </c>
      <c r="F268" s="149" t="s">
        <v>246</v>
      </c>
    </row>
    <row r="269" spans="1:14" s="110" customFormat="1" x14ac:dyDescent="0.25">
      <c r="C269" s="114"/>
      <c r="D269" s="122" t="s">
        <v>347</v>
      </c>
    </row>
    <row r="270" spans="1:14" s="110" customFormat="1" x14ac:dyDescent="0.25">
      <c r="A270" s="251" t="s">
        <v>66</v>
      </c>
      <c r="B270" s="115"/>
      <c r="C270" s="116"/>
      <c r="D270" s="122" t="s">
        <v>348</v>
      </c>
      <c r="F270" s="150" t="s">
        <v>245</v>
      </c>
    </row>
    <row r="271" spans="1:14" s="110" customFormat="1" ht="45" customHeight="1" x14ac:dyDescent="0.25">
      <c r="A271" s="571" t="s">
        <v>333</v>
      </c>
      <c r="B271" s="572"/>
      <c r="C271" s="573"/>
      <c r="D271" s="122" t="s">
        <v>348</v>
      </c>
      <c r="F271" s="568" t="s">
        <v>307</v>
      </c>
      <c r="G271" s="568"/>
      <c r="H271" s="568"/>
      <c r="I271" s="568"/>
      <c r="J271" s="568"/>
      <c r="K271" s="568"/>
      <c r="L271" s="568"/>
      <c r="M271" s="568"/>
      <c r="N271" s="568"/>
    </row>
    <row r="272" spans="1:14" x14ac:dyDescent="0.25">
      <c r="D272" s="110" t="s">
        <v>349</v>
      </c>
    </row>
    <row r="273" spans="1:14" s="110" customFormat="1" x14ac:dyDescent="0.25">
      <c r="A273" s="251" t="s">
        <v>67</v>
      </c>
      <c r="B273" s="119"/>
      <c r="C273" s="120"/>
      <c r="D273" s="291" t="s">
        <v>349</v>
      </c>
      <c r="F273" s="150" t="s">
        <v>245</v>
      </c>
    </row>
    <row r="274" spans="1:14" s="110" customFormat="1" ht="45" customHeight="1" x14ac:dyDescent="0.25">
      <c r="A274" s="571" t="s">
        <v>334</v>
      </c>
      <c r="B274" s="572"/>
      <c r="C274" s="573"/>
      <c r="D274" s="110" t="s">
        <v>349</v>
      </c>
      <c r="F274" s="568" t="s">
        <v>307</v>
      </c>
      <c r="G274" s="568"/>
      <c r="H274" s="568"/>
      <c r="I274" s="568"/>
      <c r="J274" s="568"/>
      <c r="K274" s="568"/>
      <c r="L274" s="568"/>
      <c r="M274" s="568"/>
      <c r="N274" s="568"/>
    </row>
    <row r="275" spans="1:14" x14ac:dyDescent="0.25">
      <c r="D275" s="110"/>
    </row>
  </sheetData>
  <sheetProtection algorithmName="SHA-512" hashValue="7F61pS27HcJ5w2NPTB7XHqA8mDk2jkgpauAgIGOlIhzRr4Ao9owFlyYSsQ+cEuKiWO0N4rXFGPbbflK/CljLLA==" saltValue="5njtmXwgHrl82LlSI7y+MA==" spinCount="100000" sheet="1" formatCells="0" formatRows="0" autoFilter="0"/>
  <autoFilter ref="D1:D275" xr:uid="{00000000-0001-0000-1000-000000000000}"/>
  <mergeCells count="6">
    <mergeCell ref="A1:B1"/>
    <mergeCell ref="A2:C2"/>
    <mergeCell ref="A271:C271"/>
    <mergeCell ref="A274:C274"/>
    <mergeCell ref="F271:N271"/>
    <mergeCell ref="F274:N274"/>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275"/>
  <sheetViews>
    <sheetView view="pageBreakPreview" zoomScaleNormal="100" zoomScaleSheetLayoutView="100" workbookViewId="0">
      <selection activeCell="A4" sqref="A4:XFD4"/>
    </sheetView>
  </sheetViews>
  <sheetFormatPr defaultColWidth="9.140625" defaultRowHeight="15" x14ac:dyDescent="0.25"/>
  <cols>
    <col min="1" max="1" width="42.28515625" style="8" customWidth="1"/>
    <col min="2" max="5" width="16.42578125" style="8" customWidth="1"/>
    <col min="6" max="6" width="16.7109375" style="8" customWidth="1"/>
    <col min="7" max="7" width="11" hidden="1" customWidth="1"/>
    <col min="8" max="8" width="2.42578125" style="8" customWidth="1"/>
    <col min="9" max="16384" width="9.140625" style="8"/>
  </cols>
  <sheetData>
    <row r="1" spans="1:7" ht="29.25" customHeight="1" x14ac:dyDescent="0.25">
      <c r="A1" s="566" t="s">
        <v>186</v>
      </c>
      <c r="B1" s="566"/>
      <c r="C1" s="566"/>
      <c r="D1" s="566"/>
      <c r="E1" s="566"/>
      <c r="F1" s="8">
        <f>+'Section A'!B2</f>
        <v>0</v>
      </c>
      <c r="G1" s="55" t="s">
        <v>350</v>
      </c>
    </row>
    <row r="2" spans="1:7" ht="41.25" customHeight="1" x14ac:dyDescent="0.25">
      <c r="A2" s="567" t="s">
        <v>249</v>
      </c>
      <c r="B2" s="567"/>
      <c r="C2" s="567"/>
      <c r="D2" s="567"/>
      <c r="E2" s="567"/>
      <c r="F2" s="567"/>
      <c r="G2" s="8" t="s">
        <v>347</v>
      </c>
    </row>
    <row r="3" spans="1:7" ht="7.5" customHeight="1" x14ac:dyDescent="0.25">
      <c r="A3" s="13"/>
      <c r="B3" s="13"/>
      <c r="C3" s="13"/>
      <c r="D3" s="13"/>
      <c r="E3" s="13"/>
      <c r="F3" s="13"/>
      <c r="G3" t="s">
        <v>347</v>
      </c>
    </row>
    <row r="4" spans="1:7" ht="25.5" x14ac:dyDescent="0.25">
      <c r="A4" s="236" t="s">
        <v>62</v>
      </c>
      <c r="B4" s="59" t="s">
        <v>44</v>
      </c>
      <c r="C4" s="59" t="s">
        <v>43</v>
      </c>
      <c r="D4" s="59" t="s">
        <v>32</v>
      </c>
      <c r="E4" s="59" t="s">
        <v>31</v>
      </c>
      <c r="F4" s="315" t="s">
        <v>288</v>
      </c>
      <c r="G4" s="290" t="s">
        <v>347</v>
      </c>
    </row>
    <row r="5" spans="1:7" s="110" customFormat="1" x14ac:dyDescent="0.25">
      <c r="A5" s="241" t="s">
        <v>62</v>
      </c>
      <c r="B5" s="277">
        <v>3</v>
      </c>
      <c r="C5" s="277" t="s">
        <v>312</v>
      </c>
      <c r="D5" s="281">
        <f ca="1">RAND()*100000</f>
        <v>12455.015530977287</v>
      </c>
      <c r="E5" s="277">
        <v>3</v>
      </c>
      <c r="F5" s="87">
        <f t="shared" ref="F5:F36" ca="1" si="0">ROUND(+B5*D5*E5,2)</f>
        <v>112095.14</v>
      </c>
      <c r="G5" s="122" t="s">
        <v>348</v>
      </c>
    </row>
    <row r="6" spans="1:7" s="110" customFormat="1" x14ac:dyDescent="0.25">
      <c r="A6" s="299" t="s">
        <v>356</v>
      </c>
      <c r="B6" s="277">
        <v>3</v>
      </c>
      <c r="C6" s="277" t="s">
        <v>312</v>
      </c>
      <c r="D6" s="281">
        <f t="shared" ref="D6:D7" ca="1" si="1">RAND()*100000</f>
        <v>98110.549438177433</v>
      </c>
      <c r="E6" s="277">
        <v>3</v>
      </c>
      <c r="F6" s="87">
        <f t="shared" ca="1" si="0"/>
        <v>882994.94</v>
      </c>
      <c r="G6" s="122" t="s">
        <v>348</v>
      </c>
    </row>
    <row r="7" spans="1:7" s="110" customFormat="1" x14ac:dyDescent="0.25">
      <c r="A7" s="299" t="s">
        <v>357</v>
      </c>
      <c r="B7" s="277">
        <v>3</v>
      </c>
      <c r="C7" s="277" t="s">
        <v>312</v>
      </c>
      <c r="D7" s="281">
        <f t="shared" ca="1" si="1"/>
        <v>30888.491556513152</v>
      </c>
      <c r="E7" s="277">
        <v>3</v>
      </c>
      <c r="F7" s="87">
        <f t="shared" ca="1" si="0"/>
        <v>277996.42</v>
      </c>
      <c r="G7" s="122" t="s">
        <v>348</v>
      </c>
    </row>
    <row r="8" spans="1:7" s="110" customFormat="1" hidden="1" x14ac:dyDescent="0.25">
      <c r="A8" s="299"/>
      <c r="B8" s="277"/>
      <c r="C8" s="277"/>
      <c r="D8" s="281"/>
      <c r="E8" s="277"/>
      <c r="F8" s="87">
        <f t="shared" si="0"/>
        <v>0</v>
      </c>
      <c r="G8" s="122" t="s">
        <v>348</v>
      </c>
    </row>
    <row r="9" spans="1:7" s="110" customFormat="1" hidden="1" x14ac:dyDescent="0.25">
      <c r="A9" s="299"/>
      <c r="B9" s="277"/>
      <c r="C9" s="277"/>
      <c r="D9" s="281"/>
      <c r="E9" s="277"/>
      <c r="F9" s="87">
        <f t="shared" si="0"/>
        <v>0</v>
      </c>
      <c r="G9" s="122" t="s">
        <v>348</v>
      </c>
    </row>
    <row r="10" spans="1:7" s="110" customFormat="1" hidden="1" x14ac:dyDescent="0.25">
      <c r="A10" s="299"/>
      <c r="B10" s="277"/>
      <c r="C10" s="277"/>
      <c r="D10" s="281"/>
      <c r="E10" s="277"/>
      <c r="F10" s="87">
        <f t="shared" si="0"/>
        <v>0</v>
      </c>
      <c r="G10" s="122" t="s">
        <v>348</v>
      </c>
    </row>
    <row r="11" spans="1:7" s="110" customFormat="1" hidden="1" x14ac:dyDescent="0.25">
      <c r="A11" s="299"/>
      <c r="B11" s="277"/>
      <c r="C11" s="277"/>
      <c r="D11" s="281"/>
      <c r="E11" s="277"/>
      <c r="F11" s="87">
        <f t="shared" si="0"/>
        <v>0</v>
      </c>
      <c r="G11" s="122" t="s">
        <v>348</v>
      </c>
    </row>
    <row r="12" spans="1:7" s="110" customFormat="1" hidden="1" x14ac:dyDescent="0.25">
      <c r="A12" s="299"/>
      <c r="B12" s="277"/>
      <c r="C12" s="277"/>
      <c r="D12" s="281"/>
      <c r="E12" s="277"/>
      <c r="F12" s="87">
        <f t="shared" si="0"/>
        <v>0</v>
      </c>
      <c r="G12" s="122" t="s">
        <v>348</v>
      </c>
    </row>
    <row r="13" spans="1:7" s="110" customFormat="1" hidden="1" x14ac:dyDescent="0.25">
      <c r="A13" s="299"/>
      <c r="B13" s="277"/>
      <c r="C13" s="277"/>
      <c r="D13" s="281"/>
      <c r="E13" s="277"/>
      <c r="F13" s="87">
        <f t="shared" si="0"/>
        <v>0</v>
      </c>
      <c r="G13" s="122" t="s">
        <v>348</v>
      </c>
    </row>
    <row r="14" spans="1:7" s="110" customFormat="1" hidden="1" x14ac:dyDescent="0.25">
      <c r="A14" s="299"/>
      <c r="B14" s="277"/>
      <c r="C14" s="277"/>
      <c r="D14" s="281"/>
      <c r="E14" s="277"/>
      <c r="F14" s="87">
        <f t="shared" si="0"/>
        <v>0</v>
      </c>
      <c r="G14" s="122" t="s">
        <v>348</v>
      </c>
    </row>
    <row r="15" spans="1:7" s="110" customFormat="1" hidden="1" x14ac:dyDescent="0.25">
      <c r="A15" s="299"/>
      <c r="B15" s="277"/>
      <c r="C15" s="277"/>
      <c r="D15" s="281"/>
      <c r="E15" s="277"/>
      <c r="F15" s="87">
        <f t="shared" si="0"/>
        <v>0</v>
      </c>
      <c r="G15" s="122" t="s">
        <v>348</v>
      </c>
    </row>
    <row r="16" spans="1:7" s="110" customFormat="1" hidden="1" x14ac:dyDescent="0.25">
      <c r="A16" s="299"/>
      <c r="B16" s="277"/>
      <c r="C16" s="277"/>
      <c r="D16" s="281"/>
      <c r="E16" s="277"/>
      <c r="F16" s="87">
        <f t="shared" si="0"/>
        <v>0</v>
      </c>
      <c r="G16" s="122" t="s">
        <v>348</v>
      </c>
    </row>
    <row r="17" spans="1:7" s="110" customFormat="1" hidden="1" x14ac:dyDescent="0.25">
      <c r="A17" s="299"/>
      <c r="B17" s="277"/>
      <c r="C17" s="277"/>
      <c r="D17" s="281"/>
      <c r="E17" s="277"/>
      <c r="F17" s="87">
        <f t="shared" si="0"/>
        <v>0</v>
      </c>
      <c r="G17" s="122" t="s">
        <v>348</v>
      </c>
    </row>
    <row r="18" spans="1:7" s="110" customFormat="1" hidden="1" x14ac:dyDescent="0.25">
      <c r="A18" s="299"/>
      <c r="B18" s="277"/>
      <c r="C18" s="277"/>
      <c r="D18" s="281"/>
      <c r="E18" s="277"/>
      <c r="F18" s="87">
        <f t="shared" si="0"/>
        <v>0</v>
      </c>
      <c r="G18" s="122" t="s">
        <v>348</v>
      </c>
    </row>
    <row r="19" spans="1:7" s="110" customFormat="1" hidden="1" x14ac:dyDescent="0.25">
      <c r="A19" s="299"/>
      <c r="B19" s="277"/>
      <c r="C19" s="277"/>
      <c r="D19" s="281"/>
      <c r="E19" s="277"/>
      <c r="F19" s="87">
        <f t="shared" si="0"/>
        <v>0</v>
      </c>
      <c r="G19" s="122" t="s">
        <v>348</v>
      </c>
    </row>
    <row r="20" spans="1:7" s="110" customFormat="1" hidden="1" x14ac:dyDescent="0.25">
      <c r="A20" s="299"/>
      <c r="B20" s="277"/>
      <c r="C20" s="277"/>
      <c r="D20" s="281"/>
      <c r="E20" s="277"/>
      <c r="F20" s="87">
        <f t="shared" si="0"/>
        <v>0</v>
      </c>
      <c r="G20" s="122" t="s">
        <v>348</v>
      </c>
    </row>
    <row r="21" spans="1:7" s="110" customFormat="1" hidden="1" x14ac:dyDescent="0.25">
      <c r="A21" s="299"/>
      <c r="B21" s="277"/>
      <c r="C21" s="277"/>
      <c r="D21" s="281"/>
      <c r="E21" s="277"/>
      <c r="F21" s="87">
        <f t="shared" si="0"/>
        <v>0</v>
      </c>
      <c r="G21" s="122" t="s">
        <v>348</v>
      </c>
    </row>
    <row r="22" spans="1:7" s="110" customFormat="1" hidden="1" x14ac:dyDescent="0.25">
      <c r="A22" s="299"/>
      <c r="B22" s="277"/>
      <c r="C22" s="277"/>
      <c r="D22" s="281"/>
      <c r="E22" s="277"/>
      <c r="F22" s="87">
        <f t="shared" si="0"/>
        <v>0</v>
      </c>
      <c r="G22" s="122" t="s">
        <v>348</v>
      </c>
    </row>
    <row r="23" spans="1:7" s="110" customFormat="1" hidden="1" x14ac:dyDescent="0.25">
      <c r="A23" s="299"/>
      <c r="B23" s="277"/>
      <c r="C23" s="277"/>
      <c r="D23" s="281"/>
      <c r="E23" s="277"/>
      <c r="F23" s="87">
        <f t="shared" si="0"/>
        <v>0</v>
      </c>
      <c r="G23" s="122" t="s">
        <v>348</v>
      </c>
    </row>
    <row r="24" spans="1:7" s="110" customFormat="1" hidden="1" x14ac:dyDescent="0.25">
      <c r="A24" s="299"/>
      <c r="B24" s="277"/>
      <c r="C24" s="277"/>
      <c r="D24" s="281"/>
      <c r="E24" s="277"/>
      <c r="F24" s="87">
        <f t="shared" si="0"/>
        <v>0</v>
      </c>
      <c r="G24" s="122" t="s">
        <v>348</v>
      </c>
    </row>
    <row r="25" spans="1:7" s="110" customFormat="1" hidden="1" x14ac:dyDescent="0.25">
      <c r="A25" s="299"/>
      <c r="B25" s="277"/>
      <c r="C25" s="277"/>
      <c r="D25" s="281"/>
      <c r="E25" s="277"/>
      <c r="F25" s="87">
        <f t="shared" si="0"/>
        <v>0</v>
      </c>
      <c r="G25" s="122" t="s">
        <v>348</v>
      </c>
    </row>
    <row r="26" spans="1:7" s="110" customFormat="1" hidden="1" x14ac:dyDescent="0.25">
      <c r="A26" s="299"/>
      <c r="B26" s="277"/>
      <c r="C26" s="277"/>
      <c r="D26" s="281"/>
      <c r="E26" s="277"/>
      <c r="F26" s="87">
        <f t="shared" si="0"/>
        <v>0</v>
      </c>
      <c r="G26" s="122" t="s">
        <v>348</v>
      </c>
    </row>
    <row r="27" spans="1:7" s="110" customFormat="1" hidden="1" x14ac:dyDescent="0.25">
      <c r="A27" s="299"/>
      <c r="B27" s="277"/>
      <c r="C27" s="277"/>
      <c r="D27" s="281"/>
      <c r="E27" s="277"/>
      <c r="F27" s="87">
        <f t="shared" si="0"/>
        <v>0</v>
      </c>
      <c r="G27" s="122" t="s">
        <v>348</v>
      </c>
    </row>
    <row r="28" spans="1:7" s="110" customFormat="1" hidden="1" x14ac:dyDescent="0.25">
      <c r="A28" s="299"/>
      <c r="B28" s="277"/>
      <c r="C28" s="277"/>
      <c r="D28" s="281"/>
      <c r="E28" s="277"/>
      <c r="F28" s="87">
        <f t="shared" si="0"/>
        <v>0</v>
      </c>
      <c r="G28" s="122" t="s">
        <v>348</v>
      </c>
    </row>
    <row r="29" spans="1:7" s="110" customFormat="1" hidden="1" x14ac:dyDescent="0.25">
      <c r="A29" s="299"/>
      <c r="B29" s="277"/>
      <c r="C29" s="277"/>
      <c r="D29" s="281"/>
      <c r="E29" s="277"/>
      <c r="F29" s="87">
        <f t="shared" si="0"/>
        <v>0</v>
      </c>
      <c r="G29" s="122" t="s">
        <v>348</v>
      </c>
    </row>
    <row r="30" spans="1:7" s="110" customFormat="1" hidden="1" x14ac:dyDescent="0.25">
      <c r="A30" s="299"/>
      <c r="B30" s="277"/>
      <c r="C30" s="277"/>
      <c r="D30" s="281"/>
      <c r="E30" s="277"/>
      <c r="F30" s="87">
        <f t="shared" si="0"/>
        <v>0</v>
      </c>
      <c r="G30" s="122" t="s">
        <v>348</v>
      </c>
    </row>
    <row r="31" spans="1:7" s="110" customFormat="1" hidden="1" x14ac:dyDescent="0.25">
      <c r="A31" s="299"/>
      <c r="B31" s="277"/>
      <c r="C31" s="277"/>
      <c r="D31" s="281"/>
      <c r="E31" s="277"/>
      <c r="F31" s="87">
        <f t="shared" si="0"/>
        <v>0</v>
      </c>
      <c r="G31" s="122" t="s">
        <v>348</v>
      </c>
    </row>
    <row r="32" spans="1:7" s="110" customFormat="1" hidden="1" x14ac:dyDescent="0.25">
      <c r="A32" s="299"/>
      <c r="B32" s="277"/>
      <c r="C32" s="277"/>
      <c r="D32" s="281"/>
      <c r="E32" s="277"/>
      <c r="F32" s="87">
        <f t="shared" si="0"/>
        <v>0</v>
      </c>
      <c r="G32" s="122" t="s">
        <v>348</v>
      </c>
    </row>
    <row r="33" spans="1:7" s="110" customFormat="1" hidden="1" x14ac:dyDescent="0.25">
      <c r="A33" s="299"/>
      <c r="B33" s="277"/>
      <c r="C33" s="277"/>
      <c r="D33" s="281"/>
      <c r="E33" s="277"/>
      <c r="F33" s="87">
        <f t="shared" si="0"/>
        <v>0</v>
      </c>
      <c r="G33" s="122" t="s">
        <v>348</v>
      </c>
    </row>
    <row r="34" spans="1:7" s="110" customFormat="1" hidden="1" x14ac:dyDescent="0.25">
      <c r="A34" s="299"/>
      <c r="B34" s="277"/>
      <c r="C34" s="277"/>
      <c r="D34" s="281"/>
      <c r="E34" s="277"/>
      <c r="F34" s="87">
        <f t="shared" si="0"/>
        <v>0</v>
      </c>
      <c r="G34" s="122" t="s">
        <v>348</v>
      </c>
    </row>
    <row r="35" spans="1:7" s="110" customFormat="1" hidden="1" x14ac:dyDescent="0.25">
      <c r="A35" s="299"/>
      <c r="B35" s="277"/>
      <c r="C35" s="277"/>
      <c r="D35" s="281"/>
      <c r="E35" s="277"/>
      <c r="F35" s="87">
        <f t="shared" si="0"/>
        <v>0</v>
      </c>
      <c r="G35" s="122" t="s">
        <v>348</v>
      </c>
    </row>
    <row r="36" spans="1:7" s="110" customFormat="1" hidden="1" x14ac:dyDescent="0.25">
      <c r="A36" s="299"/>
      <c r="B36" s="277"/>
      <c r="C36" s="277"/>
      <c r="D36" s="281"/>
      <c r="E36" s="277"/>
      <c r="F36" s="87">
        <f t="shared" si="0"/>
        <v>0</v>
      </c>
      <c r="G36" s="122" t="s">
        <v>348</v>
      </c>
    </row>
    <row r="37" spans="1:7" s="110" customFormat="1" hidden="1" x14ac:dyDescent="0.25">
      <c r="A37" s="299"/>
      <c r="B37" s="277"/>
      <c r="C37" s="277"/>
      <c r="D37" s="281"/>
      <c r="E37" s="277"/>
      <c r="F37" s="87">
        <f t="shared" ref="F37:F68" si="2">ROUND(+B37*D37*E37,2)</f>
        <v>0</v>
      </c>
      <c r="G37" s="122" t="s">
        <v>348</v>
      </c>
    </row>
    <row r="38" spans="1:7" s="110" customFormat="1" hidden="1" x14ac:dyDescent="0.25">
      <c r="A38" s="299"/>
      <c r="B38" s="277"/>
      <c r="C38" s="277"/>
      <c r="D38" s="281"/>
      <c r="E38" s="277"/>
      <c r="F38" s="87">
        <f t="shared" si="2"/>
        <v>0</v>
      </c>
      <c r="G38" s="122" t="s">
        <v>348</v>
      </c>
    </row>
    <row r="39" spans="1:7" s="110" customFormat="1" hidden="1" x14ac:dyDescent="0.25">
      <c r="A39" s="299"/>
      <c r="B39" s="277"/>
      <c r="C39" s="277"/>
      <c r="D39" s="281"/>
      <c r="E39" s="277"/>
      <c r="F39" s="87">
        <f t="shared" si="2"/>
        <v>0</v>
      </c>
      <c r="G39" s="122" t="s">
        <v>348</v>
      </c>
    </row>
    <row r="40" spans="1:7" s="110" customFormat="1" hidden="1" x14ac:dyDescent="0.25">
      <c r="A40" s="299"/>
      <c r="B40" s="277"/>
      <c r="C40" s="277"/>
      <c r="D40" s="281"/>
      <c r="E40" s="277"/>
      <c r="F40" s="87">
        <f t="shared" si="2"/>
        <v>0</v>
      </c>
      <c r="G40" s="122" t="s">
        <v>348</v>
      </c>
    </row>
    <row r="41" spans="1:7" s="110" customFormat="1" hidden="1" x14ac:dyDescent="0.25">
      <c r="A41" s="299"/>
      <c r="B41" s="277"/>
      <c r="C41" s="277"/>
      <c r="D41" s="281"/>
      <c r="E41" s="277"/>
      <c r="F41" s="87">
        <f t="shared" si="2"/>
        <v>0</v>
      </c>
      <c r="G41" s="122" t="s">
        <v>348</v>
      </c>
    </row>
    <row r="42" spans="1:7" s="110" customFormat="1" hidden="1" x14ac:dyDescent="0.25">
      <c r="A42" s="299"/>
      <c r="B42" s="277"/>
      <c r="C42" s="277"/>
      <c r="D42" s="281"/>
      <c r="E42" s="277"/>
      <c r="F42" s="87">
        <f t="shared" si="2"/>
        <v>0</v>
      </c>
      <c r="G42" s="122" t="s">
        <v>348</v>
      </c>
    </row>
    <row r="43" spans="1:7" s="110" customFormat="1" hidden="1" x14ac:dyDescent="0.25">
      <c r="A43" s="299"/>
      <c r="B43" s="277"/>
      <c r="C43" s="277"/>
      <c r="D43" s="281"/>
      <c r="E43" s="277"/>
      <c r="F43" s="87">
        <f t="shared" si="2"/>
        <v>0</v>
      </c>
      <c r="G43" s="122" t="s">
        <v>348</v>
      </c>
    </row>
    <row r="44" spans="1:7" s="110" customFormat="1" hidden="1" x14ac:dyDescent="0.25">
      <c r="A44" s="299"/>
      <c r="B44" s="277"/>
      <c r="C44" s="277"/>
      <c r="D44" s="281"/>
      <c r="E44" s="277"/>
      <c r="F44" s="87">
        <f t="shared" si="2"/>
        <v>0</v>
      </c>
      <c r="G44" s="122" t="s">
        <v>348</v>
      </c>
    </row>
    <row r="45" spans="1:7" s="110" customFormat="1" hidden="1" x14ac:dyDescent="0.25">
      <c r="A45" s="299"/>
      <c r="B45" s="277"/>
      <c r="C45" s="277"/>
      <c r="D45" s="281"/>
      <c r="E45" s="277"/>
      <c r="F45" s="87">
        <f t="shared" si="2"/>
        <v>0</v>
      </c>
      <c r="G45" s="122" t="s">
        <v>348</v>
      </c>
    </row>
    <row r="46" spans="1:7" s="110" customFormat="1" hidden="1" x14ac:dyDescent="0.25">
      <c r="A46" s="299"/>
      <c r="B46" s="277"/>
      <c r="C46" s="277"/>
      <c r="D46" s="281"/>
      <c r="E46" s="277"/>
      <c r="F46" s="87">
        <f t="shared" si="2"/>
        <v>0</v>
      </c>
      <c r="G46" s="122" t="s">
        <v>348</v>
      </c>
    </row>
    <row r="47" spans="1:7" s="110" customFormat="1" hidden="1" x14ac:dyDescent="0.25">
      <c r="A47" s="299"/>
      <c r="B47" s="277"/>
      <c r="C47" s="277"/>
      <c r="D47" s="281"/>
      <c r="E47" s="277"/>
      <c r="F47" s="87">
        <f t="shared" si="2"/>
        <v>0</v>
      </c>
      <c r="G47" s="122" t="s">
        <v>348</v>
      </c>
    </row>
    <row r="48" spans="1:7" s="110" customFormat="1" hidden="1" x14ac:dyDescent="0.25">
      <c r="A48" s="299"/>
      <c r="B48" s="277"/>
      <c r="C48" s="277"/>
      <c r="D48" s="281"/>
      <c r="E48" s="277"/>
      <c r="F48" s="87">
        <f t="shared" si="2"/>
        <v>0</v>
      </c>
      <c r="G48" s="122" t="s">
        <v>348</v>
      </c>
    </row>
    <row r="49" spans="1:7" s="110" customFormat="1" hidden="1" x14ac:dyDescent="0.25">
      <c r="A49" s="299"/>
      <c r="B49" s="277"/>
      <c r="C49" s="277"/>
      <c r="D49" s="281"/>
      <c r="E49" s="277"/>
      <c r="F49" s="87">
        <f t="shared" si="2"/>
        <v>0</v>
      </c>
      <c r="G49" s="122" t="s">
        <v>348</v>
      </c>
    </row>
    <row r="50" spans="1:7" s="110" customFormat="1" hidden="1" x14ac:dyDescent="0.25">
      <c r="A50" s="299"/>
      <c r="B50" s="277"/>
      <c r="C50" s="277"/>
      <c r="D50" s="281"/>
      <c r="E50" s="277"/>
      <c r="F50" s="87">
        <f t="shared" si="2"/>
        <v>0</v>
      </c>
      <c r="G50" s="122" t="s">
        <v>348</v>
      </c>
    </row>
    <row r="51" spans="1:7" s="110" customFormat="1" hidden="1" x14ac:dyDescent="0.25">
      <c r="A51" s="299"/>
      <c r="B51" s="277"/>
      <c r="C51" s="277"/>
      <c r="D51" s="281"/>
      <c r="E51" s="277"/>
      <c r="F51" s="87">
        <f t="shared" si="2"/>
        <v>0</v>
      </c>
      <c r="G51" s="122" t="s">
        <v>348</v>
      </c>
    </row>
    <row r="52" spans="1:7" s="110" customFormat="1" hidden="1" x14ac:dyDescent="0.25">
      <c r="A52" s="299"/>
      <c r="B52" s="277"/>
      <c r="C52" s="277"/>
      <c r="D52" s="281"/>
      <c r="E52" s="277"/>
      <c r="F52" s="87">
        <f t="shared" si="2"/>
        <v>0</v>
      </c>
      <c r="G52" s="122" t="s">
        <v>348</v>
      </c>
    </row>
    <row r="53" spans="1:7" s="110" customFormat="1" hidden="1" x14ac:dyDescent="0.25">
      <c r="A53" s="299"/>
      <c r="B53" s="277"/>
      <c r="C53" s="277"/>
      <c r="D53" s="281"/>
      <c r="E53" s="277"/>
      <c r="F53" s="87">
        <f t="shared" si="2"/>
        <v>0</v>
      </c>
      <c r="G53" s="122" t="s">
        <v>348</v>
      </c>
    </row>
    <row r="54" spans="1:7" s="110" customFormat="1" hidden="1" x14ac:dyDescent="0.25">
      <c r="A54" s="299"/>
      <c r="B54" s="277"/>
      <c r="C54" s="277"/>
      <c r="D54" s="281"/>
      <c r="E54" s="277"/>
      <c r="F54" s="87">
        <f t="shared" si="2"/>
        <v>0</v>
      </c>
      <c r="G54" s="122" t="s">
        <v>348</v>
      </c>
    </row>
    <row r="55" spans="1:7" s="110" customFormat="1" hidden="1" x14ac:dyDescent="0.25">
      <c r="A55" s="299"/>
      <c r="B55" s="277"/>
      <c r="C55" s="277"/>
      <c r="D55" s="281"/>
      <c r="E55" s="277"/>
      <c r="F55" s="87">
        <f t="shared" si="2"/>
        <v>0</v>
      </c>
      <c r="G55" s="122" t="s">
        <v>348</v>
      </c>
    </row>
    <row r="56" spans="1:7" s="110" customFormat="1" hidden="1" x14ac:dyDescent="0.25">
      <c r="A56" s="299"/>
      <c r="B56" s="277"/>
      <c r="C56" s="277"/>
      <c r="D56" s="281"/>
      <c r="E56" s="277"/>
      <c r="F56" s="87">
        <f t="shared" si="2"/>
        <v>0</v>
      </c>
      <c r="G56" s="122" t="s">
        <v>348</v>
      </c>
    </row>
    <row r="57" spans="1:7" s="110" customFormat="1" hidden="1" x14ac:dyDescent="0.25">
      <c r="A57" s="299"/>
      <c r="B57" s="277"/>
      <c r="C57" s="277"/>
      <c r="D57" s="281"/>
      <c r="E57" s="277"/>
      <c r="F57" s="87">
        <f t="shared" si="2"/>
        <v>0</v>
      </c>
      <c r="G57" s="122" t="s">
        <v>348</v>
      </c>
    </row>
    <row r="58" spans="1:7" s="110" customFormat="1" hidden="1" x14ac:dyDescent="0.25">
      <c r="A58" s="299"/>
      <c r="B58" s="277"/>
      <c r="C58" s="277"/>
      <c r="D58" s="281"/>
      <c r="E58" s="277"/>
      <c r="F58" s="87">
        <f t="shared" si="2"/>
        <v>0</v>
      </c>
      <c r="G58" s="122" t="s">
        <v>348</v>
      </c>
    </row>
    <row r="59" spans="1:7" s="110" customFormat="1" hidden="1" x14ac:dyDescent="0.25">
      <c r="A59" s="299"/>
      <c r="B59" s="277"/>
      <c r="C59" s="277"/>
      <c r="D59" s="281"/>
      <c r="E59" s="277"/>
      <c r="F59" s="87">
        <f t="shared" si="2"/>
        <v>0</v>
      </c>
      <c r="G59" s="122" t="s">
        <v>348</v>
      </c>
    </row>
    <row r="60" spans="1:7" s="110" customFormat="1" hidden="1" x14ac:dyDescent="0.25">
      <c r="A60" s="299"/>
      <c r="B60" s="277"/>
      <c r="C60" s="277"/>
      <c r="D60" s="281"/>
      <c r="E60" s="277"/>
      <c r="F60" s="87">
        <f t="shared" si="2"/>
        <v>0</v>
      </c>
      <c r="G60" s="122" t="s">
        <v>348</v>
      </c>
    </row>
    <row r="61" spans="1:7" s="110" customFormat="1" hidden="1" x14ac:dyDescent="0.25">
      <c r="A61" s="299"/>
      <c r="B61" s="277"/>
      <c r="C61" s="277"/>
      <c r="D61" s="281"/>
      <c r="E61" s="277"/>
      <c r="F61" s="87">
        <f t="shared" si="2"/>
        <v>0</v>
      </c>
      <c r="G61" s="122" t="s">
        <v>348</v>
      </c>
    </row>
    <row r="62" spans="1:7" s="110" customFormat="1" hidden="1" x14ac:dyDescent="0.25">
      <c r="A62" s="299"/>
      <c r="B62" s="277"/>
      <c r="C62" s="277"/>
      <c r="D62" s="281"/>
      <c r="E62" s="277"/>
      <c r="F62" s="87">
        <f t="shared" si="2"/>
        <v>0</v>
      </c>
      <c r="G62" s="122" t="s">
        <v>348</v>
      </c>
    </row>
    <row r="63" spans="1:7" s="110" customFormat="1" hidden="1" x14ac:dyDescent="0.25">
      <c r="A63" s="299"/>
      <c r="B63" s="277"/>
      <c r="C63" s="277"/>
      <c r="D63" s="281"/>
      <c r="E63" s="277"/>
      <c r="F63" s="87">
        <f t="shared" si="2"/>
        <v>0</v>
      </c>
      <c r="G63" s="122" t="s">
        <v>348</v>
      </c>
    </row>
    <row r="64" spans="1:7" s="110" customFormat="1" hidden="1" x14ac:dyDescent="0.25">
      <c r="A64" s="299"/>
      <c r="B64" s="277"/>
      <c r="C64" s="277"/>
      <c r="D64" s="281"/>
      <c r="E64" s="277"/>
      <c r="F64" s="87">
        <f t="shared" si="2"/>
        <v>0</v>
      </c>
      <c r="G64" s="122" t="s">
        <v>348</v>
      </c>
    </row>
    <row r="65" spans="1:7" s="110" customFormat="1" hidden="1" x14ac:dyDescent="0.25">
      <c r="A65" s="299"/>
      <c r="B65" s="277"/>
      <c r="C65" s="277"/>
      <c r="D65" s="281"/>
      <c r="E65" s="277"/>
      <c r="F65" s="87">
        <f t="shared" si="2"/>
        <v>0</v>
      </c>
      <c r="G65" s="122" t="s">
        <v>348</v>
      </c>
    </row>
    <row r="66" spans="1:7" s="110" customFormat="1" hidden="1" x14ac:dyDescent="0.25">
      <c r="A66" s="299"/>
      <c r="B66" s="277"/>
      <c r="C66" s="277"/>
      <c r="D66" s="281"/>
      <c r="E66" s="277"/>
      <c r="F66" s="87">
        <f t="shared" si="2"/>
        <v>0</v>
      </c>
      <c r="G66" s="122" t="s">
        <v>348</v>
      </c>
    </row>
    <row r="67" spans="1:7" s="110" customFormat="1" hidden="1" x14ac:dyDescent="0.25">
      <c r="A67" s="299"/>
      <c r="B67" s="277"/>
      <c r="C67" s="277"/>
      <c r="D67" s="281"/>
      <c r="E67" s="277"/>
      <c r="F67" s="87">
        <f t="shared" si="2"/>
        <v>0</v>
      </c>
      <c r="G67" s="122" t="s">
        <v>348</v>
      </c>
    </row>
    <row r="68" spans="1:7" s="110" customFormat="1" hidden="1" x14ac:dyDescent="0.25">
      <c r="A68" s="299"/>
      <c r="B68" s="277"/>
      <c r="C68" s="277"/>
      <c r="D68" s="281"/>
      <c r="E68" s="277"/>
      <c r="F68" s="87">
        <f t="shared" si="2"/>
        <v>0</v>
      </c>
      <c r="G68" s="122" t="s">
        <v>348</v>
      </c>
    </row>
    <row r="69" spans="1:7" s="110" customFormat="1" hidden="1" x14ac:dyDescent="0.25">
      <c r="A69" s="299"/>
      <c r="B69" s="277"/>
      <c r="C69" s="277"/>
      <c r="D69" s="281"/>
      <c r="E69" s="277"/>
      <c r="F69" s="87">
        <f t="shared" ref="F69:F100" si="3">ROUND(+B69*D69*E69,2)</f>
        <v>0</v>
      </c>
      <c r="G69" s="122" t="s">
        <v>348</v>
      </c>
    </row>
    <row r="70" spans="1:7" s="110" customFormat="1" hidden="1" x14ac:dyDescent="0.25">
      <c r="A70" s="299"/>
      <c r="B70" s="277"/>
      <c r="C70" s="277"/>
      <c r="D70" s="281"/>
      <c r="E70" s="277"/>
      <c r="F70" s="87">
        <f t="shared" si="3"/>
        <v>0</v>
      </c>
      <c r="G70" s="122" t="s">
        <v>348</v>
      </c>
    </row>
    <row r="71" spans="1:7" s="110" customFormat="1" hidden="1" x14ac:dyDescent="0.25">
      <c r="A71" s="299"/>
      <c r="B71" s="277"/>
      <c r="C71" s="277"/>
      <c r="D71" s="281"/>
      <c r="E71" s="277"/>
      <c r="F71" s="87">
        <f t="shared" si="3"/>
        <v>0</v>
      </c>
      <c r="G71" s="122" t="s">
        <v>348</v>
      </c>
    </row>
    <row r="72" spans="1:7" s="110" customFormat="1" hidden="1" x14ac:dyDescent="0.25">
      <c r="A72" s="299"/>
      <c r="B72" s="277"/>
      <c r="C72" s="277"/>
      <c r="D72" s="281"/>
      <c r="E72" s="277"/>
      <c r="F72" s="87">
        <f t="shared" si="3"/>
        <v>0</v>
      </c>
      <c r="G72" s="122" t="s">
        <v>348</v>
      </c>
    </row>
    <row r="73" spans="1:7" s="110" customFormat="1" hidden="1" x14ac:dyDescent="0.25">
      <c r="A73" s="299"/>
      <c r="B73" s="277"/>
      <c r="C73" s="277"/>
      <c r="D73" s="281"/>
      <c r="E73" s="277"/>
      <c r="F73" s="87">
        <f t="shared" si="3"/>
        <v>0</v>
      </c>
      <c r="G73" s="122" t="s">
        <v>348</v>
      </c>
    </row>
    <row r="74" spans="1:7" s="110" customFormat="1" hidden="1" x14ac:dyDescent="0.25">
      <c r="A74" s="299"/>
      <c r="B74" s="277"/>
      <c r="C74" s="277"/>
      <c r="D74" s="281"/>
      <c r="E74" s="277"/>
      <c r="F74" s="87">
        <f t="shared" si="3"/>
        <v>0</v>
      </c>
      <c r="G74" s="122" t="s">
        <v>348</v>
      </c>
    </row>
    <row r="75" spans="1:7" s="110" customFormat="1" hidden="1" x14ac:dyDescent="0.25">
      <c r="A75" s="299"/>
      <c r="B75" s="277"/>
      <c r="C75" s="277"/>
      <c r="D75" s="281"/>
      <c r="E75" s="277"/>
      <c r="F75" s="87">
        <f t="shared" si="3"/>
        <v>0</v>
      </c>
      <c r="G75" s="122" t="s">
        <v>348</v>
      </c>
    </row>
    <row r="76" spans="1:7" s="110" customFormat="1" hidden="1" x14ac:dyDescent="0.25">
      <c r="A76" s="299"/>
      <c r="B76" s="277"/>
      <c r="C76" s="277"/>
      <c r="D76" s="281"/>
      <c r="E76" s="277"/>
      <c r="F76" s="87">
        <f t="shared" si="3"/>
        <v>0</v>
      </c>
      <c r="G76" s="122" t="s">
        <v>348</v>
      </c>
    </row>
    <row r="77" spans="1:7" s="110" customFormat="1" hidden="1" x14ac:dyDescent="0.25">
      <c r="A77" s="299"/>
      <c r="B77" s="277"/>
      <c r="C77" s="277"/>
      <c r="D77" s="281"/>
      <c r="E77" s="277"/>
      <c r="F77" s="87">
        <f t="shared" si="3"/>
        <v>0</v>
      </c>
      <c r="G77" s="122" t="s">
        <v>348</v>
      </c>
    </row>
    <row r="78" spans="1:7" s="110" customFormat="1" hidden="1" x14ac:dyDescent="0.25">
      <c r="A78" s="299"/>
      <c r="B78" s="277"/>
      <c r="C78" s="277"/>
      <c r="D78" s="281"/>
      <c r="E78" s="277"/>
      <c r="F78" s="87">
        <f t="shared" si="3"/>
        <v>0</v>
      </c>
      <c r="G78" s="122" t="s">
        <v>348</v>
      </c>
    </row>
    <row r="79" spans="1:7" s="110" customFormat="1" hidden="1" x14ac:dyDescent="0.25">
      <c r="A79" s="299"/>
      <c r="B79" s="277"/>
      <c r="C79" s="277"/>
      <c r="D79" s="281"/>
      <c r="E79" s="277"/>
      <c r="F79" s="87">
        <f t="shared" si="3"/>
        <v>0</v>
      </c>
      <c r="G79" s="122" t="s">
        <v>348</v>
      </c>
    </row>
    <row r="80" spans="1:7" s="110" customFormat="1" hidden="1" x14ac:dyDescent="0.25">
      <c r="A80" s="299"/>
      <c r="B80" s="277"/>
      <c r="C80" s="277"/>
      <c r="D80" s="281"/>
      <c r="E80" s="277"/>
      <c r="F80" s="87">
        <f t="shared" si="3"/>
        <v>0</v>
      </c>
      <c r="G80" s="122" t="s">
        <v>348</v>
      </c>
    </row>
    <row r="81" spans="1:7" s="110" customFormat="1" hidden="1" x14ac:dyDescent="0.25">
      <c r="A81" s="299"/>
      <c r="B81" s="277"/>
      <c r="C81" s="277"/>
      <c r="D81" s="281"/>
      <c r="E81" s="277"/>
      <c r="F81" s="87">
        <f t="shared" si="3"/>
        <v>0</v>
      </c>
      <c r="G81" s="122" t="s">
        <v>348</v>
      </c>
    </row>
    <row r="82" spans="1:7" s="110" customFormat="1" hidden="1" x14ac:dyDescent="0.25">
      <c r="A82" s="299"/>
      <c r="B82" s="277"/>
      <c r="C82" s="277"/>
      <c r="D82" s="281"/>
      <c r="E82" s="277"/>
      <c r="F82" s="87">
        <f t="shared" si="3"/>
        <v>0</v>
      </c>
      <c r="G82" s="122" t="s">
        <v>348</v>
      </c>
    </row>
    <row r="83" spans="1:7" s="110" customFormat="1" hidden="1" x14ac:dyDescent="0.25">
      <c r="A83" s="299"/>
      <c r="B83" s="277"/>
      <c r="C83" s="277"/>
      <c r="D83" s="281"/>
      <c r="E83" s="277"/>
      <c r="F83" s="87">
        <f t="shared" si="3"/>
        <v>0</v>
      </c>
      <c r="G83" s="122" t="s">
        <v>348</v>
      </c>
    </row>
    <row r="84" spans="1:7" s="110" customFormat="1" hidden="1" x14ac:dyDescent="0.25">
      <c r="A84" s="299"/>
      <c r="B84" s="277"/>
      <c r="C84" s="277"/>
      <c r="D84" s="281"/>
      <c r="E84" s="277"/>
      <c r="F84" s="87">
        <f t="shared" si="3"/>
        <v>0</v>
      </c>
      <c r="G84" s="122" t="s">
        <v>348</v>
      </c>
    </row>
    <row r="85" spans="1:7" s="110" customFormat="1" hidden="1" x14ac:dyDescent="0.25">
      <c r="A85" s="299"/>
      <c r="B85" s="277"/>
      <c r="C85" s="277"/>
      <c r="D85" s="281"/>
      <c r="E85" s="277"/>
      <c r="F85" s="87">
        <f t="shared" si="3"/>
        <v>0</v>
      </c>
      <c r="G85" s="122" t="s">
        <v>348</v>
      </c>
    </row>
    <row r="86" spans="1:7" s="110" customFormat="1" hidden="1" x14ac:dyDescent="0.25">
      <c r="A86" s="299"/>
      <c r="B86" s="277"/>
      <c r="C86" s="277"/>
      <c r="D86" s="281"/>
      <c r="E86" s="277"/>
      <c r="F86" s="87">
        <f t="shared" si="3"/>
        <v>0</v>
      </c>
      <c r="G86" s="122" t="s">
        <v>348</v>
      </c>
    </row>
    <row r="87" spans="1:7" s="110" customFormat="1" hidden="1" x14ac:dyDescent="0.25">
      <c r="A87" s="299"/>
      <c r="B87" s="277"/>
      <c r="C87" s="277"/>
      <c r="D87" s="281"/>
      <c r="E87" s="277"/>
      <c r="F87" s="87">
        <f t="shared" si="3"/>
        <v>0</v>
      </c>
      <c r="G87" s="122" t="s">
        <v>348</v>
      </c>
    </row>
    <row r="88" spans="1:7" s="110" customFormat="1" hidden="1" x14ac:dyDescent="0.25">
      <c r="A88" s="299"/>
      <c r="B88" s="277"/>
      <c r="C88" s="277"/>
      <c r="D88" s="281"/>
      <c r="E88" s="277"/>
      <c r="F88" s="87">
        <f t="shared" si="3"/>
        <v>0</v>
      </c>
      <c r="G88" s="122" t="s">
        <v>348</v>
      </c>
    </row>
    <row r="89" spans="1:7" s="110" customFormat="1" hidden="1" x14ac:dyDescent="0.25">
      <c r="A89" s="299"/>
      <c r="B89" s="277"/>
      <c r="C89" s="277"/>
      <c r="D89" s="281"/>
      <c r="E89" s="277"/>
      <c r="F89" s="87">
        <f t="shared" si="3"/>
        <v>0</v>
      </c>
      <c r="G89" s="122" t="s">
        <v>348</v>
      </c>
    </row>
    <row r="90" spans="1:7" s="110" customFormat="1" hidden="1" x14ac:dyDescent="0.25">
      <c r="A90" s="299"/>
      <c r="B90" s="277"/>
      <c r="C90" s="277"/>
      <c r="D90" s="281"/>
      <c r="E90" s="277"/>
      <c r="F90" s="87">
        <f t="shared" si="3"/>
        <v>0</v>
      </c>
      <c r="G90" s="122" t="s">
        <v>348</v>
      </c>
    </row>
    <row r="91" spans="1:7" s="110" customFormat="1" hidden="1" x14ac:dyDescent="0.25">
      <c r="A91" s="299"/>
      <c r="B91" s="277"/>
      <c r="C91" s="277"/>
      <c r="D91" s="281"/>
      <c r="E91" s="277"/>
      <c r="F91" s="87">
        <f t="shared" si="3"/>
        <v>0</v>
      </c>
      <c r="G91" s="122" t="s">
        <v>348</v>
      </c>
    </row>
    <row r="92" spans="1:7" s="110" customFormat="1" hidden="1" x14ac:dyDescent="0.25">
      <c r="A92" s="299"/>
      <c r="B92" s="277"/>
      <c r="C92" s="277"/>
      <c r="D92" s="281"/>
      <c r="E92" s="277"/>
      <c r="F92" s="87">
        <f t="shared" si="3"/>
        <v>0</v>
      </c>
      <c r="G92" s="122" t="s">
        <v>348</v>
      </c>
    </row>
    <row r="93" spans="1:7" s="110" customFormat="1" hidden="1" x14ac:dyDescent="0.25">
      <c r="A93" s="299"/>
      <c r="B93" s="277"/>
      <c r="C93" s="277"/>
      <c r="D93" s="281"/>
      <c r="E93" s="277"/>
      <c r="F93" s="87">
        <f t="shared" si="3"/>
        <v>0</v>
      </c>
      <c r="G93" s="122" t="s">
        <v>348</v>
      </c>
    </row>
    <row r="94" spans="1:7" s="110" customFormat="1" hidden="1" x14ac:dyDescent="0.25">
      <c r="A94" s="299"/>
      <c r="B94" s="277"/>
      <c r="C94" s="277"/>
      <c r="D94" s="281"/>
      <c r="E94" s="277"/>
      <c r="F94" s="87">
        <f t="shared" si="3"/>
        <v>0</v>
      </c>
      <c r="G94" s="122" t="s">
        <v>348</v>
      </c>
    </row>
    <row r="95" spans="1:7" s="110" customFormat="1" hidden="1" x14ac:dyDescent="0.25">
      <c r="A95" s="299"/>
      <c r="B95" s="277"/>
      <c r="C95" s="277"/>
      <c r="D95" s="281"/>
      <c r="E95" s="277"/>
      <c r="F95" s="87">
        <f t="shared" si="3"/>
        <v>0</v>
      </c>
      <c r="G95" s="122" t="s">
        <v>348</v>
      </c>
    </row>
    <row r="96" spans="1:7" s="110" customFormat="1" hidden="1" x14ac:dyDescent="0.25">
      <c r="A96" s="299"/>
      <c r="B96" s="277"/>
      <c r="C96" s="277"/>
      <c r="D96" s="281"/>
      <c r="E96" s="277"/>
      <c r="F96" s="87">
        <f t="shared" si="3"/>
        <v>0</v>
      </c>
      <c r="G96" s="122" t="s">
        <v>348</v>
      </c>
    </row>
    <row r="97" spans="1:7" s="110" customFormat="1" hidden="1" x14ac:dyDescent="0.25">
      <c r="A97" s="299"/>
      <c r="B97" s="277"/>
      <c r="C97" s="277"/>
      <c r="D97" s="281"/>
      <c r="E97" s="277"/>
      <c r="F97" s="87">
        <f t="shared" si="3"/>
        <v>0</v>
      </c>
      <c r="G97" s="122" t="s">
        <v>348</v>
      </c>
    </row>
    <row r="98" spans="1:7" s="110" customFormat="1" hidden="1" x14ac:dyDescent="0.25">
      <c r="A98" s="299"/>
      <c r="B98" s="277"/>
      <c r="C98" s="277"/>
      <c r="D98" s="281"/>
      <c r="E98" s="277"/>
      <c r="F98" s="87">
        <f t="shared" si="3"/>
        <v>0</v>
      </c>
      <c r="G98" s="122" t="s">
        <v>348</v>
      </c>
    </row>
    <row r="99" spans="1:7" s="110" customFormat="1" hidden="1" x14ac:dyDescent="0.25">
      <c r="A99" s="299"/>
      <c r="B99" s="277"/>
      <c r="C99" s="277"/>
      <c r="D99" s="281"/>
      <c r="E99" s="277"/>
      <c r="F99" s="87">
        <f t="shared" si="3"/>
        <v>0</v>
      </c>
      <c r="G99" s="122" t="s">
        <v>348</v>
      </c>
    </row>
    <row r="100" spans="1:7" s="110" customFormat="1" hidden="1" x14ac:dyDescent="0.25">
      <c r="A100" s="299"/>
      <c r="B100" s="277"/>
      <c r="C100" s="277"/>
      <c r="D100" s="281"/>
      <c r="E100" s="277"/>
      <c r="F100" s="87">
        <f t="shared" si="3"/>
        <v>0</v>
      </c>
      <c r="G100" s="122" t="s">
        <v>348</v>
      </c>
    </row>
    <row r="101" spans="1:7" s="110" customFormat="1" hidden="1" x14ac:dyDescent="0.25">
      <c r="A101" s="299"/>
      <c r="B101" s="277"/>
      <c r="C101" s="277"/>
      <c r="D101" s="281"/>
      <c r="E101" s="277"/>
      <c r="F101" s="87">
        <f t="shared" ref="F101:F132" si="4">ROUND(+B101*D101*E101,2)</f>
        <v>0</v>
      </c>
      <c r="G101" s="122" t="s">
        <v>348</v>
      </c>
    </row>
    <row r="102" spans="1:7" s="110" customFormat="1" hidden="1" x14ac:dyDescent="0.25">
      <c r="A102" s="299"/>
      <c r="B102" s="277"/>
      <c r="C102" s="277"/>
      <c r="D102" s="281"/>
      <c r="E102" s="277"/>
      <c r="F102" s="87">
        <f t="shared" si="4"/>
        <v>0</v>
      </c>
      <c r="G102" s="122" t="s">
        <v>348</v>
      </c>
    </row>
    <row r="103" spans="1:7" s="110" customFormat="1" hidden="1" x14ac:dyDescent="0.25">
      <c r="A103" s="299"/>
      <c r="B103" s="277"/>
      <c r="C103" s="277"/>
      <c r="D103" s="281"/>
      <c r="E103" s="277"/>
      <c r="F103" s="87">
        <f t="shared" si="4"/>
        <v>0</v>
      </c>
      <c r="G103" s="122" t="s">
        <v>348</v>
      </c>
    </row>
    <row r="104" spans="1:7" s="110" customFormat="1" hidden="1" x14ac:dyDescent="0.25">
      <c r="A104" s="299"/>
      <c r="B104" s="277"/>
      <c r="C104" s="277"/>
      <c r="D104" s="281"/>
      <c r="E104" s="277"/>
      <c r="F104" s="87">
        <f t="shared" si="4"/>
        <v>0</v>
      </c>
      <c r="G104" s="122" t="s">
        <v>348</v>
      </c>
    </row>
    <row r="105" spans="1:7" s="110" customFormat="1" hidden="1" x14ac:dyDescent="0.25">
      <c r="A105" s="299"/>
      <c r="B105" s="277"/>
      <c r="C105" s="277"/>
      <c r="D105" s="281"/>
      <c r="E105" s="277"/>
      <c r="F105" s="87">
        <f t="shared" si="4"/>
        <v>0</v>
      </c>
      <c r="G105" s="122" t="s">
        <v>348</v>
      </c>
    </row>
    <row r="106" spans="1:7" s="110" customFormat="1" hidden="1" x14ac:dyDescent="0.25">
      <c r="A106" s="299"/>
      <c r="B106" s="277"/>
      <c r="C106" s="277"/>
      <c r="D106" s="281"/>
      <c r="E106" s="277"/>
      <c r="F106" s="87">
        <f t="shared" si="4"/>
        <v>0</v>
      </c>
      <c r="G106" s="122" t="s">
        <v>348</v>
      </c>
    </row>
    <row r="107" spans="1:7" s="110" customFormat="1" hidden="1" x14ac:dyDescent="0.25">
      <c r="A107" s="299"/>
      <c r="B107" s="277"/>
      <c r="C107" s="277"/>
      <c r="D107" s="281"/>
      <c r="E107" s="277"/>
      <c r="F107" s="87">
        <f t="shared" si="4"/>
        <v>0</v>
      </c>
      <c r="G107" s="122" t="s">
        <v>348</v>
      </c>
    </row>
    <row r="108" spans="1:7" s="110" customFormat="1" hidden="1" x14ac:dyDescent="0.25">
      <c r="A108" s="299"/>
      <c r="B108" s="277"/>
      <c r="C108" s="277"/>
      <c r="D108" s="281"/>
      <c r="E108" s="277"/>
      <c r="F108" s="87">
        <f t="shared" si="4"/>
        <v>0</v>
      </c>
      <c r="G108" s="122" t="s">
        <v>348</v>
      </c>
    </row>
    <row r="109" spans="1:7" s="110" customFormat="1" hidden="1" x14ac:dyDescent="0.25">
      <c r="A109" s="299"/>
      <c r="B109" s="277"/>
      <c r="C109" s="277"/>
      <c r="D109" s="281"/>
      <c r="E109" s="277"/>
      <c r="F109" s="87">
        <f t="shared" si="4"/>
        <v>0</v>
      </c>
      <c r="G109" s="122" t="s">
        <v>348</v>
      </c>
    </row>
    <row r="110" spans="1:7" s="110" customFormat="1" hidden="1" x14ac:dyDescent="0.25">
      <c r="A110" s="299"/>
      <c r="B110" s="277"/>
      <c r="C110" s="277"/>
      <c r="D110" s="281"/>
      <c r="E110" s="277"/>
      <c r="F110" s="87">
        <f t="shared" si="4"/>
        <v>0</v>
      </c>
      <c r="G110" s="122" t="s">
        <v>348</v>
      </c>
    </row>
    <row r="111" spans="1:7" s="110" customFormat="1" hidden="1" x14ac:dyDescent="0.25">
      <c r="A111" s="299"/>
      <c r="B111" s="277"/>
      <c r="C111" s="277"/>
      <c r="D111" s="281"/>
      <c r="E111" s="277"/>
      <c r="F111" s="87">
        <f t="shared" si="4"/>
        <v>0</v>
      </c>
      <c r="G111" s="122" t="s">
        <v>348</v>
      </c>
    </row>
    <row r="112" spans="1:7" s="110" customFormat="1" hidden="1" x14ac:dyDescent="0.25">
      <c r="A112" s="299"/>
      <c r="B112" s="277"/>
      <c r="C112" s="277"/>
      <c r="D112" s="281"/>
      <c r="E112" s="277"/>
      <c r="F112" s="87">
        <f t="shared" si="4"/>
        <v>0</v>
      </c>
      <c r="G112" s="122" t="s">
        <v>348</v>
      </c>
    </row>
    <row r="113" spans="1:7" s="110" customFormat="1" hidden="1" x14ac:dyDescent="0.25">
      <c r="A113" s="299"/>
      <c r="B113" s="277"/>
      <c r="C113" s="277"/>
      <c r="D113" s="281"/>
      <c r="E113" s="277"/>
      <c r="F113" s="87">
        <f t="shared" si="4"/>
        <v>0</v>
      </c>
      <c r="G113" s="122" t="s">
        <v>348</v>
      </c>
    </row>
    <row r="114" spans="1:7" s="110" customFormat="1" hidden="1" x14ac:dyDescent="0.25">
      <c r="A114" s="299"/>
      <c r="B114" s="277"/>
      <c r="C114" s="277"/>
      <c r="D114" s="281"/>
      <c r="E114" s="277"/>
      <c r="F114" s="87">
        <f t="shared" si="4"/>
        <v>0</v>
      </c>
      <c r="G114" s="122" t="s">
        <v>348</v>
      </c>
    </row>
    <row r="115" spans="1:7" s="110" customFormat="1" hidden="1" x14ac:dyDescent="0.25">
      <c r="A115" s="299"/>
      <c r="B115" s="277"/>
      <c r="C115" s="277"/>
      <c r="D115" s="281"/>
      <c r="E115" s="277"/>
      <c r="F115" s="87">
        <f t="shared" si="4"/>
        <v>0</v>
      </c>
      <c r="G115" s="122" t="s">
        <v>348</v>
      </c>
    </row>
    <row r="116" spans="1:7" s="110" customFormat="1" hidden="1" x14ac:dyDescent="0.25">
      <c r="A116" s="299"/>
      <c r="B116" s="277"/>
      <c r="C116" s="277"/>
      <c r="D116" s="281"/>
      <c r="E116" s="277"/>
      <c r="F116" s="87">
        <f t="shared" si="4"/>
        <v>0</v>
      </c>
      <c r="G116" s="122" t="s">
        <v>348</v>
      </c>
    </row>
    <row r="117" spans="1:7" s="110" customFormat="1" hidden="1" x14ac:dyDescent="0.25">
      <c r="A117" s="299"/>
      <c r="B117" s="277"/>
      <c r="C117" s="277"/>
      <c r="D117" s="281"/>
      <c r="E117" s="277"/>
      <c r="F117" s="87">
        <f t="shared" si="4"/>
        <v>0</v>
      </c>
      <c r="G117" s="122" t="s">
        <v>348</v>
      </c>
    </row>
    <row r="118" spans="1:7" s="110" customFormat="1" hidden="1" x14ac:dyDescent="0.25">
      <c r="A118" s="299"/>
      <c r="B118" s="277"/>
      <c r="C118" s="277"/>
      <c r="D118" s="281"/>
      <c r="E118" s="277"/>
      <c r="F118" s="87">
        <f t="shared" si="4"/>
        <v>0</v>
      </c>
      <c r="G118" s="122" t="s">
        <v>348</v>
      </c>
    </row>
    <row r="119" spans="1:7" s="110" customFormat="1" hidden="1" x14ac:dyDescent="0.25">
      <c r="A119" s="299"/>
      <c r="B119" s="277"/>
      <c r="C119" s="277"/>
      <c r="D119" s="281"/>
      <c r="E119" s="277"/>
      <c r="F119" s="87">
        <f t="shared" si="4"/>
        <v>0</v>
      </c>
      <c r="G119" s="122" t="s">
        <v>348</v>
      </c>
    </row>
    <row r="120" spans="1:7" s="110" customFormat="1" hidden="1" x14ac:dyDescent="0.25">
      <c r="A120" s="299"/>
      <c r="B120" s="277"/>
      <c r="C120" s="277"/>
      <c r="D120" s="281"/>
      <c r="E120" s="277"/>
      <c r="F120" s="87">
        <f t="shared" si="4"/>
        <v>0</v>
      </c>
      <c r="G120" s="122" t="s">
        <v>348</v>
      </c>
    </row>
    <row r="121" spans="1:7" s="110" customFormat="1" hidden="1" x14ac:dyDescent="0.25">
      <c r="A121" s="299"/>
      <c r="B121" s="277"/>
      <c r="C121" s="277"/>
      <c r="D121" s="281"/>
      <c r="E121" s="277"/>
      <c r="F121" s="87">
        <f t="shared" si="4"/>
        <v>0</v>
      </c>
      <c r="G121" s="122" t="s">
        <v>348</v>
      </c>
    </row>
    <row r="122" spans="1:7" s="110" customFormat="1" hidden="1" x14ac:dyDescent="0.25">
      <c r="A122" s="299"/>
      <c r="B122" s="277"/>
      <c r="C122" s="277"/>
      <c r="D122" s="281"/>
      <c r="E122" s="277"/>
      <c r="F122" s="87">
        <f t="shared" si="4"/>
        <v>0</v>
      </c>
      <c r="G122" s="122" t="s">
        <v>348</v>
      </c>
    </row>
    <row r="123" spans="1:7" s="110" customFormat="1" hidden="1" x14ac:dyDescent="0.25">
      <c r="A123" s="299"/>
      <c r="B123" s="277"/>
      <c r="C123" s="277"/>
      <c r="D123" s="281"/>
      <c r="E123" s="277"/>
      <c r="F123" s="87">
        <f t="shared" si="4"/>
        <v>0</v>
      </c>
      <c r="G123" s="122" t="s">
        <v>348</v>
      </c>
    </row>
    <row r="124" spans="1:7" s="110" customFormat="1" hidden="1" x14ac:dyDescent="0.25">
      <c r="A124" s="299"/>
      <c r="B124" s="277"/>
      <c r="C124" s="277"/>
      <c r="D124" s="281"/>
      <c r="E124" s="277"/>
      <c r="F124" s="87">
        <f t="shared" si="4"/>
        <v>0</v>
      </c>
      <c r="G124" s="122" t="s">
        <v>348</v>
      </c>
    </row>
    <row r="125" spans="1:7" s="110" customFormat="1" hidden="1" x14ac:dyDescent="0.25">
      <c r="A125" s="299"/>
      <c r="B125" s="277"/>
      <c r="C125" s="277"/>
      <c r="D125" s="281"/>
      <c r="E125" s="277"/>
      <c r="F125" s="87">
        <f t="shared" si="4"/>
        <v>0</v>
      </c>
      <c r="G125" s="122" t="s">
        <v>348</v>
      </c>
    </row>
    <row r="126" spans="1:7" s="110" customFormat="1" hidden="1" x14ac:dyDescent="0.25">
      <c r="A126" s="299"/>
      <c r="B126" s="277"/>
      <c r="C126" s="277"/>
      <c r="D126" s="281"/>
      <c r="E126" s="277"/>
      <c r="F126" s="87">
        <f t="shared" si="4"/>
        <v>0</v>
      </c>
      <c r="G126" s="122" t="s">
        <v>348</v>
      </c>
    </row>
    <row r="127" spans="1:7" s="110" customFormat="1" hidden="1" x14ac:dyDescent="0.25">
      <c r="A127" s="299"/>
      <c r="B127" s="277"/>
      <c r="C127" s="277"/>
      <c r="D127" s="281"/>
      <c r="E127" s="277"/>
      <c r="F127" s="87">
        <f t="shared" si="4"/>
        <v>0</v>
      </c>
      <c r="G127" s="122" t="s">
        <v>348</v>
      </c>
    </row>
    <row r="128" spans="1:7" s="110" customFormat="1" hidden="1" x14ac:dyDescent="0.25">
      <c r="A128" s="299"/>
      <c r="B128" s="277"/>
      <c r="C128" s="277"/>
      <c r="D128" s="281"/>
      <c r="E128" s="277"/>
      <c r="F128" s="87">
        <f t="shared" si="4"/>
        <v>0</v>
      </c>
      <c r="G128" s="122" t="s">
        <v>348</v>
      </c>
    </row>
    <row r="129" spans="1:9" s="110" customFormat="1" hidden="1" x14ac:dyDescent="0.25">
      <c r="A129" s="299"/>
      <c r="B129" s="277"/>
      <c r="C129" s="277"/>
      <c r="D129" s="281"/>
      <c r="E129" s="277"/>
      <c r="F129" s="87">
        <f t="shared" si="4"/>
        <v>0</v>
      </c>
      <c r="G129" s="122" t="s">
        <v>348</v>
      </c>
    </row>
    <row r="130" spans="1:9" s="110" customFormat="1" hidden="1" x14ac:dyDescent="0.25">
      <c r="A130" s="299"/>
      <c r="B130" s="277"/>
      <c r="C130" s="277"/>
      <c r="D130" s="281"/>
      <c r="E130" s="277"/>
      <c r="F130" s="87">
        <f t="shared" si="4"/>
        <v>0</v>
      </c>
      <c r="G130" s="122" t="s">
        <v>348</v>
      </c>
    </row>
    <row r="131" spans="1:9" s="110" customFormat="1" hidden="1" x14ac:dyDescent="0.25">
      <c r="A131" s="299"/>
      <c r="B131" s="277"/>
      <c r="C131" s="277"/>
      <c r="D131" s="281"/>
      <c r="E131" s="277"/>
      <c r="F131" s="87">
        <f t="shared" si="4"/>
        <v>0</v>
      </c>
      <c r="G131" s="122" t="s">
        <v>348</v>
      </c>
    </row>
    <row r="132" spans="1:9" s="110" customFormat="1" hidden="1" x14ac:dyDescent="0.25">
      <c r="A132" s="299"/>
      <c r="B132" s="277"/>
      <c r="C132" s="277"/>
      <c r="D132" s="281"/>
      <c r="E132" s="277"/>
      <c r="F132" s="87">
        <f t="shared" si="4"/>
        <v>0</v>
      </c>
      <c r="G132" s="122" t="s">
        <v>348</v>
      </c>
    </row>
    <row r="133" spans="1:9" s="110" customFormat="1" hidden="1" x14ac:dyDescent="0.25">
      <c r="A133" s="299"/>
      <c r="B133" s="277"/>
      <c r="C133" s="277"/>
      <c r="D133" s="281"/>
      <c r="E133" s="277"/>
      <c r="F133" s="87">
        <f t="shared" ref="F133:F134" si="5">ROUND(+B133*D133*E133,2)</f>
        <v>0</v>
      </c>
      <c r="G133" s="122" t="s">
        <v>348</v>
      </c>
    </row>
    <row r="134" spans="1:9" s="110" customFormat="1" x14ac:dyDescent="0.25">
      <c r="A134" s="280" t="s">
        <v>62</v>
      </c>
      <c r="B134" s="277">
        <v>3</v>
      </c>
      <c r="C134" s="277" t="s">
        <v>312</v>
      </c>
      <c r="D134" s="281">
        <f t="shared" ref="D134" ca="1" si="6">RAND()*100000</f>
        <v>9390.4994889059908</v>
      </c>
      <c r="E134" s="277">
        <v>3</v>
      </c>
      <c r="F134" s="309">
        <f t="shared" ca="1" si="5"/>
        <v>84514.5</v>
      </c>
      <c r="G134" s="122" t="s">
        <v>348</v>
      </c>
    </row>
    <row r="135" spans="1:9" s="110" customFormat="1" x14ac:dyDescent="0.25">
      <c r="A135" s="239"/>
      <c r="B135" s="98"/>
      <c r="C135" s="98"/>
      <c r="D135" s="205"/>
      <c r="E135" s="218" t="s">
        <v>40</v>
      </c>
      <c r="F135" s="323">
        <f ca="1">ROUND(SUBTOTAL(109,F5:F134),2)</f>
        <v>1357601</v>
      </c>
      <c r="G135" s="122" t="s">
        <v>348</v>
      </c>
      <c r="I135" s="125" t="s">
        <v>352</v>
      </c>
    </row>
    <row r="136" spans="1:9" s="110" customFormat="1" x14ac:dyDescent="0.25">
      <c r="A136" s="239"/>
      <c r="B136" s="98"/>
      <c r="C136" s="98"/>
      <c r="D136" s="144"/>
      <c r="E136" s="98"/>
      <c r="F136" s="314"/>
      <c r="G136" s="122" t="s">
        <v>349</v>
      </c>
    </row>
    <row r="137" spans="1:9" s="110" customFormat="1" x14ac:dyDescent="0.25">
      <c r="A137" s="280" t="s">
        <v>329</v>
      </c>
      <c r="B137" s="277">
        <v>3</v>
      </c>
      <c r="C137" s="277" t="s">
        <v>312</v>
      </c>
      <c r="D137" s="281">
        <f ca="1">RAND()*100000</f>
        <v>32796.198829327259</v>
      </c>
      <c r="E137" s="277">
        <v>3</v>
      </c>
      <c r="F137" s="87">
        <f t="shared" ref="F137:F168" ca="1" si="7">ROUND(+B137*D137*E137,2)</f>
        <v>295165.78999999998</v>
      </c>
      <c r="G137" s="122" t="s">
        <v>349</v>
      </c>
    </row>
    <row r="138" spans="1:9" s="110" customFormat="1" x14ac:dyDescent="0.25">
      <c r="A138" s="299" t="s">
        <v>356</v>
      </c>
      <c r="B138" s="277">
        <v>3</v>
      </c>
      <c r="C138" s="277" t="s">
        <v>312</v>
      </c>
      <c r="D138" s="281">
        <f t="shared" ref="D138:D139" ca="1" si="8">RAND()*100000</f>
        <v>81275.959606031858</v>
      </c>
      <c r="E138" s="277">
        <v>3</v>
      </c>
      <c r="F138" s="87">
        <f t="shared" ca="1" si="7"/>
        <v>731483.64</v>
      </c>
      <c r="G138" s="122" t="s">
        <v>349</v>
      </c>
    </row>
    <row r="139" spans="1:9" s="110" customFormat="1" x14ac:dyDescent="0.25">
      <c r="A139" s="299" t="s">
        <v>357</v>
      </c>
      <c r="B139" s="277">
        <v>3</v>
      </c>
      <c r="C139" s="277" t="s">
        <v>312</v>
      </c>
      <c r="D139" s="281">
        <f t="shared" ca="1" si="8"/>
        <v>13244.055051558291</v>
      </c>
      <c r="E139" s="277">
        <v>3</v>
      </c>
      <c r="F139" s="87">
        <f t="shared" ca="1" si="7"/>
        <v>119196.5</v>
      </c>
      <c r="G139" s="122" t="s">
        <v>349</v>
      </c>
    </row>
    <row r="140" spans="1:9" s="110" customFormat="1" hidden="1" x14ac:dyDescent="0.25">
      <c r="A140" s="299"/>
      <c r="B140" s="277"/>
      <c r="C140" s="277"/>
      <c r="D140" s="281"/>
      <c r="E140" s="277"/>
      <c r="F140" s="87">
        <f t="shared" si="7"/>
        <v>0</v>
      </c>
      <c r="G140" s="122" t="s">
        <v>349</v>
      </c>
    </row>
    <row r="141" spans="1:9" s="110" customFormat="1" hidden="1" x14ac:dyDescent="0.25">
      <c r="A141" s="299"/>
      <c r="B141" s="277"/>
      <c r="C141" s="277"/>
      <c r="D141" s="281"/>
      <c r="E141" s="277"/>
      <c r="F141" s="87">
        <f t="shared" si="7"/>
        <v>0</v>
      </c>
      <c r="G141" s="122" t="s">
        <v>349</v>
      </c>
    </row>
    <row r="142" spans="1:9" s="110" customFormat="1" hidden="1" x14ac:dyDescent="0.25">
      <c r="A142" s="299"/>
      <c r="B142" s="277"/>
      <c r="C142" s="277"/>
      <c r="D142" s="281"/>
      <c r="E142" s="277"/>
      <c r="F142" s="87">
        <f t="shared" si="7"/>
        <v>0</v>
      </c>
      <c r="G142" s="122" t="s">
        <v>349</v>
      </c>
    </row>
    <row r="143" spans="1:9" s="110" customFormat="1" hidden="1" x14ac:dyDescent="0.25">
      <c r="A143" s="299"/>
      <c r="B143" s="277"/>
      <c r="C143" s="277"/>
      <c r="D143" s="281"/>
      <c r="E143" s="277"/>
      <c r="F143" s="87">
        <f t="shared" si="7"/>
        <v>0</v>
      </c>
      <c r="G143" s="122" t="s">
        <v>349</v>
      </c>
    </row>
    <row r="144" spans="1:9" s="110" customFormat="1" hidden="1" x14ac:dyDescent="0.25">
      <c r="A144" s="299"/>
      <c r="B144" s="277"/>
      <c r="C144" s="277"/>
      <c r="D144" s="281"/>
      <c r="E144" s="277"/>
      <c r="F144" s="87">
        <f t="shared" si="7"/>
        <v>0</v>
      </c>
      <c r="G144" s="122" t="s">
        <v>349</v>
      </c>
    </row>
    <row r="145" spans="1:7" s="110" customFormat="1" hidden="1" x14ac:dyDescent="0.25">
      <c r="A145" s="299"/>
      <c r="B145" s="277"/>
      <c r="C145" s="277"/>
      <c r="D145" s="281"/>
      <c r="E145" s="277"/>
      <c r="F145" s="87">
        <f t="shared" si="7"/>
        <v>0</v>
      </c>
      <c r="G145" s="122" t="s">
        <v>349</v>
      </c>
    </row>
    <row r="146" spans="1:7" s="110" customFormat="1" hidden="1" x14ac:dyDescent="0.25">
      <c r="A146" s="299"/>
      <c r="B146" s="277"/>
      <c r="C146" s="277"/>
      <c r="D146" s="281"/>
      <c r="E146" s="277"/>
      <c r="F146" s="87">
        <f t="shared" si="7"/>
        <v>0</v>
      </c>
      <c r="G146" s="122" t="s">
        <v>349</v>
      </c>
    </row>
    <row r="147" spans="1:7" s="110" customFormat="1" hidden="1" x14ac:dyDescent="0.25">
      <c r="A147" s="299"/>
      <c r="B147" s="277"/>
      <c r="C147" s="277"/>
      <c r="D147" s="281"/>
      <c r="E147" s="277"/>
      <c r="F147" s="87">
        <f t="shared" si="7"/>
        <v>0</v>
      </c>
      <c r="G147" s="122" t="s">
        <v>349</v>
      </c>
    </row>
    <row r="148" spans="1:7" s="110" customFormat="1" hidden="1" x14ac:dyDescent="0.25">
      <c r="A148" s="299"/>
      <c r="B148" s="277"/>
      <c r="C148" s="277"/>
      <c r="D148" s="281"/>
      <c r="E148" s="277"/>
      <c r="F148" s="87">
        <f t="shared" si="7"/>
        <v>0</v>
      </c>
      <c r="G148" s="122" t="s">
        <v>349</v>
      </c>
    </row>
    <row r="149" spans="1:7" s="110" customFormat="1" hidden="1" x14ac:dyDescent="0.25">
      <c r="A149" s="299"/>
      <c r="B149" s="277"/>
      <c r="C149" s="277"/>
      <c r="D149" s="281"/>
      <c r="E149" s="277"/>
      <c r="F149" s="87">
        <f t="shared" si="7"/>
        <v>0</v>
      </c>
      <c r="G149" s="122" t="s">
        <v>349</v>
      </c>
    </row>
    <row r="150" spans="1:7" s="110" customFormat="1" hidden="1" x14ac:dyDescent="0.25">
      <c r="A150" s="299"/>
      <c r="B150" s="277"/>
      <c r="C150" s="277"/>
      <c r="D150" s="281"/>
      <c r="E150" s="277"/>
      <c r="F150" s="87">
        <f t="shared" si="7"/>
        <v>0</v>
      </c>
      <c r="G150" s="122" t="s">
        <v>349</v>
      </c>
    </row>
    <row r="151" spans="1:7" s="110" customFormat="1" hidden="1" x14ac:dyDescent="0.25">
      <c r="A151" s="299"/>
      <c r="B151" s="277"/>
      <c r="C151" s="277"/>
      <c r="D151" s="281"/>
      <c r="E151" s="277"/>
      <c r="F151" s="87">
        <f t="shared" si="7"/>
        <v>0</v>
      </c>
      <c r="G151" s="122" t="s">
        <v>349</v>
      </c>
    </row>
    <row r="152" spans="1:7" s="110" customFormat="1" hidden="1" x14ac:dyDescent="0.25">
      <c r="A152" s="299"/>
      <c r="B152" s="277"/>
      <c r="C152" s="277"/>
      <c r="D152" s="281"/>
      <c r="E152" s="277"/>
      <c r="F152" s="87">
        <f t="shared" si="7"/>
        <v>0</v>
      </c>
      <c r="G152" s="122" t="s">
        <v>349</v>
      </c>
    </row>
    <row r="153" spans="1:7" s="110" customFormat="1" hidden="1" x14ac:dyDescent="0.25">
      <c r="A153" s="299"/>
      <c r="B153" s="277"/>
      <c r="C153" s="277"/>
      <c r="D153" s="281"/>
      <c r="E153" s="277"/>
      <c r="F153" s="87">
        <f t="shared" si="7"/>
        <v>0</v>
      </c>
      <c r="G153" s="122" t="s">
        <v>349</v>
      </c>
    </row>
    <row r="154" spans="1:7" s="110" customFormat="1" hidden="1" x14ac:dyDescent="0.25">
      <c r="A154" s="299"/>
      <c r="B154" s="277"/>
      <c r="C154" s="277"/>
      <c r="D154" s="281"/>
      <c r="E154" s="277"/>
      <c r="F154" s="87">
        <f t="shared" si="7"/>
        <v>0</v>
      </c>
      <c r="G154" s="122" t="s">
        <v>349</v>
      </c>
    </row>
    <row r="155" spans="1:7" s="110" customFormat="1" hidden="1" x14ac:dyDescent="0.25">
      <c r="A155" s="299"/>
      <c r="B155" s="277"/>
      <c r="C155" s="277"/>
      <c r="D155" s="281"/>
      <c r="E155" s="277"/>
      <c r="F155" s="87">
        <f t="shared" si="7"/>
        <v>0</v>
      </c>
      <c r="G155" s="122" t="s">
        <v>349</v>
      </c>
    </row>
    <row r="156" spans="1:7" s="110" customFormat="1" hidden="1" x14ac:dyDescent="0.25">
      <c r="A156" s="299"/>
      <c r="B156" s="277"/>
      <c r="C156" s="277"/>
      <c r="D156" s="281"/>
      <c r="E156" s="277"/>
      <c r="F156" s="87">
        <f t="shared" si="7"/>
        <v>0</v>
      </c>
      <c r="G156" s="122" t="s">
        <v>349</v>
      </c>
    </row>
    <row r="157" spans="1:7" s="110" customFormat="1" hidden="1" x14ac:dyDescent="0.25">
      <c r="A157" s="299"/>
      <c r="B157" s="277"/>
      <c r="C157" s="277"/>
      <c r="D157" s="281"/>
      <c r="E157" s="277"/>
      <c r="F157" s="87">
        <f t="shared" si="7"/>
        <v>0</v>
      </c>
      <c r="G157" s="122" t="s">
        <v>349</v>
      </c>
    </row>
    <row r="158" spans="1:7" s="110" customFormat="1" hidden="1" x14ac:dyDescent="0.25">
      <c r="A158" s="299"/>
      <c r="B158" s="277"/>
      <c r="C158" s="277"/>
      <c r="D158" s="281"/>
      <c r="E158" s="277"/>
      <c r="F158" s="87">
        <f t="shared" si="7"/>
        <v>0</v>
      </c>
      <c r="G158" s="122" t="s">
        <v>349</v>
      </c>
    </row>
    <row r="159" spans="1:7" s="110" customFormat="1" hidden="1" x14ac:dyDescent="0.25">
      <c r="A159" s="299"/>
      <c r="B159" s="277"/>
      <c r="C159" s="277"/>
      <c r="D159" s="281"/>
      <c r="E159" s="277"/>
      <c r="F159" s="87">
        <f t="shared" si="7"/>
        <v>0</v>
      </c>
      <c r="G159" s="122" t="s">
        <v>349</v>
      </c>
    </row>
    <row r="160" spans="1:7" s="110" customFormat="1" hidden="1" x14ac:dyDescent="0.25">
      <c r="A160" s="299"/>
      <c r="B160" s="277"/>
      <c r="C160" s="277"/>
      <c r="D160" s="281"/>
      <c r="E160" s="277"/>
      <c r="F160" s="87">
        <f t="shared" si="7"/>
        <v>0</v>
      </c>
      <c r="G160" s="122" t="s">
        <v>349</v>
      </c>
    </row>
    <row r="161" spans="1:7" s="110" customFormat="1" hidden="1" x14ac:dyDescent="0.25">
      <c r="A161" s="299"/>
      <c r="B161" s="277"/>
      <c r="C161" s="277"/>
      <c r="D161" s="281"/>
      <c r="E161" s="277"/>
      <c r="F161" s="87">
        <f t="shared" si="7"/>
        <v>0</v>
      </c>
      <c r="G161" s="122" t="s">
        <v>349</v>
      </c>
    </row>
    <row r="162" spans="1:7" s="110" customFormat="1" hidden="1" x14ac:dyDescent="0.25">
      <c r="A162" s="299"/>
      <c r="B162" s="277"/>
      <c r="C162" s="277"/>
      <c r="D162" s="281"/>
      <c r="E162" s="277"/>
      <c r="F162" s="87">
        <f t="shared" si="7"/>
        <v>0</v>
      </c>
      <c r="G162" s="122" t="s">
        <v>349</v>
      </c>
    </row>
    <row r="163" spans="1:7" s="110" customFormat="1" hidden="1" x14ac:dyDescent="0.25">
      <c r="A163" s="299"/>
      <c r="B163" s="277"/>
      <c r="C163" s="277"/>
      <c r="D163" s="281"/>
      <c r="E163" s="277"/>
      <c r="F163" s="87">
        <f t="shared" si="7"/>
        <v>0</v>
      </c>
      <c r="G163" s="122" t="s">
        <v>349</v>
      </c>
    </row>
    <row r="164" spans="1:7" s="110" customFormat="1" hidden="1" x14ac:dyDescent="0.25">
      <c r="A164" s="299"/>
      <c r="B164" s="277"/>
      <c r="C164" s="277"/>
      <c r="D164" s="281"/>
      <c r="E164" s="277"/>
      <c r="F164" s="87">
        <f t="shared" si="7"/>
        <v>0</v>
      </c>
      <c r="G164" s="122" t="s">
        <v>349</v>
      </c>
    </row>
    <row r="165" spans="1:7" s="110" customFormat="1" hidden="1" x14ac:dyDescent="0.25">
      <c r="A165" s="299"/>
      <c r="B165" s="277"/>
      <c r="C165" s="277"/>
      <c r="D165" s="281"/>
      <c r="E165" s="277"/>
      <c r="F165" s="87">
        <f t="shared" si="7"/>
        <v>0</v>
      </c>
      <c r="G165" s="122" t="s">
        <v>349</v>
      </c>
    </row>
    <row r="166" spans="1:7" s="110" customFormat="1" hidden="1" x14ac:dyDescent="0.25">
      <c r="A166" s="299"/>
      <c r="B166" s="277"/>
      <c r="C166" s="277"/>
      <c r="D166" s="281"/>
      <c r="E166" s="277"/>
      <c r="F166" s="87">
        <f t="shared" si="7"/>
        <v>0</v>
      </c>
      <c r="G166" s="122" t="s">
        <v>349</v>
      </c>
    </row>
    <row r="167" spans="1:7" s="110" customFormat="1" hidden="1" x14ac:dyDescent="0.25">
      <c r="A167" s="299"/>
      <c r="B167" s="277"/>
      <c r="C167" s="277"/>
      <c r="D167" s="281"/>
      <c r="E167" s="277"/>
      <c r="F167" s="87">
        <f t="shared" si="7"/>
        <v>0</v>
      </c>
      <c r="G167" s="122" t="s">
        <v>349</v>
      </c>
    </row>
    <row r="168" spans="1:7" s="110" customFormat="1" hidden="1" x14ac:dyDescent="0.25">
      <c r="A168" s="299"/>
      <c r="B168" s="277"/>
      <c r="C168" s="277"/>
      <c r="D168" s="281"/>
      <c r="E168" s="277"/>
      <c r="F168" s="87">
        <f t="shared" si="7"/>
        <v>0</v>
      </c>
      <c r="G168" s="122" t="s">
        <v>349</v>
      </c>
    </row>
    <row r="169" spans="1:7" s="110" customFormat="1" hidden="1" x14ac:dyDescent="0.25">
      <c r="A169" s="299"/>
      <c r="B169" s="277"/>
      <c r="C169" s="277"/>
      <c r="D169" s="281"/>
      <c r="E169" s="277"/>
      <c r="F169" s="87">
        <f t="shared" ref="F169:F200" si="9">ROUND(+B169*D169*E169,2)</f>
        <v>0</v>
      </c>
      <c r="G169" s="122" t="s">
        <v>349</v>
      </c>
    </row>
    <row r="170" spans="1:7" s="110" customFormat="1" hidden="1" x14ac:dyDescent="0.25">
      <c r="A170" s="299"/>
      <c r="B170" s="277"/>
      <c r="C170" s="277"/>
      <c r="D170" s="281"/>
      <c r="E170" s="277"/>
      <c r="F170" s="87">
        <f t="shared" si="9"/>
        <v>0</v>
      </c>
      <c r="G170" s="122" t="s">
        <v>349</v>
      </c>
    </row>
    <row r="171" spans="1:7" s="110" customFormat="1" hidden="1" x14ac:dyDescent="0.25">
      <c r="A171" s="299"/>
      <c r="B171" s="277"/>
      <c r="C171" s="277"/>
      <c r="D171" s="281"/>
      <c r="E171" s="277"/>
      <c r="F171" s="87">
        <f t="shared" si="9"/>
        <v>0</v>
      </c>
      <c r="G171" s="122" t="s">
        <v>349</v>
      </c>
    </row>
    <row r="172" spans="1:7" s="110" customFormat="1" hidden="1" x14ac:dyDescent="0.25">
      <c r="A172" s="299"/>
      <c r="B172" s="277"/>
      <c r="C172" s="277"/>
      <c r="D172" s="281"/>
      <c r="E172" s="277"/>
      <c r="F172" s="87">
        <f t="shared" si="9"/>
        <v>0</v>
      </c>
      <c r="G172" s="122" t="s">
        <v>349</v>
      </c>
    </row>
    <row r="173" spans="1:7" s="110" customFormat="1" hidden="1" x14ac:dyDescent="0.25">
      <c r="A173" s="299"/>
      <c r="B173" s="277"/>
      <c r="C173" s="277"/>
      <c r="D173" s="281"/>
      <c r="E173" s="277"/>
      <c r="F173" s="87">
        <f t="shared" si="9"/>
        <v>0</v>
      </c>
      <c r="G173" s="122" t="s">
        <v>349</v>
      </c>
    </row>
    <row r="174" spans="1:7" s="110" customFormat="1" hidden="1" x14ac:dyDescent="0.25">
      <c r="A174" s="299"/>
      <c r="B174" s="277"/>
      <c r="C174" s="277"/>
      <c r="D174" s="281"/>
      <c r="E174" s="277"/>
      <c r="F174" s="87">
        <f t="shared" si="9"/>
        <v>0</v>
      </c>
      <c r="G174" s="122" t="s">
        <v>349</v>
      </c>
    </row>
    <row r="175" spans="1:7" s="110" customFormat="1" hidden="1" x14ac:dyDescent="0.25">
      <c r="A175" s="299"/>
      <c r="B175" s="277"/>
      <c r="C175" s="277"/>
      <c r="D175" s="281"/>
      <c r="E175" s="277"/>
      <c r="F175" s="87">
        <f t="shared" si="9"/>
        <v>0</v>
      </c>
      <c r="G175" s="122" t="s">
        <v>349</v>
      </c>
    </row>
    <row r="176" spans="1:7" s="110" customFormat="1" hidden="1" x14ac:dyDescent="0.25">
      <c r="A176" s="299"/>
      <c r="B176" s="277"/>
      <c r="C176" s="277"/>
      <c r="D176" s="281"/>
      <c r="E176" s="277"/>
      <c r="F176" s="87">
        <f t="shared" si="9"/>
        <v>0</v>
      </c>
      <c r="G176" s="122" t="s">
        <v>349</v>
      </c>
    </row>
    <row r="177" spans="1:7" s="110" customFormat="1" hidden="1" x14ac:dyDescent="0.25">
      <c r="A177" s="299"/>
      <c r="B177" s="277"/>
      <c r="C177" s="277"/>
      <c r="D177" s="281"/>
      <c r="E177" s="277"/>
      <c r="F177" s="87">
        <f t="shared" si="9"/>
        <v>0</v>
      </c>
      <c r="G177" s="122" t="s">
        <v>349</v>
      </c>
    </row>
    <row r="178" spans="1:7" s="110" customFormat="1" hidden="1" x14ac:dyDescent="0.25">
      <c r="A178" s="299"/>
      <c r="B178" s="277"/>
      <c r="C178" s="277"/>
      <c r="D178" s="281"/>
      <c r="E178" s="277"/>
      <c r="F178" s="87">
        <f t="shared" si="9"/>
        <v>0</v>
      </c>
      <c r="G178" s="122" t="s">
        <v>349</v>
      </c>
    </row>
    <row r="179" spans="1:7" s="110" customFormat="1" hidden="1" x14ac:dyDescent="0.25">
      <c r="A179" s="299"/>
      <c r="B179" s="277"/>
      <c r="C179" s="277"/>
      <c r="D179" s="281"/>
      <c r="E179" s="277"/>
      <c r="F179" s="87">
        <f t="shared" si="9"/>
        <v>0</v>
      </c>
      <c r="G179" s="122" t="s">
        <v>349</v>
      </c>
    </row>
    <row r="180" spans="1:7" s="110" customFormat="1" hidden="1" x14ac:dyDescent="0.25">
      <c r="A180" s="299"/>
      <c r="B180" s="277"/>
      <c r="C180" s="277"/>
      <c r="D180" s="281"/>
      <c r="E180" s="277"/>
      <c r="F180" s="87">
        <f t="shared" si="9"/>
        <v>0</v>
      </c>
      <c r="G180" s="122" t="s">
        <v>349</v>
      </c>
    </row>
    <row r="181" spans="1:7" s="110" customFormat="1" hidden="1" x14ac:dyDescent="0.25">
      <c r="A181" s="299"/>
      <c r="B181" s="277"/>
      <c r="C181" s="277"/>
      <c r="D181" s="281"/>
      <c r="E181" s="277"/>
      <c r="F181" s="87">
        <f t="shared" si="9"/>
        <v>0</v>
      </c>
      <c r="G181" s="122" t="s">
        <v>349</v>
      </c>
    </row>
    <row r="182" spans="1:7" s="110" customFormat="1" hidden="1" x14ac:dyDescent="0.25">
      <c r="A182" s="299"/>
      <c r="B182" s="277"/>
      <c r="C182" s="277"/>
      <c r="D182" s="281"/>
      <c r="E182" s="277"/>
      <c r="F182" s="87">
        <f t="shared" si="9"/>
        <v>0</v>
      </c>
      <c r="G182" s="122" t="s">
        <v>349</v>
      </c>
    </row>
    <row r="183" spans="1:7" s="110" customFormat="1" hidden="1" x14ac:dyDescent="0.25">
      <c r="A183" s="299"/>
      <c r="B183" s="277"/>
      <c r="C183" s="277"/>
      <c r="D183" s="281"/>
      <c r="E183" s="277"/>
      <c r="F183" s="87">
        <f t="shared" si="9"/>
        <v>0</v>
      </c>
      <c r="G183" s="122" t="s">
        <v>349</v>
      </c>
    </row>
    <row r="184" spans="1:7" s="110" customFormat="1" hidden="1" x14ac:dyDescent="0.25">
      <c r="A184" s="299"/>
      <c r="B184" s="277"/>
      <c r="C184" s="277"/>
      <c r="D184" s="281"/>
      <c r="E184" s="277"/>
      <c r="F184" s="87">
        <f t="shared" si="9"/>
        <v>0</v>
      </c>
      <c r="G184" s="122" t="s">
        <v>349</v>
      </c>
    </row>
    <row r="185" spans="1:7" s="110" customFormat="1" hidden="1" x14ac:dyDescent="0.25">
      <c r="A185" s="299"/>
      <c r="B185" s="277"/>
      <c r="C185" s="277"/>
      <c r="D185" s="281"/>
      <c r="E185" s="277"/>
      <c r="F185" s="87">
        <f t="shared" si="9"/>
        <v>0</v>
      </c>
      <c r="G185" s="122" t="s">
        <v>349</v>
      </c>
    </row>
    <row r="186" spans="1:7" s="110" customFormat="1" hidden="1" x14ac:dyDescent="0.25">
      <c r="A186" s="299"/>
      <c r="B186" s="277"/>
      <c r="C186" s="277"/>
      <c r="D186" s="281"/>
      <c r="E186" s="277"/>
      <c r="F186" s="87">
        <f t="shared" si="9"/>
        <v>0</v>
      </c>
      <c r="G186" s="122" t="s">
        <v>349</v>
      </c>
    </row>
    <row r="187" spans="1:7" s="110" customFormat="1" hidden="1" x14ac:dyDescent="0.25">
      <c r="A187" s="299"/>
      <c r="B187" s="277"/>
      <c r="C187" s="277"/>
      <c r="D187" s="281"/>
      <c r="E187" s="277"/>
      <c r="F187" s="87">
        <f t="shared" si="9"/>
        <v>0</v>
      </c>
      <c r="G187" s="122" t="s">
        <v>349</v>
      </c>
    </row>
    <row r="188" spans="1:7" s="110" customFormat="1" hidden="1" x14ac:dyDescent="0.25">
      <c r="A188" s="299"/>
      <c r="B188" s="277"/>
      <c r="C188" s="277"/>
      <c r="D188" s="281"/>
      <c r="E188" s="277"/>
      <c r="F188" s="87">
        <f t="shared" si="9"/>
        <v>0</v>
      </c>
      <c r="G188" s="122" t="s">
        <v>349</v>
      </c>
    </row>
    <row r="189" spans="1:7" s="110" customFormat="1" hidden="1" x14ac:dyDescent="0.25">
      <c r="A189" s="299"/>
      <c r="B189" s="277"/>
      <c r="C189" s="277"/>
      <c r="D189" s="281"/>
      <c r="E189" s="277"/>
      <c r="F189" s="87">
        <f t="shared" si="9"/>
        <v>0</v>
      </c>
      <c r="G189" s="122" t="s">
        <v>349</v>
      </c>
    </row>
    <row r="190" spans="1:7" s="110" customFormat="1" hidden="1" x14ac:dyDescent="0.25">
      <c r="A190" s="299"/>
      <c r="B190" s="277"/>
      <c r="C190" s="277"/>
      <c r="D190" s="281"/>
      <c r="E190" s="277"/>
      <c r="F190" s="87">
        <f t="shared" si="9"/>
        <v>0</v>
      </c>
      <c r="G190" s="122" t="s">
        <v>349</v>
      </c>
    </row>
    <row r="191" spans="1:7" s="110" customFormat="1" hidden="1" x14ac:dyDescent="0.25">
      <c r="A191" s="299"/>
      <c r="B191" s="277"/>
      <c r="C191" s="277"/>
      <c r="D191" s="281"/>
      <c r="E191" s="277"/>
      <c r="F191" s="87">
        <f t="shared" si="9"/>
        <v>0</v>
      </c>
      <c r="G191" s="122" t="s">
        <v>349</v>
      </c>
    </row>
    <row r="192" spans="1:7" s="110" customFormat="1" hidden="1" x14ac:dyDescent="0.25">
      <c r="A192" s="299"/>
      <c r="B192" s="277"/>
      <c r="C192" s="277"/>
      <c r="D192" s="281"/>
      <c r="E192" s="277"/>
      <c r="F192" s="87">
        <f t="shared" si="9"/>
        <v>0</v>
      </c>
      <c r="G192" s="122" t="s">
        <v>349</v>
      </c>
    </row>
    <row r="193" spans="1:7" s="110" customFormat="1" hidden="1" x14ac:dyDescent="0.25">
      <c r="A193" s="299"/>
      <c r="B193" s="277"/>
      <c r="C193" s="277"/>
      <c r="D193" s="281"/>
      <c r="E193" s="277"/>
      <c r="F193" s="87">
        <f t="shared" si="9"/>
        <v>0</v>
      </c>
      <c r="G193" s="122" t="s">
        <v>349</v>
      </c>
    </row>
    <row r="194" spans="1:7" s="110" customFormat="1" hidden="1" x14ac:dyDescent="0.25">
      <c r="A194" s="299"/>
      <c r="B194" s="277"/>
      <c r="C194" s="277"/>
      <c r="D194" s="281"/>
      <c r="E194" s="277"/>
      <c r="F194" s="87">
        <f t="shared" si="9"/>
        <v>0</v>
      </c>
      <c r="G194" s="122" t="s">
        <v>349</v>
      </c>
    </row>
    <row r="195" spans="1:7" s="110" customFormat="1" hidden="1" x14ac:dyDescent="0.25">
      <c r="A195" s="299"/>
      <c r="B195" s="277"/>
      <c r="C195" s="277"/>
      <c r="D195" s="281"/>
      <c r="E195" s="277"/>
      <c r="F195" s="87">
        <f t="shared" si="9"/>
        <v>0</v>
      </c>
      <c r="G195" s="122" t="s">
        <v>349</v>
      </c>
    </row>
    <row r="196" spans="1:7" s="110" customFormat="1" hidden="1" x14ac:dyDescent="0.25">
      <c r="A196" s="299"/>
      <c r="B196" s="277"/>
      <c r="C196" s="277"/>
      <c r="D196" s="281"/>
      <c r="E196" s="277"/>
      <c r="F196" s="87">
        <f t="shared" si="9"/>
        <v>0</v>
      </c>
      <c r="G196" s="122" t="s">
        <v>349</v>
      </c>
    </row>
    <row r="197" spans="1:7" s="110" customFormat="1" hidden="1" x14ac:dyDescent="0.25">
      <c r="A197" s="299"/>
      <c r="B197" s="277"/>
      <c r="C197" s="277"/>
      <c r="D197" s="281"/>
      <c r="E197" s="277"/>
      <c r="F197" s="87">
        <f t="shared" si="9"/>
        <v>0</v>
      </c>
      <c r="G197" s="122" t="s">
        <v>349</v>
      </c>
    </row>
    <row r="198" spans="1:7" s="110" customFormat="1" hidden="1" x14ac:dyDescent="0.25">
      <c r="A198" s="299"/>
      <c r="B198" s="277"/>
      <c r="C198" s="277"/>
      <c r="D198" s="281"/>
      <c r="E198" s="277"/>
      <c r="F198" s="87">
        <f t="shared" si="9"/>
        <v>0</v>
      </c>
      <c r="G198" s="122" t="s">
        <v>349</v>
      </c>
    </row>
    <row r="199" spans="1:7" s="110" customFormat="1" hidden="1" x14ac:dyDescent="0.25">
      <c r="A199" s="299"/>
      <c r="B199" s="277"/>
      <c r="C199" s="277"/>
      <c r="D199" s="281"/>
      <c r="E199" s="277"/>
      <c r="F199" s="87">
        <f t="shared" si="9"/>
        <v>0</v>
      </c>
      <c r="G199" s="122" t="s">
        <v>349</v>
      </c>
    </row>
    <row r="200" spans="1:7" s="110" customFormat="1" hidden="1" x14ac:dyDescent="0.25">
      <c r="A200" s="299"/>
      <c r="B200" s="277"/>
      <c r="C200" s="277"/>
      <c r="D200" s="281"/>
      <c r="E200" s="277"/>
      <c r="F200" s="87">
        <f t="shared" si="9"/>
        <v>0</v>
      </c>
      <c r="G200" s="122" t="s">
        <v>349</v>
      </c>
    </row>
    <row r="201" spans="1:7" s="110" customFormat="1" hidden="1" x14ac:dyDescent="0.25">
      <c r="A201" s="299"/>
      <c r="B201" s="277"/>
      <c r="C201" s="277"/>
      <c r="D201" s="281"/>
      <c r="E201" s="277"/>
      <c r="F201" s="87">
        <f t="shared" ref="F201:F232" si="10">ROUND(+B201*D201*E201,2)</f>
        <v>0</v>
      </c>
      <c r="G201" s="122" t="s">
        <v>349</v>
      </c>
    </row>
    <row r="202" spans="1:7" s="110" customFormat="1" hidden="1" x14ac:dyDescent="0.25">
      <c r="A202" s="299"/>
      <c r="B202" s="277"/>
      <c r="C202" s="277"/>
      <c r="D202" s="281"/>
      <c r="E202" s="277"/>
      <c r="F202" s="87">
        <f t="shared" si="10"/>
        <v>0</v>
      </c>
      <c r="G202" s="122" t="s">
        <v>349</v>
      </c>
    </row>
    <row r="203" spans="1:7" s="110" customFormat="1" hidden="1" x14ac:dyDescent="0.25">
      <c r="A203" s="299"/>
      <c r="B203" s="277"/>
      <c r="C203" s="277"/>
      <c r="D203" s="281"/>
      <c r="E203" s="277"/>
      <c r="F203" s="87">
        <f t="shared" si="10"/>
        <v>0</v>
      </c>
      <c r="G203" s="122" t="s">
        <v>349</v>
      </c>
    </row>
    <row r="204" spans="1:7" s="110" customFormat="1" hidden="1" x14ac:dyDescent="0.25">
      <c r="A204" s="299"/>
      <c r="B204" s="277"/>
      <c r="C204" s="277"/>
      <c r="D204" s="281"/>
      <c r="E204" s="277"/>
      <c r="F204" s="87">
        <f t="shared" si="10"/>
        <v>0</v>
      </c>
      <c r="G204" s="122" t="s">
        <v>349</v>
      </c>
    </row>
    <row r="205" spans="1:7" s="110" customFormat="1" hidden="1" x14ac:dyDescent="0.25">
      <c r="A205" s="299"/>
      <c r="B205" s="277"/>
      <c r="C205" s="277"/>
      <c r="D205" s="281"/>
      <c r="E205" s="277"/>
      <c r="F205" s="87">
        <f t="shared" si="10"/>
        <v>0</v>
      </c>
      <c r="G205" s="122" t="s">
        <v>349</v>
      </c>
    </row>
    <row r="206" spans="1:7" s="110" customFormat="1" hidden="1" x14ac:dyDescent="0.25">
      <c r="A206" s="299"/>
      <c r="B206" s="277"/>
      <c r="C206" s="277"/>
      <c r="D206" s="281"/>
      <c r="E206" s="277"/>
      <c r="F206" s="87">
        <f t="shared" si="10"/>
        <v>0</v>
      </c>
      <c r="G206" s="122" t="s">
        <v>349</v>
      </c>
    </row>
    <row r="207" spans="1:7" s="110" customFormat="1" hidden="1" x14ac:dyDescent="0.25">
      <c r="A207" s="299"/>
      <c r="B207" s="277"/>
      <c r="C207" s="277"/>
      <c r="D207" s="281"/>
      <c r="E207" s="277"/>
      <c r="F207" s="87">
        <f t="shared" si="10"/>
        <v>0</v>
      </c>
      <c r="G207" s="122" t="s">
        <v>349</v>
      </c>
    </row>
    <row r="208" spans="1:7" s="110" customFormat="1" hidden="1" x14ac:dyDescent="0.25">
      <c r="A208" s="299"/>
      <c r="B208" s="277"/>
      <c r="C208" s="277"/>
      <c r="D208" s="281"/>
      <c r="E208" s="277"/>
      <c r="F208" s="87">
        <f t="shared" si="10"/>
        <v>0</v>
      </c>
      <c r="G208" s="122" t="s">
        <v>349</v>
      </c>
    </row>
    <row r="209" spans="1:7" s="110" customFormat="1" hidden="1" x14ac:dyDescent="0.25">
      <c r="A209" s="299"/>
      <c r="B209" s="277"/>
      <c r="C209" s="277"/>
      <c r="D209" s="281"/>
      <c r="E209" s="277"/>
      <c r="F209" s="87">
        <f t="shared" si="10"/>
        <v>0</v>
      </c>
      <c r="G209" s="122" t="s">
        <v>349</v>
      </c>
    </row>
    <row r="210" spans="1:7" s="110" customFormat="1" hidden="1" x14ac:dyDescent="0.25">
      <c r="A210" s="299"/>
      <c r="B210" s="277"/>
      <c r="C210" s="277"/>
      <c r="D210" s="281"/>
      <c r="E210" s="277"/>
      <c r="F210" s="87">
        <f t="shared" si="10"/>
        <v>0</v>
      </c>
      <c r="G210" s="122" t="s">
        <v>349</v>
      </c>
    </row>
    <row r="211" spans="1:7" s="110" customFormat="1" hidden="1" x14ac:dyDescent="0.25">
      <c r="A211" s="299"/>
      <c r="B211" s="277"/>
      <c r="C211" s="277"/>
      <c r="D211" s="281"/>
      <c r="E211" s="277"/>
      <c r="F211" s="87">
        <f t="shared" si="10"/>
        <v>0</v>
      </c>
      <c r="G211" s="122" t="s">
        <v>349</v>
      </c>
    </row>
    <row r="212" spans="1:7" s="110" customFormat="1" hidden="1" x14ac:dyDescent="0.25">
      <c r="A212" s="299"/>
      <c r="B212" s="277"/>
      <c r="C212" s="277"/>
      <c r="D212" s="281"/>
      <c r="E212" s="277"/>
      <c r="F212" s="87">
        <f t="shared" si="10"/>
        <v>0</v>
      </c>
      <c r="G212" s="122" t="s">
        <v>349</v>
      </c>
    </row>
    <row r="213" spans="1:7" s="110" customFormat="1" hidden="1" x14ac:dyDescent="0.25">
      <c r="A213" s="299"/>
      <c r="B213" s="277"/>
      <c r="C213" s="277"/>
      <c r="D213" s="281"/>
      <c r="E213" s="277"/>
      <c r="F213" s="87">
        <f t="shared" si="10"/>
        <v>0</v>
      </c>
      <c r="G213" s="122" t="s">
        <v>349</v>
      </c>
    </row>
    <row r="214" spans="1:7" s="110" customFormat="1" hidden="1" x14ac:dyDescent="0.25">
      <c r="A214" s="299"/>
      <c r="B214" s="277"/>
      <c r="C214" s="277"/>
      <c r="D214" s="281"/>
      <c r="E214" s="277"/>
      <c r="F214" s="87">
        <f t="shared" si="10"/>
        <v>0</v>
      </c>
      <c r="G214" s="122" t="s">
        <v>349</v>
      </c>
    </row>
    <row r="215" spans="1:7" s="110" customFormat="1" hidden="1" x14ac:dyDescent="0.25">
      <c r="A215" s="299"/>
      <c r="B215" s="277"/>
      <c r="C215" s="277"/>
      <c r="D215" s="281"/>
      <c r="E215" s="277"/>
      <c r="F215" s="87">
        <f t="shared" si="10"/>
        <v>0</v>
      </c>
      <c r="G215" s="122" t="s">
        <v>349</v>
      </c>
    </row>
    <row r="216" spans="1:7" s="110" customFormat="1" hidden="1" x14ac:dyDescent="0.25">
      <c r="A216" s="299"/>
      <c r="B216" s="277"/>
      <c r="C216" s="277"/>
      <c r="D216" s="281"/>
      <c r="E216" s="277"/>
      <c r="F216" s="87">
        <f t="shared" si="10"/>
        <v>0</v>
      </c>
      <c r="G216" s="122" t="s">
        <v>349</v>
      </c>
    </row>
    <row r="217" spans="1:7" s="110" customFormat="1" hidden="1" x14ac:dyDescent="0.25">
      <c r="A217" s="299"/>
      <c r="B217" s="277"/>
      <c r="C217" s="277"/>
      <c r="D217" s="281"/>
      <c r="E217" s="277"/>
      <c r="F217" s="87">
        <f t="shared" si="10"/>
        <v>0</v>
      </c>
      <c r="G217" s="122" t="s">
        <v>349</v>
      </c>
    </row>
    <row r="218" spans="1:7" s="110" customFormat="1" hidden="1" x14ac:dyDescent="0.25">
      <c r="A218" s="299"/>
      <c r="B218" s="277"/>
      <c r="C218" s="277"/>
      <c r="D218" s="281"/>
      <c r="E218" s="277"/>
      <c r="F218" s="87">
        <f t="shared" si="10"/>
        <v>0</v>
      </c>
      <c r="G218" s="122" t="s">
        <v>349</v>
      </c>
    </row>
    <row r="219" spans="1:7" s="110" customFormat="1" hidden="1" x14ac:dyDescent="0.25">
      <c r="A219" s="299"/>
      <c r="B219" s="277"/>
      <c r="C219" s="277"/>
      <c r="D219" s="281"/>
      <c r="E219" s="277"/>
      <c r="F219" s="87">
        <f t="shared" si="10"/>
        <v>0</v>
      </c>
      <c r="G219" s="122" t="s">
        <v>349</v>
      </c>
    </row>
    <row r="220" spans="1:7" s="110" customFormat="1" hidden="1" x14ac:dyDescent="0.25">
      <c r="A220" s="299"/>
      <c r="B220" s="277"/>
      <c r="C220" s="277"/>
      <c r="D220" s="281"/>
      <c r="E220" s="277"/>
      <c r="F220" s="87">
        <f t="shared" si="10"/>
        <v>0</v>
      </c>
      <c r="G220" s="122" t="s">
        <v>349</v>
      </c>
    </row>
    <row r="221" spans="1:7" s="110" customFormat="1" hidden="1" x14ac:dyDescent="0.25">
      <c r="A221" s="299"/>
      <c r="B221" s="277"/>
      <c r="C221" s="277"/>
      <c r="D221" s="281"/>
      <c r="E221" s="277"/>
      <c r="F221" s="87">
        <f t="shared" si="10"/>
        <v>0</v>
      </c>
      <c r="G221" s="122" t="s">
        <v>349</v>
      </c>
    </row>
    <row r="222" spans="1:7" s="110" customFormat="1" hidden="1" x14ac:dyDescent="0.25">
      <c r="A222" s="299"/>
      <c r="B222" s="277"/>
      <c r="C222" s="277"/>
      <c r="D222" s="281"/>
      <c r="E222" s="277"/>
      <c r="F222" s="87">
        <f t="shared" si="10"/>
        <v>0</v>
      </c>
      <c r="G222" s="122" t="s">
        <v>349</v>
      </c>
    </row>
    <row r="223" spans="1:7" s="110" customFormat="1" hidden="1" x14ac:dyDescent="0.25">
      <c r="A223" s="299"/>
      <c r="B223" s="277"/>
      <c r="C223" s="277"/>
      <c r="D223" s="281"/>
      <c r="E223" s="277"/>
      <c r="F223" s="87">
        <f t="shared" si="10"/>
        <v>0</v>
      </c>
      <c r="G223" s="122" t="s">
        <v>349</v>
      </c>
    </row>
    <row r="224" spans="1:7" s="110" customFormat="1" hidden="1" x14ac:dyDescent="0.25">
      <c r="A224" s="299"/>
      <c r="B224" s="277"/>
      <c r="C224" s="277"/>
      <c r="D224" s="281"/>
      <c r="E224" s="277"/>
      <c r="F224" s="87">
        <f t="shared" si="10"/>
        <v>0</v>
      </c>
      <c r="G224" s="122" t="s">
        <v>349</v>
      </c>
    </row>
    <row r="225" spans="1:7" s="110" customFormat="1" hidden="1" x14ac:dyDescent="0.25">
      <c r="A225" s="299"/>
      <c r="B225" s="277"/>
      <c r="C225" s="277"/>
      <c r="D225" s="281"/>
      <c r="E225" s="277"/>
      <c r="F225" s="87">
        <f t="shared" si="10"/>
        <v>0</v>
      </c>
      <c r="G225" s="122" t="s">
        <v>349</v>
      </c>
    </row>
    <row r="226" spans="1:7" s="110" customFormat="1" hidden="1" x14ac:dyDescent="0.25">
      <c r="A226" s="299"/>
      <c r="B226" s="277"/>
      <c r="C226" s="277"/>
      <c r="D226" s="281"/>
      <c r="E226" s="277"/>
      <c r="F226" s="87">
        <f t="shared" si="10"/>
        <v>0</v>
      </c>
      <c r="G226" s="122" t="s">
        <v>349</v>
      </c>
    </row>
    <row r="227" spans="1:7" s="110" customFormat="1" hidden="1" x14ac:dyDescent="0.25">
      <c r="A227" s="299"/>
      <c r="B227" s="277"/>
      <c r="C227" s="277"/>
      <c r="D227" s="281"/>
      <c r="E227" s="277"/>
      <c r="F227" s="87">
        <f t="shared" si="10"/>
        <v>0</v>
      </c>
      <c r="G227" s="122" t="s">
        <v>349</v>
      </c>
    </row>
    <row r="228" spans="1:7" s="110" customFormat="1" hidden="1" x14ac:dyDescent="0.25">
      <c r="A228" s="299"/>
      <c r="B228" s="277"/>
      <c r="C228" s="277"/>
      <c r="D228" s="281"/>
      <c r="E228" s="277"/>
      <c r="F228" s="87">
        <f t="shared" si="10"/>
        <v>0</v>
      </c>
      <c r="G228" s="122" t="s">
        <v>349</v>
      </c>
    </row>
    <row r="229" spans="1:7" s="110" customFormat="1" hidden="1" x14ac:dyDescent="0.25">
      <c r="A229" s="299"/>
      <c r="B229" s="277"/>
      <c r="C229" s="277"/>
      <c r="D229" s="281"/>
      <c r="E229" s="277"/>
      <c r="F229" s="87">
        <f t="shared" si="10"/>
        <v>0</v>
      </c>
      <c r="G229" s="122" t="s">
        <v>349</v>
      </c>
    </row>
    <row r="230" spans="1:7" s="110" customFormat="1" hidden="1" x14ac:dyDescent="0.25">
      <c r="A230" s="299"/>
      <c r="B230" s="277"/>
      <c r="C230" s="277"/>
      <c r="D230" s="281"/>
      <c r="E230" s="277"/>
      <c r="F230" s="87">
        <f t="shared" si="10"/>
        <v>0</v>
      </c>
      <c r="G230" s="122" t="s">
        <v>349</v>
      </c>
    </row>
    <row r="231" spans="1:7" s="110" customFormat="1" hidden="1" x14ac:dyDescent="0.25">
      <c r="A231" s="299"/>
      <c r="B231" s="277"/>
      <c r="C231" s="277"/>
      <c r="D231" s="281"/>
      <c r="E231" s="277"/>
      <c r="F231" s="87">
        <f t="shared" si="10"/>
        <v>0</v>
      </c>
      <c r="G231" s="122" t="s">
        <v>349</v>
      </c>
    </row>
    <row r="232" spans="1:7" s="110" customFormat="1" hidden="1" x14ac:dyDescent="0.25">
      <c r="A232" s="299"/>
      <c r="B232" s="277"/>
      <c r="C232" s="277"/>
      <c r="D232" s="281"/>
      <c r="E232" s="277"/>
      <c r="F232" s="87">
        <f t="shared" si="10"/>
        <v>0</v>
      </c>
      <c r="G232" s="122" t="s">
        <v>349</v>
      </c>
    </row>
    <row r="233" spans="1:7" s="110" customFormat="1" hidden="1" x14ac:dyDescent="0.25">
      <c r="A233" s="299"/>
      <c r="B233" s="277"/>
      <c r="C233" s="277"/>
      <c r="D233" s="281"/>
      <c r="E233" s="277"/>
      <c r="F233" s="87">
        <f t="shared" ref="F233:F264" si="11">ROUND(+B233*D233*E233,2)</f>
        <v>0</v>
      </c>
      <c r="G233" s="122" t="s">
        <v>349</v>
      </c>
    </row>
    <row r="234" spans="1:7" s="110" customFormat="1" hidden="1" x14ac:dyDescent="0.25">
      <c r="A234" s="299"/>
      <c r="B234" s="277"/>
      <c r="C234" s="277"/>
      <c r="D234" s="281"/>
      <c r="E234" s="277"/>
      <c r="F234" s="87">
        <f t="shared" si="11"/>
        <v>0</v>
      </c>
      <c r="G234" s="122" t="s">
        <v>349</v>
      </c>
    </row>
    <row r="235" spans="1:7" s="110" customFormat="1" hidden="1" x14ac:dyDescent="0.25">
      <c r="A235" s="299"/>
      <c r="B235" s="277"/>
      <c r="C235" s="277"/>
      <c r="D235" s="281"/>
      <c r="E235" s="277"/>
      <c r="F235" s="87">
        <f t="shared" si="11"/>
        <v>0</v>
      </c>
      <c r="G235" s="122" t="s">
        <v>349</v>
      </c>
    </row>
    <row r="236" spans="1:7" s="110" customFormat="1" hidden="1" x14ac:dyDescent="0.25">
      <c r="A236" s="299"/>
      <c r="B236" s="277"/>
      <c r="C236" s="277"/>
      <c r="D236" s="281"/>
      <c r="E236" s="277"/>
      <c r="F236" s="87">
        <f t="shared" si="11"/>
        <v>0</v>
      </c>
      <c r="G236" s="122" t="s">
        <v>349</v>
      </c>
    </row>
    <row r="237" spans="1:7" s="110" customFormat="1" hidden="1" x14ac:dyDescent="0.25">
      <c r="A237" s="299"/>
      <c r="B237" s="277"/>
      <c r="C237" s="277"/>
      <c r="D237" s="281"/>
      <c r="E237" s="277"/>
      <c r="F237" s="87">
        <f t="shared" si="11"/>
        <v>0</v>
      </c>
      <c r="G237" s="122" t="s">
        <v>349</v>
      </c>
    </row>
    <row r="238" spans="1:7" s="110" customFormat="1" hidden="1" x14ac:dyDescent="0.25">
      <c r="A238" s="299"/>
      <c r="B238" s="277"/>
      <c r="C238" s="277"/>
      <c r="D238" s="281"/>
      <c r="E238" s="277"/>
      <c r="F238" s="87">
        <f t="shared" si="11"/>
        <v>0</v>
      </c>
      <c r="G238" s="122" t="s">
        <v>349</v>
      </c>
    </row>
    <row r="239" spans="1:7" s="110" customFormat="1" hidden="1" x14ac:dyDescent="0.25">
      <c r="A239" s="299"/>
      <c r="B239" s="277"/>
      <c r="C239" s="277"/>
      <c r="D239" s="281"/>
      <c r="E239" s="277"/>
      <c r="F239" s="87">
        <f t="shared" si="11"/>
        <v>0</v>
      </c>
      <c r="G239" s="122" t="s">
        <v>349</v>
      </c>
    </row>
    <row r="240" spans="1:7" s="110" customFormat="1" hidden="1" x14ac:dyDescent="0.25">
      <c r="A240" s="299"/>
      <c r="B240" s="277"/>
      <c r="C240" s="277"/>
      <c r="D240" s="281"/>
      <c r="E240" s="277"/>
      <c r="F240" s="87">
        <f t="shared" si="11"/>
        <v>0</v>
      </c>
      <c r="G240" s="122" t="s">
        <v>349</v>
      </c>
    </row>
    <row r="241" spans="1:7" s="110" customFormat="1" hidden="1" x14ac:dyDescent="0.25">
      <c r="A241" s="299"/>
      <c r="B241" s="277"/>
      <c r="C241" s="277"/>
      <c r="D241" s="281"/>
      <c r="E241" s="277"/>
      <c r="F241" s="87">
        <f t="shared" si="11"/>
        <v>0</v>
      </c>
      <c r="G241" s="122" t="s">
        <v>349</v>
      </c>
    </row>
    <row r="242" spans="1:7" s="110" customFormat="1" hidden="1" x14ac:dyDescent="0.25">
      <c r="A242" s="299"/>
      <c r="B242" s="277"/>
      <c r="C242" s="277"/>
      <c r="D242" s="281"/>
      <c r="E242" s="277"/>
      <c r="F242" s="87">
        <f t="shared" si="11"/>
        <v>0</v>
      </c>
      <c r="G242" s="122" t="s">
        <v>349</v>
      </c>
    </row>
    <row r="243" spans="1:7" s="110" customFormat="1" hidden="1" x14ac:dyDescent="0.25">
      <c r="A243" s="299"/>
      <c r="B243" s="277"/>
      <c r="C243" s="277"/>
      <c r="D243" s="281"/>
      <c r="E243" s="277"/>
      <c r="F243" s="87">
        <f t="shared" si="11"/>
        <v>0</v>
      </c>
      <c r="G243" s="122" t="s">
        <v>349</v>
      </c>
    </row>
    <row r="244" spans="1:7" s="110" customFormat="1" hidden="1" x14ac:dyDescent="0.25">
      <c r="A244" s="299"/>
      <c r="B244" s="277"/>
      <c r="C244" s="277"/>
      <c r="D244" s="281"/>
      <c r="E244" s="277"/>
      <c r="F244" s="87">
        <f t="shared" si="11"/>
        <v>0</v>
      </c>
      <c r="G244" s="122" t="s">
        <v>349</v>
      </c>
    </row>
    <row r="245" spans="1:7" s="110" customFormat="1" hidden="1" x14ac:dyDescent="0.25">
      <c r="A245" s="299"/>
      <c r="B245" s="277"/>
      <c r="C245" s="277"/>
      <c r="D245" s="281"/>
      <c r="E245" s="277"/>
      <c r="F245" s="87">
        <f t="shared" si="11"/>
        <v>0</v>
      </c>
      <c r="G245" s="122" t="s">
        <v>349</v>
      </c>
    </row>
    <row r="246" spans="1:7" s="110" customFormat="1" hidden="1" x14ac:dyDescent="0.25">
      <c r="A246" s="299"/>
      <c r="B246" s="277"/>
      <c r="C246" s="277"/>
      <c r="D246" s="281"/>
      <c r="E246" s="277"/>
      <c r="F246" s="87">
        <f t="shared" si="11"/>
        <v>0</v>
      </c>
      <c r="G246" s="122" t="s">
        <v>349</v>
      </c>
    </row>
    <row r="247" spans="1:7" s="110" customFormat="1" hidden="1" x14ac:dyDescent="0.25">
      <c r="A247" s="299"/>
      <c r="B247" s="277"/>
      <c r="C247" s="277"/>
      <c r="D247" s="281"/>
      <c r="E247" s="277"/>
      <c r="F247" s="87">
        <f t="shared" si="11"/>
        <v>0</v>
      </c>
      <c r="G247" s="122" t="s">
        <v>349</v>
      </c>
    </row>
    <row r="248" spans="1:7" s="110" customFormat="1" hidden="1" x14ac:dyDescent="0.25">
      <c r="A248" s="299"/>
      <c r="B248" s="277"/>
      <c r="C248" s="277"/>
      <c r="D248" s="281"/>
      <c r="E248" s="277"/>
      <c r="F248" s="87">
        <f t="shared" si="11"/>
        <v>0</v>
      </c>
      <c r="G248" s="122" t="s">
        <v>349</v>
      </c>
    </row>
    <row r="249" spans="1:7" s="110" customFormat="1" hidden="1" x14ac:dyDescent="0.25">
      <c r="A249" s="299"/>
      <c r="B249" s="277"/>
      <c r="C249" s="277"/>
      <c r="D249" s="281"/>
      <c r="E249" s="277"/>
      <c r="F249" s="87">
        <f t="shared" si="11"/>
        <v>0</v>
      </c>
      <c r="G249" s="122" t="s">
        <v>349</v>
      </c>
    </row>
    <row r="250" spans="1:7" s="110" customFormat="1" hidden="1" x14ac:dyDescent="0.25">
      <c r="A250" s="299"/>
      <c r="B250" s="277"/>
      <c r="C250" s="277"/>
      <c r="D250" s="281"/>
      <c r="E250" s="277"/>
      <c r="F250" s="87">
        <f t="shared" si="11"/>
        <v>0</v>
      </c>
      <c r="G250" s="122" t="s">
        <v>349</v>
      </c>
    </row>
    <row r="251" spans="1:7" s="110" customFormat="1" hidden="1" x14ac:dyDescent="0.25">
      <c r="A251" s="299"/>
      <c r="B251" s="277"/>
      <c r="C251" s="277"/>
      <c r="D251" s="281"/>
      <c r="E251" s="277"/>
      <c r="F251" s="87">
        <f t="shared" si="11"/>
        <v>0</v>
      </c>
      <c r="G251" s="122" t="s">
        <v>349</v>
      </c>
    </row>
    <row r="252" spans="1:7" s="110" customFormat="1" hidden="1" x14ac:dyDescent="0.25">
      <c r="A252" s="299"/>
      <c r="B252" s="277"/>
      <c r="C252" s="277"/>
      <c r="D252" s="281"/>
      <c r="E252" s="277"/>
      <c r="F252" s="87">
        <f t="shared" si="11"/>
        <v>0</v>
      </c>
      <c r="G252" s="122" t="s">
        <v>349</v>
      </c>
    </row>
    <row r="253" spans="1:7" s="110" customFormat="1" hidden="1" x14ac:dyDescent="0.25">
      <c r="A253" s="299"/>
      <c r="B253" s="277"/>
      <c r="C253" s="277"/>
      <c r="D253" s="281"/>
      <c r="E253" s="277"/>
      <c r="F253" s="87">
        <f t="shared" si="11"/>
        <v>0</v>
      </c>
      <c r="G253" s="122" t="s">
        <v>349</v>
      </c>
    </row>
    <row r="254" spans="1:7" s="110" customFormat="1" hidden="1" x14ac:dyDescent="0.25">
      <c r="A254" s="299"/>
      <c r="B254" s="277"/>
      <c r="C254" s="277"/>
      <c r="D254" s="281"/>
      <c r="E254" s="277"/>
      <c r="F254" s="87">
        <f t="shared" si="11"/>
        <v>0</v>
      </c>
      <c r="G254" s="122" t="s">
        <v>349</v>
      </c>
    </row>
    <row r="255" spans="1:7" s="110" customFormat="1" hidden="1" x14ac:dyDescent="0.25">
      <c r="A255" s="299"/>
      <c r="B255" s="277"/>
      <c r="C255" s="277"/>
      <c r="D255" s="281"/>
      <c r="E255" s="277"/>
      <c r="F255" s="87">
        <f t="shared" si="11"/>
        <v>0</v>
      </c>
      <c r="G255" s="122" t="s">
        <v>349</v>
      </c>
    </row>
    <row r="256" spans="1:7" s="110" customFormat="1" hidden="1" x14ac:dyDescent="0.25">
      <c r="A256" s="299"/>
      <c r="B256" s="277"/>
      <c r="C256" s="277"/>
      <c r="D256" s="281"/>
      <c r="E256" s="277"/>
      <c r="F256" s="87">
        <f t="shared" si="11"/>
        <v>0</v>
      </c>
      <c r="G256" s="122" t="s">
        <v>349</v>
      </c>
    </row>
    <row r="257" spans="1:17" s="110" customFormat="1" hidden="1" x14ac:dyDescent="0.25">
      <c r="A257" s="299"/>
      <c r="B257" s="277"/>
      <c r="C257" s="277"/>
      <c r="D257" s="281"/>
      <c r="E257" s="277"/>
      <c r="F257" s="87">
        <f t="shared" si="11"/>
        <v>0</v>
      </c>
      <c r="G257" s="122" t="s">
        <v>349</v>
      </c>
    </row>
    <row r="258" spans="1:17" s="110" customFormat="1" hidden="1" x14ac:dyDescent="0.25">
      <c r="A258" s="299"/>
      <c r="B258" s="277"/>
      <c r="C258" s="277"/>
      <c r="D258" s="281"/>
      <c r="E258" s="277"/>
      <c r="F258" s="87">
        <f t="shared" si="11"/>
        <v>0</v>
      </c>
      <c r="G258" s="122" t="s">
        <v>349</v>
      </c>
    </row>
    <row r="259" spans="1:17" s="110" customFormat="1" hidden="1" x14ac:dyDescent="0.25">
      <c r="A259" s="299"/>
      <c r="B259" s="277"/>
      <c r="C259" s="277"/>
      <c r="D259" s="281"/>
      <c r="E259" s="277"/>
      <c r="F259" s="87">
        <f t="shared" si="11"/>
        <v>0</v>
      </c>
      <c r="G259" s="122" t="s">
        <v>349</v>
      </c>
    </row>
    <row r="260" spans="1:17" s="110" customFormat="1" hidden="1" x14ac:dyDescent="0.25">
      <c r="A260" s="299"/>
      <c r="B260" s="277"/>
      <c r="C260" s="277"/>
      <c r="D260" s="281"/>
      <c r="E260" s="277"/>
      <c r="F260" s="87">
        <f t="shared" si="11"/>
        <v>0</v>
      </c>
      <c r="G260" s="122" t="s">
        <v>349</v>
      </c>
    </row>
    <row r="261" spans="1:17" s="110" customFormat="1" hidden="1" x14ac:dyDescent="0.25">
      <c r="A261" s="299"/>
      <c r="B261" s="277"/>
      <c r="C261" s="277"/>
      <c r="D261" s="281"/>
      <c r="E261" s="277"/>
      <c r="F261" s="87">
        <f t="shared" si="11"/>
        <v>0</v>
      </c>
      <c r="G261" s="122" t="s">
        <v>349</v>
      </c>
    </row>
    <row r="262" spans="1:17" s="110" customFormat="1" hidden="1" x14ac:dyDescent="0.25">
      <c r="A262" s="299"/>
      <c r="B262" s="277"/>
      <c r="C262" s="277"/>
      <c r="D262" s="281"/>
      <c r="E262" s="277"/>
      <c r="F262" s="87">
        <f t="shared" si="11"/>
        <v>0</v>
      </c>
      <c r="G262" s="122" t="s">
        <v>349</v>
      </c>
    </row>
    <row r="263" spans="1:17" s="110" customFormat="1" hidden="1" x14ac:dyDescent="0.25">
      <c r="A263" s="299"/>
      <c r="B263" s="277"/>
      <c r="C263" s="277"/>
      <c r="D263" s="281"/>
      <c r="E263" s="277"/>
      <c r="F263" s="87">
        <f t="shared" si="11"/>
        <v>0</v>
      </c>
      <c r="G263" s="122" t="s">
        <v>349</v>
      </c>
    </row>
    <row r="264" spans="1:17" s="110" customFormat="1" hidden="1" x14ac:dyDescent="0.25">
      <c r="A264" s="299"/>
      <c r="B264" s="277"/>
      <c r="C264" s="277"/>
      <c r="D264" s="281"/>
      <c r="E264" s="277"/>
      <c r="F264" s="87">
        <f t="shared" si="11"/>
        <v>0</v>
      </c>
      <c r="G264" s="122" t="s">
        <v>349</v>
      </c>
    </row>
    <row r="265" spans="1:17" s="110" customFormat="1" hidden="1" x14ac:dyDescent="0.25">
      <c r="A265" s="299"/>
      <c r="B265" s="277"/>
      <c r="C265" s="277"/>
      <c r="D265" s="281"/>
      <c r="E265" s="277"/>
      <c r="F265" s="87">
        <f t="shared" ref="F265:F266" si="12">ROUND(+B265*D265*E265,2)</f>
        <v>0</v>
      </c>
      <c r="G265" s="122" t="s">
        <v>349</v>
      </c>
    </row>
    <row r="266" spans="1:17" s="110" customFormat="1" x14ac:dyDescent="0.25">
      <c r="A266" s="280" t="s">
        <v>329</v>
      </c>
      <c r="B266" s="277">
        <v>3</v>
      </c>
      <c r="C266" s="277" t="s">
        <v>312</v>
      </c>
      <c r="D266" s="281">
        <f t="shared" ref="D266" ca="1" si="13">RAND()*100000</f>
        <v>27278.770445200538</v>
      </c>
      <c r="E266" s="277">
        <v>3</v>
      </c>
      <c r="F266" s="309">
        <f t="shared" ca="1" si="12"/>
        <v>245508.93</v>
      </c>
      <c r="G266" s="122" t="s">
        <v>349</v>
      </c>
    </row>
    <row r="267" spans="1:17" s="110" customFormat="1" x14ac:dyDescent="0.25">
      <c r="A267" s="239"/>
      <c r="B267" s="98"/>
      <c r="C267" s="98"/>
      <c r="D267" s="207"/>
      <c r="E267" s="215" t="s">
        <v>34</v>
      </c>
      <c r="F267" s="323">
        <f ca="1">ROUND(SUBTOTAL(109,F136:F266),2)</f>
        <v>1391354.86</v>
      </c>
      <c r="G267" s="122" t="s">
        <v>349</v>
      </c>
      <c r="I267" s="125" t="s">
        <v>352</v>
      </c>
    </row>
    <row r="268" spans="1:17" x14ac:dyDescent="0.25">
      <c r="F268" s="316"/>
      <c r="G268" s="122" t="s">
        <v>347</v>
      </c>
    </row>
    <row r="269" spans="1:17" x14ac:dyDescent="0.25">
      <c r="C269" s="579" t="s">
        <v>96</v>
      </c>
      <c r="D269" s="579"/>
      <c r="E269" s="579"/>
      <c r="F269" s="87">
        <f ca="1">+F267+F135</f>
        <v>2748955.8600000003</v>
      </c>
      <c r="G269" s="122" t="s">
        <v>347</v>
      </c>
      <c r="I269" s="149" t="s">
        <v>246</v>
      </c>
    </row>
    <row r="270" spans="1:17" s="110" customFormat="1" x14ac:dyDescent="0.25">
      <c r="A270" s="244"/>
      <c r="B270" s="117"/>
      <c r="C270" s="117"/>
      <c r="D270" s="117"/>
      <c r="E270" s="117"/>
      <c r="F270" s="145"/>
      <c r="G270" s="122" t="s">
        <v>347</v>
      </c>
    </row>
    <row r="271" spans="1:17" s="110" customFormat="1" x14ac:dyDescent="0.25">
      <c r="A271" s="251" t="s">
        <v>69</v>
      </c>
      <c r="B271" s="146"/>
      <c r="C271" s="146"/>
      <c r="D271" s="115"/>
      <c r="E271" s="115"/>
      <c r="F271" s="116"/>
      <c r="G271" s="122" t="s">
        <v>348</v>
      </c>
      <c r="I271" s="150" t="s">
        <v>245</v>
      </c>
    </row>
    <row r="272" spans="1:17" s="110" customFormat="1" ht="45" customHeight="1" x14ac:dyDescent="0.25">
      <c r="A272" s="571" t="s">
        <v>335</v>
      </c>
      <c r="B272" s="572"/>
      <c r="C272" s="572"/>
      <c r="D272" s="572"/>
      <c r="E272" s="572"/>
      <c r="F272" s="573"/>
      <c r="G272" s="122" t="s">
        <v>348</v>
      </c>
      <c r="I272" s="568" t="s">
        <v>307</v>
      </c>
      <c r="J272" s="568"/>
      <c r="K272" s="568"/>
      <c r="L272" s="568"/>
      <c r="M272" s="568"/>
      <c r="N272" s="568"/>
      <c r="O272" s="568"/>
      <c r="P272" s="568"/>
      <c r="Q272" s="568"/>
    </row>
    <row r="273" spans="1:17" x14ac:dyDescent="0.25">
      <c r="G273" s="110" t="s">
        <v>349</v>
      </c>
    </row>
    <row r="274" spans="1:17" s="110" customFormat="1" x14ac:dyDescent="0.25">
      <c r="A274" s="251" t="s">
        <v>70</v>
      </c>
      <c r="B274" s="119"/>
      <c r="C274" s="119"/>
      <c r="D274" s="119"/>
      <c r="E274" s="119"/>
      <c r="F274" s="120"/>
      <c r="G274" s="291" t="s">
        <v>349</v>
      </c>
      <c r="I274" s="150" t="s">
        <v>245</v>
      </c>
    </row>
    <row r="275" spans="1:17" s="110" customFormat="1" ht="45" customHeight="1" x14ac:dyDescent="0.25">
      <c r="A275" s="571" t="s">
        <v>336</v>
      </c>
      <c r="B275" s="572"/>
      <c r="C275" s="572"/>
      <c r="D275" s="572"/>
      <c r="E275" s="572"/>
      <c r="F275" s="573"/>
      <c r="G275" s="110" t="s">
        <v>349</v>
      </c>
      <c r="I275" s="568" t="s">
        <v>307</v>
      </c>
      <c r="J275" s="568"/>
      <c r="K275" s="568"/>
      <c r="L275" s="568"/>
      <c r="M275" s="568"/>
      <c r="N275" s="568"/>
      <c r="O275" s="568"/>
      <c r="P275" s="568"/>
      <c r="Q275" s="568"/>
    </row>
  </sheetData>
  <sheetProtection algorithmName="SHA-512" hashValue="cDeik9VcithP6V0HYu104bz5iSdwNBhMd8BzCZdQ34cDX22MUDCiejhrp9lOGTG5a7KHNVkRFRED+5ZTCO1dVQ==" saltValue="q6SpnPNZDtnqxhHt5UeP/Q==" spinCount="100000" sheet="1" formatCells="0" formatRows="0"/>
  <autoFilter ref="G1:G276" xr:uid="{00000000-0001-0000-1100-000000000000}"/>
  <mergeCells count="7">
    <mergeCell ref="I272:Q272"/>
    <mergeCell ref="I275:Q275"/>
    <mergeCell ref="A1:E1"/>
    <mergeCell ref="C269:E269"/>
    <mergeCell ref="A2:F2"/>
    <mergeCell ref="A272:F272"/>
    <mergeCell ref="A275:F275"/>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275"/>
  <sheetViews>
    <sheetView view="pageBreakPreview" zoomScaleNormal="100" zoomScaleSheetLayoutView="100" workbookViewId="0">
      <selection activeCell="A4" sqref="A4:XFD4"/>
    </sheetView>
  </sheetViews>
  <sheetFormatPr defaultColWidth="9.140625" defaultRowHeight="15" x14ac:dyDescent="0.25"/>
  <cols>
    <col min="1" max="1" width="56" style="8" customWidth="1"/>
    <col min="2" max="5" width="12.5703125" style="8" customWidth="1"/>
    <col min="6" max="6" width="17.140625" style="8" customWidth="1"/>
    <col min="7" max="7" width="11" hidden="1" customWidth="1"/>
    <col min="8" max="8" width="2.42578125" style="8" customWidth="1"/>
    <col min="9" max="16384" width="9.140625" style="8"/>
  </cols>
  <sheetData>
    <row r="1" spans="1:9" ht="24.75" customHeight="1" x14ac:dyDescent="0.25">
      <c r="A1" s="566" t="s">
        <v>186</v>
      </c>
      <c r="B1" s="566"/>
      <c r="C1" s="566"/>
      <c r="D1" s="566"/>
      <c r="E1" s="566"/>
      <c r="F1" s="8">
        <f>+'Section A'!B2</f>
        <v>0</v>
      </c>
      <c r="G1" s="55" t="s">
        <v>350</v>
      </c>
    </row>
    <row r="2" spans="1:9" ht="42" customHeight="1" x14ac:dyDescent="0.25">
      <c r="A2" s="567" t="s">
        <v>196</v>
      </c>
      <c r="B2" s="567"/>
      <c r="C2" s="567"/>
      <c r="D2" s="567"/>
      <c r="E2" s="567"/>
      <c r="F2" s="567"/>
      <c r="G2" s="8" t="s">
        <v>347</v>
      </c>
    </row>
    <row r="3" spans="1:9" x14ac:dyDescent="0.25">
      <c r="A3" s="13"/>
      <c r="B3" s="13"/>
      <c r="C3" s="13"/>
      <c r="D3" s="13"/>
      <c r="E3" s="13"/>
      <c r="F3" s="13"/>
      <c r="G3" t="s">
        <v>347</v>
      </c>
    </row>
    <row r="4" spans="1:9" ht="25.5" x14ac:dyDescent="0.25">
      <c r="A4" s="236" t="s">
        <v>62</v>
      </c>
      <c r="B4" s="59" t="s">
        <v>44</v>
      </c>
      <c r="C4" s="59" t="s">
        <v>43</v>
      </c>
      <c r="D4" s="59" t="s">
        <v>32</v>
      </c>
      <c r="E4" s="59" t="s">
        <v>31</v>
      </c>
      <c r="F4" s="14" t="s">
        <v>289</v>
      </c>
      <c r="G4" s="290" t="s">
        <v>347</v>
      </c>
      <c r="I4" s="150" t="s">
        <v>244</v>
      </c>
    </row>
    <row r="5" spans="1:9" s="110" customFormat="1" x14ac:dyDescent="0.25">
      <c r="A5" s="241" t="s">
        <v>62</v>
      </c>
      <c r="B5" s="277">
        <v>4</v>
      </c>
      <c r="C5" s="277" t="s">
        <v>312</v>
      </c>
      <c r="D5" s="281">
        <f t="shared" ref="D5:D7" ca="1" si="0">RAND()*1000000</f>
        <v>610003.84434568998</v>
      </c>
      <c r="E5" s="277">
        <v>3</v>
      </c>
      <c r="F5" s="87">
        <f t="shared" ref="F5:F36" ca="1" si="1">ROUND(+B5*D5*E5,2)</f>
        <v>7320046.1299999999</v>
      </c>
      <c r="G5" s="122" t="s">
        <v>348</v>
      </c>
      <c r="I5" s="122"/>
    </row>
    <row r="6" spans="1:9" s="110" customFormat="1" x14ac:dyDescent="0.25">
      <c r="A6" s="299" t="s">
        <v>356</v>
      </c>
      <c r="B6" s="277">
        <v>4</v>
      </c>
      <c r="C6" s="277" t="s">
        <v>312</v>
      </c>
      <c r="D6" s="281">
        <f t="shared" ca="1" si="0"/>
        <v>312373.14614614396</v>
      </c>
      <c r="E6" s="277">
        <v>3</v>
      </c>
      <c r="F6" s="87">
        <f t="shared" ca="1" si="1"/>
        <v>3748477.75</v>
      </c>
      <c r="G6" s="122" t="s">
        <v>348</v>
      </c>
      <c r="I6" s="122"/>
    </row>
    <row r="7" spans="1:9" s="110" customFormat="1" x14ac:dyDescent="0.25">
      <c r="A7" s="299" t="s">
        <v>357</v>
      </c>
      <c r="B7" s="277">
        <v>4</v>
      </c>
      <c r="C7" s="277" t="s">
        <v>312</v>
      </c>
      <c r="D7" s="281">
        <f t="shared" ca="1" si="0"/>
        <v>333050.10604134336</v>
      </c>
      <c r="E7" s="277">
        <v>3</v>
      </c>
      <c r="F7" s="87">
        <f t="shared" ca="1" si="1"/>
        <v>3996601.27</v>
      </c>
      <c r="G7" s="122" t="s">
        <v>348</v>
      </c>
      <c r="I7" s="122"/>
    </row>
    <row r="8" spans="1:9" s="110" customFormat="1" hidden="1" x14ac:dyDescent="0.25">
      <c r="A8" s="299"/>
      <c r="B8" s="277"/>
      <c r="C8" s="277"/>
      <c r="D8" s="281"/>
      <c r="E8" s="277"/>
      <c r="F8" s="87">
        <f t="shared" si="1"/>
        <v>0</v>
      </c>
      <c r="G8" s="122" t="s">
        <v>348</v>
      </c>
      <c r="I8" s="122"/>
    </row>
    <row r="9" spans="1:9" s="110" customFormat="1" hidden="1" x14ac:dyDescent="0.25">
      <c r="A9" s="299"/>
      <c r="B9" s="277"/>
      <c r="C9" s="277"/>
      <c r="D9" s="281"/>
      <c r="E9" s="277"/>
      <c r="F9" s="87">
        <f t="shared" si="1"/>
        <v>0</v>
      </c>
      <c r="G9" s="122" t="s">
        <v>348</v>
      </c>
      <c r="I9" s="122"/>
    </row>
    <row r="10" spans="1:9" s="110" customFormat="1" hidden="1" x14ac:dyDescent="0.25">
      <c r="A10" s="299"/>
      <c r="B10" s="277"/>
      <c r="C10" s="277"/>
      <c r="D10" s="281"/>
      <c r="E10" s="277"/>
      <c r="F10" s="87">
        <f t="shared" si="1"/>
        <v>0</v>
      </c>
      <c r="G10" s="122" t="s">
        <v>348</v>
      </c>
      <c r="I10" s="122"/>
    </row>
    <row r="11" spans="1:9" s="110" customFormat="1" hidden="1" x14ac:dyDescent="0.25">
      <c r="A11" s="299"/>
      <c r="B11" s="277"/>
      <c r="C11" s="277"/>
      <c r="D11" s="281"/>
      <c r="E11" s="277"/>
      <c r="F11" s="87">
        <f t="shared" si="1"/>
        <v>0</v>
      </c>
      <c r="G11" s="122" t="s">
        <v>348</v>
      </c>
      <c r="I11" s="122"/>
    </row>
    <row r="12" spans="1:9" s="110" customFormat="1" hidden="1" x14ac:dyDescent="0.25">
      <c r="A12" s="299"/>
      <c r="B12" s="277"/>
      <c r="C12" s="277"/>
      <c r="D12" s="281"/>
      <c r="E12" s="277"/>
      <c r="F12" s="87">
        <f t="shared" si="1"/>
        <v>0</v>
      </c>
      <c r="G12" s="122" t="s">
        <v>348</v>
      </c>
      <c r="I12" s="122"/>
    </row>
    <row r="13" spans="1:9" s="110" customFormat="1" hidden="1" x14ac:dyDescent="0.25">
      <c r="A13" s="299"/>
      <c r="B13" s="277"/>
      <c r="C13" s="277"/>
      <c r="D13" s="281"/>
      <c r="E13" s="277"/>
      <c r="F13" s="87">
        <f t="shared" si="1"/>
        <v>0</v>
      </c>
      <c r="G13" s="122" t="s">
        <v>348</v>
      </c>
      <c r="I13" s="122"/>
    </row>
    <row r="14" spans="1:9" s="110" customFormat="1" hidden="1" x14ac:dyDescent="0.25">
      <c r="A14" s="299"/>
      <c r="B14" s="277"/>
      <c r="C14" s="277"/>
      <c r="D14" s="281"/>
      <c r="E14" s="277"/>
      <c r="F14" s="87">
        <f t="shared" si="1"/>
        <v>0</v>
      </c>
      <c r="G14" s="122" t="s">
        <v>348</v>
      </c>
      <c r="I14" s="122"/>
    </row>
    <row r="15" spans="1:9" s="110" customFormat="1" hidden="1" x14ac:dyDescent="0.25">
      <c r="A15" s="299"/>
      <c r="B15" s="277"/>
      <c r="C15" s="277"/>
      <c r="D15" s="281"/>
      <c r="E15" s="277"/>
      <c r="F15" s="87">
        <f t="shared" si="1"/>
        <v>0</v>
      </c>
      <c r="G15" s="122" t="s">
        <v>348</v>
      </c>
      <c r="I15" s="122"/>
    </row>
    <row r="16" spans="1:9" s="110" customFormat="1" hidden="1" x14ac:dyDescent="0.25">
      <c r="A16" s="299"/>
      <c r="B16" s="277"/>
      <c r="C16" s="277"/>
      <c r="D16" s="281"/>
      <c r="E16" s="277"/>
      <c r="F16" s="87">
        <f t="shared" si="1"/>
        <v>0</v>
      </c>
      <c r="G16" s="122" t="s">
        <v>348</v>
      </c>
      <c r="I16" s="122"/>
    </row>
    <row r="17" spans="1:9" s="110" customFormat="1" hidden="1" x14ac:dyDescent="0.25">
      <c r="A17" s="299"/>
      <c r="B17" s="277"/>
      <c r="C17" s="277"/>
      <c r="D17" s="281"/>
      <c r="E17" s="277"/>
      <c r="F17" s="87">
        <f t="shared" si="1"/>
        <v>0</v>
      </c>
      <c r="G17" s="122" t="s">
        <v>348</v>
      </c>
      <c r="I17" s="122"/>
    </row>
    <row r="18" spans="1:9" s="110" customFormat="1" hidden="1" x14ac:dyDescent="0.25">
      <c r="A18" s="299"/>
      <c r="B18" s="277"/>
      <c r="C18" s="277"/>
      <c r="D18" s="281"/>
      <c r="E18" s="277"/>
      <c r="F18" s="87">
        <f t="shared" si="1"/>
        <v>0</v>
      </c>
      <c r="G18" s="122" t="s">
        <v>348</v>
      </c>
      <c r="I18" s="122"/>
    </row>
    <row r="19" spans="1:9" s="110" customFormat="1" hidden="1" x14ac:dyDescent="0.25">
      <c r="A19" s="299"/>
      <c r="B19" s="277"/>
      <c r="C19" s="277"/>
      <c r="D19" s="281"/>
      <c r="E19" s="277"/>
      <c r="F19" s="87">
        <f t="shared" si="1"/>
        <v>0</v>
      </c>
      <c r="G19" s="122" t="s">
        <v>348</v>
      </c>
      <c r="I19" s="122"/>
    </row>
    <row r="20" spans="1:9" s="110" customFormat="1" hidden="1" x14ac:dyDescent="0.25">
      <c r="A20" s="299"/>
      <c r="B20" s="277"/>
      <c r="C20" s="277"/>
      <c r="D20" s="281"/>
      <c r="E20" s="277"/>
      <c r="F20" s="87">
        <f t="shared" si="1"/>
        <v>0</v>
      </c>
      <c r="G20" s="122" t="s">
        <v>348</v>
      </c>
      <c r="I20" s="122"/>
    </row>
    <row r="21" spans="1:9" s="110" customFormat="1" hidden="1" x14ac:dyDescent="0.25">
      <c r="A21" s="299"/>
      <c r="B21" s="277"/>
      <c r="C21" s="277"/>
      <c r="D21" s="281"/>
      <c r="E21" s="277"/>
      <c r="F21" s="87">
        <f t="shared" si="1"/>
        <v>0</v>
      </c>
      <c r="G21" s="122" t="s">
        <v>348</v>
      </c>
      <c r="I21" s="122"/>
    </row>
    <row r="22" spans="1:9" s="110" customFormat="1" hidden="1" x14ac:dyDescent="0.25">
      <c r="A22" s="299"/>
      <c r="B22" s="277"/>
      <c r="C22" s="277"/>
      <c r="D22" s="281"/>
      <c r="E22" s="277"/>
      <c r="F22" s="87">
        <f t="shared" si="1"/>
        <v>0</v>
      </c>
      <c r="G22" s="122" t="s">
        <v>348</v>
      </c>
      <c r="I22" s="122"/>
    </row>
    <row r="23" spans="1:9" s="110" customFormat="1" hidden="1" x14ac:dyDescent="0.25">
      <c r="A23" s="299"/>
      <c r="B23" s="277"/>
      <c r="C23" s="277"/>
      <c r="D23" s="281"/>
      <c r="E23" s="277"/>
      <c r="F23" s="87">
        <f t="shared" si="1"/>
        <v>0</v>
      </c>
      <c r="G23" s="122" t="s">
        <v>348</v>
      </c>
      <c r="I23" s="122"/>
    </row>
    <row r="24" spans="1:9" s="110" customFormat="1" hidden="1" x14ac:dyDescent="0.25">
      <c r="A24" s="299"/>
      <c r="B24" s="277"/>
      <c r="C24" s="277"/>
      <c r="D24" s="281"/>
      <c r="E24" s="277"/>
      <c r="F24" s="87">
        <f t="shared" si="1"/>
        <v>0</v>
      </c>
      <c r="G24" s="122" t="s">
        <v>348</v>
      </c>
      <c r="I24" s="122"/>
    </row>
    <row r="25" spans="1:9" s="110" customFormat="1" hidden="1" x14ac:dyDescent="0.25">
      <c r="A25" s="299"/>
      <c r="B25" s="277"/>
      <c r="C25" s="277"/>
      <c r="D25" s="281"/>
      <c r="E25" s="277"/>
      <c r="F25" s="87">
        <f t="shared" si="1"/>
        <v>0</v>
      </c>
      <c r="G25" s="122" t="s">
        <v>348</v>
      </c>
      <c r="I25" s="122"/>
    </row>
    <row r="26" spans="1:9" s="110" customFormat="1" hidden="1" x14ac:dyDescent="0.25">
      <c r="A26" s="299"/>
      <c r="B26" s="277"/>
      <c r="C26" s="277"/>
      <c r="D26" s="281"/>
      <c r="E26" s="277"/>
      <c r="F26" s="87">
        <f t="shared" si="1"/>
        <v>0</v>
      </c>
      <c r="G26" s="122" t="s">
        <v>348</v>
      </c>
      <c r="I26" s="122"/>
    </row>
    <row r="27" spans="1:9" s="110" customFormat="1" hidden="1" x14ac:dyDescent="0.25">
      <c r="A27" s="299"/>
      <c r="B27" s="277"/>
      <c r="C27" s="277"/>
      <c r="D27" s="281"/>
      <c r="E27" s="277"/>
      <c r="F27" s="87">
        <f t="shared" si="1"/>
        <v>0</v>
      </c>
      <c r="G27" s="122" t="s">
        <v>348</v>
      </c>
      <c r="I27" s="122"/>
    </row>
    <row r="28" spans="1:9" s="110" customFormat="1" hidden="1" x14ac:dyDescent="0.25">
      <c r="A28" s="299"/>
      <c r="B28" s="277"/>
      <c r="C28" s="277"/>
      <c r="D28" s="281"/>
      <c r="E28" s="277"/>
      <c r="F28" s="87">
        <f t="shared" si="1"/>
        <v>0</v>
      </c>
      <c r="G28" s="122" t="s">
        <v>348</v>
      </c>
      <c r="I28" s="122"/>
    </row>
    <row r="29" spans="1:9" s="110" customFormat="1" hidden="1" x14ac:dyDescent="0.25">
      <c r="A29" s="299"/>
      <c r="B29" s="277"/>
      <c r="C29" s="277"/>
      <c r="D29" s="281"/>
      <c r="E29" s="277"/>
      <c r="F29" s="87">
        <f t="shared" si="1"/>
        <v>0</v>
      </c>
      <c r="G29" s="122" t="s">
        <v>348</v>
      </c>
      <c r="I29" s="122"/>
    </row>
    <row r="30" spans="1:9" s="110" customFormat="1" hidden="1" x14ac:dyDescent="0.25">
      <c r="A30" s="299"/>
      <c r="B30" s="277"/>
      <c r="C30" s="277"/>
      <c r="D30" s="281"/>
      <c r="E30" s="277"/>
      <c r="F30" s="87">
        <f t="shared" si="1"/>
        <v>0</v>
      </c>
      <c r="G30" s="122" t="s">
        <v>348</v>
      </c>
      <c r="I30" s="122"/>
    </row>
    <row r="31" spans="1:9" s="110" customFormat="1" hidden="1" x14ac:dyDescent="0.25">
      <c r="A31" s="299"/>
      <c r="B31" s="277"/>
      <c r="C31" s="277"/>
      <c r="D31" s="281"/>
      <c r="E31" s="277"/>
      <c r="F31" s="87">
        <f t="shared" si="1"/>
        <v>0</v>
      </c>
      <c r="G31" s="122" t="s">
        <v>348</v>
      </c>
      <c r="I31" s="122"/>
    </row>
    <row r="32" spans="1:9" s="110" customFormat="1" hidden="1" x14ac:dyDescent="0.25">
      <c r="A32" s="299"/>
      <c r="B32" s="277"/>
      <c r="C32" s="277"/>
      <c r="D32" s="281"/>
      <c r="E32" s="277"/>
      <c r="F32" s="87">
        <f t="shared" si="1"/>
        <v>0</v>
      </c>
      <c r="G32" s="122" t="s">
        <v>348</v>
      </c>
      <c r="I32" s="122"/>
    </row>
    <row r="33" spans="1:9" s="110" customFormat="1" hidden="1" x14ac:dyDescent="0.25">
      <c r="A33" s="299"/>
      <c r="B33" s="277"/>
      <c r="C33" s="277"/>
      <c r="D33" s="281"/>
      <c r="E33" s="277"/>
      <c r="F33" s="87">
        <f t="shared" si="1"/>
        <v>0</v>
      </c>
      <c r="G33" s="122" t="s">
        <v>348</v>
      </c>
      <c r="I33" s="122"/>
    </row>
    <row r="34" spans="1:9" s="110" customFormat="1" hidden="1" x14ac:dyDescent="0.25">
      <c r="A34" s="299"/>
      <c r="B34" s="277"/>
      <c r="C34" s="277"/>
      <c r="D34" s="281"/>
      <c r="E34" s="277"/>
      <c r="F34" s="87">
        <f t="shared" si="1"/>
        <v>0</v>
      </c>
      <c r="G34" s="122" t="s">
        <v>348</v>
      </c>
      <c r="I34" s="122"/>
    </row>
    <row r="35" spans="1:9" s="110" customFormat="1" hidden="1" x14ac:dyDescent="0.25">
      <c r="A35" s="299"/>
      <c r="B35" s="277"/>
      <c r="C35" s="277"/>
      <c r="D35" s="281"/>
      <c r="E35" s="277"/>
      <c r="F35" s="87">
        <f t="shared" si="1"/>
        <v>0</v>
      </c>
      <c r="G35" s="122" t="s">
        <v>348</v>
      </c>
      <c r="I35" s="122"/>
    </row>
    <row r="36" spans="1:9" s="110" customFormat="1" hidden="1" x14ac:dyDescent="0.25">
      <c r="A36" s="299"/>
      <c r="B36" s="277"/>
      <c r="C36" s="277"/>
      <c r="D36" s="281"/>
      <c r="E36" s="277"/>
      <c r="F36" s="87">
        <f t="shared" si="1"/>
        <v>0</v>
      </c>
      <c r="G36" s="122" t="s">
        <v>348</v>
      </c>
      <c r="I36" s="122"/>
    </row>
    <row r="37" spans="1:9" s="110" customFormat="1" hidden="1" x14ac:dyDescent="0.25">
      <c r="A37" s="299"/>
      <c r="B37" s="277"/>
      <c r="C37" s="277"/>
      <c r="D37" s="281"/>
      <c r="E37" s="277"/>
      <c r="F37" s="87">
        <f t="shared" ref="F37:F68" si="2">ROUND(+B37*D37*E37,2)</f>
        <v>0</v>
      </c>
      <c r="G37" s="122" t="s">
        <v>348</v>
      </c>
      <c r="I37" s="122"/>
    </row>
    <row r="38" spans="1:9" s="110" customFormat="1" hidden="1" x14ac:dyDescent="0.25">
      <c r="A38" s="299"/>
      <c r="B38" s="277"/>
      <c r="C38" s="277"/>
      <c r="D38" s="281"/>
      <c r="E38" s="277"/>
      <c r="F38" s="87">
        <f t="shared" si="2"/>
        <v>0</v>
      </c>
      <c r="G38" s="122" t="s">
        <v>348</v>
      </c>
      <c r="I38" s="122"/>
    </row>
    <row r="39" spans="1:9" s="110" customFormat="1" hidden="1" x14ac:dyDescent="0.25">
      <c r="A39" s="299"/>
      <c r="B39" s="277"/>
      <c r="C39" s="277"/>
      <c r="D39" s="281"/>
      <c r="E39" s="277"/>
      <c r="F39" s="87">
        <f t="shared" si="2"/>
        <v>0</v>
      </c>
      <c r="G39" s="122" t="s">
        <v>348</v>
      </c>
      <c r="I39" s="122"/>
    </row>
    <row r="40" spans="1:9" s="110" customFormat="1" hidden="1" x14ac:dyDescent="0.25">
      <c r="A40" s="299"/>
      <c r="B40" s="277"/>
      <c r="C40" s="277"/>
      <c r="D40" s="281"/>
      <c r="E40" s="277"/>
      <c r="F40" s="87">
        <f t="shared" si="2"/>
        <v>0</v>
      </c>
      <c r="G40" s="122" t="s">
        <v>348</v>
      </c>
      <c r="I40" s="122"/>
    </row>
    <row r="41" spans="1:9" s="110" customFormat="1" hidden="1" x14ac:dyDescent="0.25">
      <c r="A41" s="299"/>
      <c r="B41" s="277"/>
      <c r="C41" s="277"/>
      <c r="D41" s="281"/>
      <c r="E41" s="277"/>
      <c r="F41" s="87">
        <f t="shared" si="2"/>
        <v>0</v>
      </c>
      <c r="G41" s="122" t="s">
        <v>348</v>
      </c>
      <c r="I41" s="122"/>
    </row>
    <row r="42" spans="1:9" s="110" customFormat="1" hidden="1" x14ac:dyDescent="0.25">
      <c r="A42" s="299"/>
      <c r="B42" s="277"/>
      <c r="C42" s="277"/>
      <c r="D42" s="281"/>
      <c r="E42" s="277"/>
      <c r="F42" s="87">
        <f t="shared" si="2"/>
        <v>0</v>
      </c>
      <c r="G42" s="122" t="s">
        <v>348</v>
      </c>
      <c r="I42" s="122"/>
    </row>
    <row r="43" spans="1:9" s="110" customFormat="1" hidden="1" x14ac:dyDescent="0.25">
      <c r="A43" s="299"/>
      <c r="B43" s="277"/>
      <c r="C43" s="277"/>
      <c r="D43" s="281"/>
      <c r="E43" s="277"/>
      <c r="F43" s="87">
        <f t="shared" si="2"/>
        <v>0</v>
      </c>
      <c r="G43" s="122" t="s">
        <v>348</v>
      </c>
      <c r="I43" s="122"/>
    </row>
    <row r="44" spans="1:9" s="110" customFormat="1" hidden="1" x14ac:dyDescent="0.25">
      <c r="A44" s="299"/>
      <c r="B44" s="277"/>
      <c r="C44" s="277"/>
      <c r="D44" s="281"/>
      <c r="E44" s="277"/>
      <c r="F44" s="87">
        <f t="shared" si="2"/>
        <v>0</v>
      </c>
      <c r="G44" s="122" t="s">
        <v>348</v>
      </c>
      <c r="I44" s="122"/>
    </row>
    <row r="45" spans="1:9" s="110" customFormat="1" hidden="1" x14ac:dyDescent="0.25">
      <c r="A45" s="299"/>
      <c r="B45" s="277"/>
      <c r="C45" s="277"/>
      <c r="D45" s="281"/>
      <c r="E45" s="277"/>
      <c r="F45" s="87">
        <f t="shared" si="2"/>
        <v>0</v>
      </c>
      <c r="G45" s="122" t="s">
        <v>348</v>
      </c>
      <c r="I45" s="122"/>
    </row>
    <row r="46" spans="1:9" s="110" customFormat="1" hidden="1" x14ac:dyDescent="0.25">
      <c r="A46" s="299"/>
      <c r="B46" s="277"/>
      <c r="C46" s="277"/>
      <c r="D46" s="281"/>
      <c r="E46" s="277"/>
      <c r="F46" s="87">
        <f t="shared" si="2"/>
        <v>0</v>
      </c>
      <c r="G46" s="122" t="s">
        <v>348</v>
      </c>
      <c r="I46" s="122"/>
    </row>
    <row r="47" spans="1:9" s="110" customFormat="1" hidden="1" x14ac:dyDescent="0.25">
      <c r="A47" s="299"/>
      <c r="B47" s="277"/>
      <c r="C47" s="277"/>
      <c r="D47" s="281"/>
      <c r="E47" s="277"/>
      <c r="F47" s="87">
        <f t="shared" si="2"/>
        <v>0</v>
      </c>
      <c r="G47" s="122" t="s">
        <v>348</v>
      </c>
      <c r="I47" s="122"/>
    </row>
    <row r="48" spans="1:9" s="110" customFormat="1" hidden="1" x14ac:dyDescent="0.25">
      <c r="A48" s="299"/>
      <c r="B48" s="277"/>
      <c r="C48" s="277"/>
      <c r="D48" s="281"/>
      <c r="E48" s="277"/>
      <c r="F48" s="87">
        <f t="shared" si="2"/>
        <v>0</v>
      </c>
      <c r="G48" s="122" t="s">
        <v>348</v>
      </c>
      <c r="I48" s="122"/>
    </row>
    <row r="49" spans="1:9" s="110" customFormat="1" hidden="1" x14ac:dyDescent="0.25">
      <c r="A49" s="299"/>
      <c r="B49" s="277"/>
      <c r="C49" s="277"/>
      <c r="D49" s="281"/>
      <c r="E49" s="277"/>
      <c r="F49" s="87">
        <f t="shared" si="2"/>
        <v>0</v>
      </c>
      <c r="G49" s="122" t="s">
        <v>348</v>
      </c>
      <c r="I49" s="122"/>
    </row>
    <row r="50" spans="1:9" s="110" customFormat="1" hidden="1" x14ac:dyDescent="0.25">
      <c r="A50" s="299"/>
      <c r="B50" s="277"/>
      <c r="C50" s="277"/>
      <c r="D50" s="281"/>
      <c r="E50" s="277"/>
      <c r="F50" s="87">
        <f t="shared" si="2"/>
        <v>0</v>
      </c>
      <c r="G50" s="122" t="s">
        <v>348</v>
      </c>
      <c r="I50" s="122"/>
    </row>
    <row r="51" spans="1:9" s="110" customFormat="1" hidden="1" x14ac:dyDescent="0.25">
      <c r="A51" s="299"/>
      <c r="B51" s="277"/>
      <c r="C51" s="277"/>
      <c r="D51" s="281"/>
      <c r="E51" s="277"/>
      <c r="F51" s="87">
        <f t="shared" si="2"/>
        <v>0</v>
      </c>
      <c r="G51" s="122" t="s">
        <v>348</v>
      </c>
      <c r="I51" s="122"/>
    </row>
    <row r="52" spans="1:9" s="110" customFormat="1" hidden="1" x14ac:dyDescent="0.25">
      <c r="A52" s="299"/>
      <c r="B52" s="277"/>
      <c r="C52" s="277"/>
      <c r="D52" s="281"/>
      <c r="E52" s="277"/>
      <c r="F52" s="87">
        <f t="shared" si="2"/>
        <v>0</v>
      </c>
      <c r="G52" s="122" t="s">
        <v>348</v>
      </c>
      <c r="I52" s="122"/>
    </row>
    <row r="53" spans="1:9" s="110" customFormat="1" hidden="1" x14ac:dyDescent="0.25">
      <c r="A53" s="299"/>
      <c r="B53" s="277"/>
      <c r="C53" s="277"/>
      <c r="D53" s="281"/>
      <c r="E53" s="277"/>
      <c r="F53" s="87">
        <f t="shared" si="2"/>
        <v>0</v>
      </c>
      <c r="G53" s="122" t="s">
        <v>348</v>
      </c>
      <c r="I53" s="122"/>
    </row>
    <row r="54" spans="1:9" s="110" customFormat="1" hidden="1" x14ac:dyDescent="0.25">
      <c r="A54" s="299"/>
      <c r="B54" s="277"/>
      <c r="C54" s="277"/>
      <c r="D54" s="281"/>
      <c r="E54" s="277"/>
      <c r="F54" s="87">
        <f t="shared" si="2"/>
        <v>0</v>
      </c>
      <c r="G54" s="122" t="s">
        <v>348</v>
      </c>
      <c r="I54" s="122"/>
    </row>
    <row r="55" spans="1:9" s="110" customFormat="1" hidden="1" x14ac:dyDescent="0.25">
      <c r="A55" s="299"/>
      <c r="B55" s="277"/>
      <c r="C55" s="277"/>
      <c r="D55" s="281"/>
      <c r="E55" s="277"/>
      <c r="F55" s="87">
        <f t="shared" si="2"/>
        <v>0</v>
      </c>
      <c r="G55" s="122" t="s">
        <v>348</v>
      </c>
      <c r="I55" s="122"/>
    </row>
    <row r="56" spans="1:9" s="110" customFormat="1" hidden="1" x14ac:dyDescent="0.25">
      <c r="A56" s="299"/>
      <c r="B56" s="277"/>
      <c r="C56" s="277"/>
      <c r="D56" s="281"/>
      <c r="E56" s="277"/>
      <c r="F56" s="87">
        <f t="shared" si="2"/>
        <v>0</v>
      </c>
      <c r="G56" s="122" t="s">
        <v>348</v>
      </c>
      <c r="I56" s="122"/>
    </row>
    <row r="57" spans="1:9" s="110" customFormat="1" hidden="1" x14ac:dyDescent="0.25">
      <c r="A57" s="299"/>
      <c r="B57" s="277"/>
      <c r="C57" s="277"/>
      <c r="D57" s="281"/>
      <c r="E57" s="277"/>
      <c r="F57" s="87">
        <f t="shared" si="2"/>
        <v>0</v>
      </c>
      <c r="G57" s="122" t="s">
        <v>348</v>
      </c>
      <c r="I57" s="122"/>
    </row>
    <row r="58" spans="1:9" s="110" customFormat="1" hidden="1" x14ac:dyDescent="0.25">
      <c r="A58" s="299"/>
      <c r="B58" s="277"/>
      <c r="C58" s="277"/>
      <c r="D58" s="281"/>
      <c r="E58" s="277"/>
      <c r="F58" s="87">
        <f t="shared" si="2"/>
        <v>0</v>
      </c>
      <c r="G58" s="122" t="s">
        <v>348</v>
      </c>
      <c r="I58" s="122"/>
    </row>
    <row r="59" spans="1:9" s="110" customFormat="1" hidden="1" x14ac:dyDescent="0.25">
      <c r="A59" s="299"/>
      <c r="B59" s="277"/>
      <c r="C59" s="277"/>
      <c r="D59" s="281"/>
      <c r="E59" s="277"/>
      <c r="F59" s="87">
        <f t="shared" si="2"/>
        <v>0</v>
      </c>
      <c r="G59" s="122" t="s">
        <v>348</v>
      </c>
      <c r="I59" s="122"/>
    </row>
    <row r="60" spans="1:9" s="110" customFormat="1" hidden="1" x14ac:dyDescent="0.25">
      <c r="A60" s="299"/>
      <c r="B60" s="277"/>
      <c r="C60" s="277"/>
      <c r="D60" s="281"/>
      <c r="E60" s="277"/>
      <c r="F60" s="87">
        <f t="shared" si="2"/>
        <v>0</v>
      </c>
      <c r="G60" s="122" t="s">
        <v>348</v>
      </c>
      <c r="I60" s="122"/>
    </row>
    <row r="61" spans="1:9" s="110" customFormat="1" hidden="1" x14ac:dyDescent="0.25">
      <c r="A61" s="299"/>
      <c r="B61" s="277"/>
      <c r="C61" s="277"/>
      <c r="D61" s="281"/>
      <c r="E61" s="277"/>
      <c r="F61" s="87">
        <f t="shared" si="2"/>
        <v>0</v>
      </c>
      <c r="G61" s="122" t="s">
        <v>348</v>
      </c>
      <c r="I61" s="122"/>
    </row>
    <row r="62" spans="1:9" s="110" customFormat="1" hidden="1" x14ac:dyDescent="0.25">
      <c r="A62" s="299"/>
      <c r="B62" s="277"/>
      <c r="C62" s="277"/>
      <c r="D62" s="281"/>
      <c r="E62" s="277"/>
      <c r="F62" s="87">
        <f t="shared" si="2"/>
        <v>0</v>
      </c>
      <c r="G62" s="122" t="s">
        <v>348</v>
      </c>
      <c r="I62" s="122"/>
    </row>
    <row r="63" spans="1:9" s="110" customFormat="1" hidden="1" x14ac:dyDescent="0.25">
      <c r="A63" s="299"/>
      <c r="B63" s="277"/>
      <c r="C63" s="277"/>
      <c r="D63" s="281"/>
      <c r="E63" s="277"/>
      <c r="F63" s="87">
        <f t="shared" si="2"/>
        <v>0</v>
      </c>
      <c r="G63" s="122" t="s">
        <v>348</v>
      </c>
      <c r="I63" s="122"/>
    </row>
    <row r="64" spans="1:9" s="110" customFormat="1" hidden="1" x14ac:dyDescent="0.25">
      <c r="A64" s="299"/>
      <c r="B64" s="277"/>
      <c r="C64" s="277"/>
      <c r="D64" s="281"/>
      <c r="E64" s="277"/>
      <c r="F64" s="87">
        <f t="shared" si="2"/>
        <v>0</v>
      </c>
      <c r="G64" s="122" t="s">
        <v>348</v>
      </c>
      <c r="I64" s="122"/>
    </row>
    <row r="65" spans="1:9" s="110" customFormat="1" hidden="1" x14ac:dyDescent="0.25">
      <c r="A65" s="299"/>
      <c r="B65" s="277"/>
      <c r="C65" s="277"/>
      <c r="D65" s="281"/>
      <c r="E65" s="277"/>
      <c r="F65" s="87">
        <f t="shared" si="2"/>
        <v>0</v>
      </c>
      <c r="G65" s="122" t="s">
        <v>348</v>
      </c>
      <c r="I65" s="122"/>
    </row>
    <row r="66" spans="1:9" s="110" customFormat="1" hidden="1" x14ac:dyDescent="0.25">
      <c r="A66" s="299"/>
      <c r="B66" s="277"/>
      <c r="C66" s="277"/>
      <c r="D66" s="281"/>
      <c r="E66" s="277"/>
      <c r="F66" s="87">
        <f t="shared" si="2"/>
        <v>0</v>
      </c>
      <c r="G66" s="122" t="s">
        <v>348</v>
      </c>
      <c r="I66" s="122"/>
    </row>
    <row r="67" spans="1:9" s="110" customFormat="1" hidden="1" x14ac:dyDescent="0.25">
      <c r="A67" s="299"/>
      <c r="B67" s="277"/>
      <c r="C67" s="277"/>
      <c r="D67" s="281"/>
      <c r="E67" s="277"/>
      <c r="F67" s="87">
        <f t="shared" si="2"/>
        <v>0</v>
      </c>
      <c r="G67" s="122" t="s">
        <v>348</v>
      </c>
      <c r="I67" s="122"/>
    </row>
    <row r="68" spans="1:9" s="110" customFormat="1" hidden="1" x14ac:dyDescent="0.25">
      <c r="A68" s="299"/>
      <c r="B68" s="277"/>
      <c r="C68" s="277"/>
      <c r="D68" s="281"/>
      <c r="E68" s="277"/>
      <c r="F68" s="87">
        <f t="shared" si="2"/>
        <v>0</v>
      </c>
      <c r="G68" s="122" t="s">
        <v>348</v>
      </c>
      <c r="I68" s="122"/>
    </row>
    <row r="69" spans="1:9" s="110" customFormat="1" hidden="1" x14ac:dyDescent="0.25">
      <c r="A69" s="299"/>
      <c r="B69" s="277"/>
      <c r="C69" s="277"/>
      <c r="D69" s="281"/>
      <c r="E69" s="277"/>
      <c r="F69" s="87">
        <f t="shared" ref="F69:F100" si="3">ROUND(+B69*D69*E69,2)</f>
        <v>0</v>
      </c>
      <c r="G69" s="122" t="s">
        <v>348</v>
      </c>
      <c r="I69" s="122"/>
    </row>
    <row r="70" spans="1:9" s="110" customFormat="1" hidden="1" x14ac:dyDescent="0.25">
      <c r="A70" s="299"/>
      <c r="B70" s="277"/>
      <c r="C70" s="277"/>
      <c r="D70" s="281"/>
      <c r="E70" s="277"/>
      <c r="F70" s="87">
        <f t="shared" si="3"/>
        <v>0</v>
      </c>
      <c r="G70" s="122" t="s">
        <v>348</v>
      </c>
      <c r="I70" s="122"/>
    </row>
    <row r="71" spans="1:9" s="110" customFormat="1" hidden="1" x14ac:dyDescent="0.25">
      <c r="A71" s="299"/>
      <c r="B71" s="277"/>
      <c r="C71" s="277"/>
      <c r="D71" s="281"/>
      <c r="E71" s="277"/>
      <c r="F71" s="87">
        <f t="shared" si="3"/>
        <v>0</v>
      </c>
      <c r="G71" s="122" t="s">
        <v>348</v>
      </c>
      <c r="I71" s="122"/>
    </row>
    <row r="72" spans="1:9" s="110" customFormat="1" hidden="1" x14ac:dyDescent="0.25">
      <c r="A72" s="299"/>
      <c r="B72" s="277"/>
      <c r="C72" s="277"/>
      <c r="D72" s="281"/>
      <c r="E72" s="277"/>
      <c r="F72" s="87">
        <f t="shared" si="3"/>
        <v>0</v>
      </c>
      <c r="G72" s="122" t="s">
        <v>348</v>
      </c>
      <c r="I72" s="122"/>
    </row>
    <row r="73" spans="1:9" s="110" customFormat="1" hidden="1" x14ac:dyDescent="0.25">
      <c r="A73" s="299"/>
      <c r="B73" s="277"/>
      <c r="C73" s="277"/>
      <c r="D73" s="281"/>
      <c r="E73" s="277"/>
      <c r="F73" s="87">
        <f t="shared" si="3"/>
        <v>0</v>
      </c>
      <c r="G73" s="122" t="s">
        <v>348</v>
      </c>
      <c r="I73" s="122"/>
    </row>
    <row r="74" spans="1:9" s="110" customFormat="1" hidden="1" x14ac:dyDescent="0.25">
      <c r="A74" s="299"/>
      <c r="B74" s="277"/>
      <c r="C74" s="277"/>
      <c r="D74" s="281"/>
      <c r="E74" s="277"/>
      <c r="F74" s="87">
        <f t="shared" si="3"/>
        <v>0</v>
      </c>
      <c r="G74" s="122" t="s">
        <v>348</v>
      </c>
      <c r="I74" s="122"/>
    </row>
    <row r="75" spans="1:9" s="110" customFormat="1" hidden="1" x14ac:dyDescent="0.25">
      <c r="A75" s="299"/>
      <c r="B75" s="277"/>
      <c r="C75" s="277"/>
      <c r="D75" s="281"/>
      <c r="E75" s="277"/>
      <c r="F75" s="87">
        <f t="shared" si="3"/>
        <v>0</v>
      </c>
      <c r="G75" s="122" t="s">
        <v>348</v>
      </c>
      <c r="I75" s="122"/>
    </row>
    <row r="76" spans="1:9" s="110" customFormat="1" hidden="1" x14ac:dyDescent="0.25">
      <c r="A76" s="299"/>
      <c r="B76" s="277"/>
      <c r="C76" s="277"/>
      <c r="D76" s="281"/>
      <c r="E76" s="277"/>
      <c r="F76" s="87">
        <f t="shared" si="3"/>
        <v>0</v>
      </c>
      <c r="G76" s="122" t="s">
        <v>348</v>
      </c>
      <c r="I76" s="122"/>
    </row>
    <row r="77" spans="1:9" s="110" customFormat="1" hidden="1" x14ac:dyDescent="0.25">
      <c r="A77" s="299"/>
      <c r="B77" s="277"/>
      <c r="C77" s="277"/>
      <c r="D77" s="281"/>
      <c r="E77" s="277"/>
      <c r="F77" s="87">
        <f t="shared" si="3"/>
        <v>0</v>
      </c>
      <c r="G77" s="122" t="s">
        <v>348</v>
      </c>
      <c r="I77" s="122"/>
    </row>
    <row r="78" spans="1:9" s="110" customFormat="1" hidden="1" x14ac:dyDescent="0.25">
      <c r="A78" s="299"/>
      <c r="B78" s="277"/>
      <c r="C78" s="277"/>
      <c r="D78" s="281"/>
      <c r="E78" s="277"/>
      <c r="F78" s="87">
        <f t="shared" si="3"/>
        <v>0</v>
      </c>
      <c r="G78" s="122" t="s">
        <v>348</v>
      </c>
      <c r="I78" s="122"/>
    </row>
    <row r="79" spans="1:9" s="110" customFormat="1" hidden="1" x14ac:dyDescent="0.25">
      <c r="A79" s="299"/>
      <c r="B79" s="277"/>
      <c r="C79" s="277"/>
      <c r="D79" s="281"/>
      <c r="E79" s="277"/>
      <c r="F79" s="87">
        <f t="shared" si="3"/>
        <v>0</v>
      </c>
      <c r="G79" s="122" t="s">
        <v>348</v>
      </c>
      <c r="I79" s="122"/>
    </row>
    <row r="80" spans="1:9" s="110" customFormat="1" hidden="1" x14ac:dyDescent="0.25">
      <c r="A80" s="299"/>
      <c r="B80" s="277"/>
      <c r="C80" s="277"/>
      <c r="D80" s="281"/>
      <c r="E80" s="277"/>
      <c r="F80" s="87">
        <f t="shared" si="3"/>
        <v>0</v>
      </c>
      <c r="G80" s="122" t="s">
        <v>348</v>
      </c>
      <c r="I80" s="122"/>
    </row>
    <row r="81" spans="1:9" s="110" customFormat="1" hidden="1" x14ac:dyDescent="0.25">
      <c r="A81" s="299"/>
      <c r="B81" s="277"/>
      <c r="C81" s="277"/>
      <c r="D81" s="281"/>
      <c r="E81" s="277"/>
      <c r="F81" s="87">
        <f t="shared" si="3"/>
        <v>0</v>
      </c>
      <c r="G81" s="122" t="s">
        <v>348</v>
      </c>
      <c r="I81" s="122"/>
    </row>
    <row r="82" spans="1:9" s="110" customFormat="1" hidden="1" x14ac:dyDescent="0.25">
      <c r="A82" s="299"/>
      <c r="B82" s="277"/>
      <c r="C82" s="277"/>
      <c r="D82" s="281"/>
      <c r="E82" s="277"/>
      <c r="F82" s="87">
        <f t="shared" si="3"/>
        <v>0</v>
      </c>
      <c r="G82" s="122" t="s">
        <v>348</v>
      </c>
      <c r="I82" s="122"/>
    </row>
    <row r="83" spans="1:9" s="110" customFormat="1" hidden="1" x14ac:dyDescent="0.25">
      <c r="A83" s="299"/>
      <c r="B83" s="277"/>
      <c r="C83" s="277"/>
      <c r="D83" s="281"/>
      <c r="E83" s="277"/>
      <c r="F83" s="87">
        <f t="shared" si="3"/>
        <v>0</v>
      </c>
      <c r="G83" s="122" t="s">
        <v>348</v>
      </c>
      <c r="I83" s="122"/>
    </row>
    <row r="84" spans="1:9" s="110" customFormat="1" hidden="1" x14ac:dyDescent="0.25">
      <c r="A84" s="299"/>
      <c r="B84" s="277"/>
      <c r="C84" s="277"/>
      <c r="D84" s="281"/>
      <c r="E84" s="277"/>
      <c r="F84" s="87">
        <f t="shared" si="3"/>
        <v>0</v>
      </c>
      <c r="G84" s="122" t="s">
        <v>348</v>
      </c>
      <c r="I84" s="122"/>
    </row>
    <row r="85" spans="1:9" s="110" customFormat="1" hidden="1" x14ac:dyDescent="0.25">
      <c r="A85" s="299"/>
      <c r="B85" s="277"/>
      <c r="C85" s="277"/>
      <c r="D85" s="281"/>
      <c r="E85" s="277"/>
      <c r="F85" s="87">
        <f t="shared" si="3"/>
        <v>0</v>
      </c>
      <c r="G85" s="122" t="s">
        <v>348</v>
      </c>
      <c r="I85" s="122"/>
    </row>
    <row r="86" spans="1:9" s="110" customFormat="1" hidden="1" x14ac:dyDescent="0.25">
      <c r="A86" s="299"/>
      <c r="B86" s="277"/>
      <c r="C86" s="277"/>
      <c r="D86" s="281"/>
      <c r="E86" s="277"/>
      <c r="F86" s="87">
        <f t="shared" si="3"/>
        <v>0</v>
      </c>
      <c r="G86" s="122" t="s">
        <v>348</v>
      </c>
      <c r="I86" s="122"/>
    </row>
    <row r="87" spans="1:9" s="110" customFormat="1" hidden="1" x14ac:dyDescent="0.25">
      <c r="A87" s="299"/>
      <c r="B87" s="277"/>
      <c r="C87" s="277"/>
      <c r="D87" s="281"/>
      <c r="E87" s="277"/>
      <c r="F87" s="87">
        <f t="shared" si="3"/>
        <v>0</v>
      </c>
      <c r="G87" s="122" t="s">
        <v>348</v>
      </c>
      <c r="I87" s="122"/>
    </row>
    <row r="88" spans="1:9" s="110" customFormat="1" hidden="1" x14ac:dyDescent="0.25">
      <c r="A88" s="299"/>
      <c r="B88" s="277"/>
      <c r="C88" s="277"/>
      <c r="D88" s="281"/>
      <c r="E88" s="277"/>
      <c r="F88" s="87">
        <f t="shared" si="3"/>
        <v>0</v>
      </c>
      <c r="G88" s="122" t="s">
        <v>348</v>
      </c>
      <c r="I88" s="122"/>
    </row>
    <row r="89" spans="1:9" s="110" customFormat="1" hidden="1" x14ac:dyDescent="0.25">
      <c r="A89" s="299"/>
      <c r="B89" s="277"/>
      <c r="C89" s="277"/>
      <c r="D89" s="281"/>
      <c r="E89" s="277"/>
      <c r="F89" s="87">
        <f t="shared" si="3"/>
        <v>0</v>
      </c>
      <c r="G89" s="122" t="s">
        <v>348</v>
      </c>
      <c r="I89" s="122"/>
    </row>
    <row r="90" spans="1:9" s="110" customFormat="1" hidden="1" x14ac:dyDescent="0.25">
      <c r="A90" s="299"/>
      <c r="B90" s="277"/>
      <c r="C90" s="277"/>
      <c r="D90" s="281"/>
      <c r="E90" s="277"/>
      <c r="F90" s="87">
        <f t="shared" si="3"/>
        <v>0</v>
      </c>
      <c r="G90" s="122" t="s">
        <v>348</v>
      </c>
      <c r="I90" s="122"/>
    </row>
    <row r="91" spans="1:9" s="110" customFormat="1" hidden="1" x14ac:dyDescent="0.25">
      <c r="A91" s="299"/>
      <c r="B91" s="277"/>
      <c r="C91" s="277"/>
      <c r="D91" s="281"/>
      <c r="E91" s="277"/>
      <c r="F91" s="87">
        <f t="shared" si="3"/>
        <v>0</v>
      </c>
      <c r="G91" s="122" t="s">
        <v>348</v>
      </c>
      <c r="I91" s="122"/>
    </row>
    <row r="92" spans="1:9" s="110" customFormat="1" hidden="1" x14ac:dyDescent="0.25">
      <c r="A92" s="299"/>
      <c r="B92" s="277"/>
      <c r="C92" s="277"/>
      <c r="D92" s="281"/>
      <c r="E92" s="277"/>
      <c r="F92" s="87">
        <f t="shared" si="3"/>
        <v>0</v>
      </c>
      <c r="G92" s="122" t="s">
        <v>348</v>
      </c>
      <c r="I92" s="122"/>
    </row>
    <row r="93" spans="1:9" s="110" customFormat="1" hidden="1" x14ac:dyDescent="0.25">
      <c r="A93" s="299"/>
      <c r="B93" s="277"/>
      <c r="C93" s="277"/>
      <c r="D93" s="281"/>
      <c r="E93" s="277"/>
      <c r="F93" s="87">
        <f t="shared" si="3"/>
        <v>0</v>
      </c>
      <c r="G93" s="122" t="s">
        <v>348</v>
      </c>
      <c r="I93" s="122"/>
    </row>
    <row r="94" spans="1:9" s="110" customFormat="1" hidden="1" x14ac:dyDescent="0.25">
      <c r="A94" s="299"/>
      <c r="B94" s="277"/>
      <c r="C94" s="277"/>
      <c r="D94" s="281"/>
      <c r="E94" s="277"/>
      <c r="F94" s="87">
        <f t="shared" si="3"/>
        <v>0</v>
      </c>
      <c r="G94" s="122" t="s">
        <v>348</v>
      </c>
      <c r="I94" s="122"/>
    </row>
    <row r="95" spans="1:9" s="110" customFormat="1" hidden="1" x14ac:dyDescent="0.25">
      <c r="A95" s="299"/>
      <c r="B95" s="277"/>
      <c r="C95" s="277"/>
      <c r="D95" s="281"/>
      <c r="E95" s="277"/>
      <c r="F95" s="87">
        <f t="shared" si="3"/>
        <v>0</v>
      </c>
      <c r="G95" s="122" t="s">
        <v>348</v>
      </c>
      <c r="I95" s="122"/>
    </row>
    <row r="96" spans="1:9" s="110" customFormat="1" hidden="1" x14ac:dyDescent="0.25">
      <c r="A96" s="299"/>
      <c r="B96" s="277"/>
      <c r="C96" s="277"/>
      <c r="D96" s="281"/>
      <c r="E96" s="277"/>
      <c r="F96" s="87">
        <f t="shared" si="3"/>
        <v>0</v>
      </c>
      <c r="G96" s="122" t="s">
        <v>348</v>
      </c>
      <c r="I96" s="122"/>
    </row>
    <row r="97" spans="1:9" s="110" customFormat="1" hidden="1" x14ac:dyDescent="0.25">
      <c r="A97" s="299"/>
      <c r="B97" s="277"/>
      <c r="C97" s="277"/>
      <c r="D97" s="281"/>
      <c r="E97" s="277"/>
      <c r="F97" s="87">
        <f t="shared" si="3"/>
        <v>0</v>
      </c>
      <c r="G97" s="122" t="s">
        <v>348</v>
      </c>
      <c r="I97" s="122"/>
    </row>
    <row r="98" spans="1:9" s="110" customFormat="1" hidden="1" x14ac:dyDescent="0.25">
      <c r="A98" s="299"/>
      <c r="B98" s="277"/>
      <c r="C98" s="277"/>
      <c r="D98" s="281"/>
      <c r="E98" s="277"/>
      <c r="F98" s="87">
        <f t="shared" si="3"/>
        <v>0</v>
      </c>
      <c r="G98" s="122" t="s">
        <v>348</v>
      </c>
      <c r="I98" s="122"/>
    </row>
    <row r="99" spans="1:9" s="110" customFormat="1" hidden="1" x14ac:dyDescent="0.25">
      <c r="A99" s="299"/>
      <c r="B99" s="277"/>
      <c r="C99" s="277"/>
      <c r="D99" s="281"/>
      <c r="E99" s="277"/>
      <c r="F99" s="87">
        <f t="shared" si="3"/>
        <v>0</v>
      </c>
      <c r="G99" s="122" t="s">
        <v>348</v>
      </c>
      <c r="I99" s="122"/>
    </row>
    <row r="100" spans="1:9" s="110" customFormat="1" hidden="1" x14ac:dyDescent="0.25">
      <c r="A100" s="299"/>
      <c r="B100" s="277"/>
      <c r="C100" s="277"/>
      <c r="D100" s="281"/>
      <c r="E100" s="277"/>
      <c r="F100" s="87">
        <f t="shared" si="3"/>
        <v>0</v>
      </c>
      <c r="G100" s="122" t="s">
        <v>348</v>
      </c>
      <c r="I100" s="122"/>
    </row>
    <row r="101" spans="1:9" s="110" customFormat="1" hidden="1" x14ac:dyDescent="0.25">
      <c r="A101" s="299"/>
      <c r="B101" s="277"/>
      <c r="C101" s="277"/>
      <c r="D101" s="281"/>
      <c r="E101" s="277"/>
      <c r="F101" s="87">
        <f t="shared" ref="F101:F132" si="4">ROUND(+B101*D101*E101,2)</f>
        <v>0</v>
      </c>
      <c r="G101" s="122" t="s">
        <v>348</v>
      </c>
      <c r="I101" s="122"/>
    </row>
    <row r="102" spans="1:9" s="110" customFormat="1" hidden="1" x14ac:dyDescent="0.25">
      <c r="A102" s="299"/>
      <c r="B102" s="277"/>
      <c r="C102" s="277"/>
      <c r="D102" s="281"/>
      <c r="E102" s="277"/>
      <c r="F102" s="87">
        <f t="shared" si="4"/>
        <v>0</v>
      </c>
      <c r="G102" s="122" t="s">
        <v>348</v>
      </c>
      <c r="I102" s="122"/>
    </row>
    <row r="103" spans="1:9" s="110" customFormat="1" hidden="1" x14ac:dyDescent="0.25">
      <c r="A103" s="299"/>
      <c r="B103" s="277"/>
      <c r="C103" s="277"/>
      <c r="D103" s="281"/>
      <c r="E103" s="277"/>
      <c r="F103" s="87">
        <f t="shared" si="4"/>
        <v>0</v>
      </c>
      <c r="G103" s="122" t="s">
        <v>348</v>
      </c>
      <c r="I103" s="122"/>
    </row>
    <row r="104" spans="1:9" s="110" customFormat="1" hidden="1" x14ac:dyDescent="0.25">
      <c r="A104" s="299"/>
      <c r="B104" s="277"/>
      <c r="C104" s="277"/>
      <c r="D104" s="281"/>
      <c r="E104" s="277"/>
      <c r="F104" s="87">
        <f t="shared" si="4"/>
        <v>0</v>
      </c>
      <c r="G104" s="122" t="s">
        <v>348</v>
      </c>
      <c r="I104" s="122"/>
    </row>
    <row r="105" spans="1:9" s="110" customFormat="1" hidden="1" x14ac:dyDescent="0.25">
      <c r="A105" s="299"/>
      <c r="B105" s="277"/>
      <c r="C105" s="277"/>
      <c r="D105" s="281"/>
      <c r="E105" s="277"/>
      <c r="F105" s="87">
        <f t="shared" si="4"/>
        <v>0</v>
      </c>
      <c r="G105" s="122" t="s">
        <v>348</v>
      </c>
      <c r="I105" s="122"/>
    </row>
    <row r="106" spans="1:9" s="110" customFormat="1" hidden="1" x14ac:dyDescent="0.25">
      <c r="A106" s="299"/>
      <c r="B106" s="277"/>
      <c r="C106" s="277"/>
      <c r="D106" s="281"/>
      <c r="E106" s="277"/>
      <c r="F106" s="87">
        <f t="shared" si="4"/>
        <v>0</v>
      </c>
      <c r="G106" s="122" t="s">
        <v>348</v>
      </c>
      <c r="I106" s="122"/>
    </row>
    <row r="107" spans="1:9" s="110" customFormat="1" hidden="1" x14ac:dyDescent="0.25">
      <c r="A107" s="299"/>
      <c r="B107" s="277"/>
      <c r="C107" s="277"/>
      <c r="D107" s="281"/>
      <c r="E107" s="277"/>
      <c r="F107" s="87">
        <f t="shared" si="4"/>
        <v>0</v>
      </c>
      <c r="G107" s="122" t="s">
        <v>348</v>
      </c>
      <c r="I107" s="122"/>
    </row>
    <row r="108" spans="1:9" s="110" customFormat="1" hidden="1" x14ac:dyDescent="0.25">
      <c r="A108" s="299"/>
      <c r="B108" s="277"/>
      <c r="C108" s="277"/>
      <c r="D108" s="281"/>
      <c r="E108" s="277"/>
      <c r="F108" s="87">
        <f t="shared" si="4"/>
        <v>0</v>
      </c>
      <c r="G108" s="122" t="s">
        <v>348</v>
      </c>
      <c r="I108" s="122"/>
    </row>
    <row r="109" spans="1:9" s="110" customFormat="1" hidden="1" x14ac:dyDescent="0.25">
      <c r="A109" s="299"/>
      <c r="B109" s="277"/>
      <c r="C109" s="277"/>
      <c r="D109" s="281"/>
      <c r="E109" s="277"/>
      <c r="F109" s="87">
        <f t="shared" si="4"/>
        <v>0</v>
      </c>
      <c r="G109" s="122" t="s">
        <v>348</v>
      </c>
      <c r="I109" s="122"/>
    </row>
    <row r="110" spans="1:9" s="110" customFormat="1" hidden="1" x14ac:dyDescent="0.25">
      <c r="A110" s="299"/>
      <c r="B110" s="277"/>
      <c r="C110" s="277"/>
      <c r="D110" s="281"/>
      <c r="E110" s="277"/>
      <c r="F110" s="87">
        <f t="shared" si="4"/>
        <v>0</v>
      </c>
      <c r="G110" s="122" t="s">
        <v>348</v>
      </c>
      <c r="I110" s="122"/>
    </row>
    <row r="111" spans="1:9" s="110" customFormat="1" hidden="1" x14ac:dyDescent="0.25">
      <c r="A111" s="299"/>
      <c r="B111" s="277"/>
      <c r="C111" s="277"/>
      <c r="D111" s="281"/>
      <c r="E111" s="277"/>
      <c r="F111" s="87">
        <f t="shared" si="4"/>
        <v>0</v>
      </c>
      <c r="G111" s="122" t="s">
        <v>348</v>
      </c>
      <c r="I111" s="122"/>
    </row>
    <row r="112" spans="1:9" s="110" customFormat="1" hidden="1" x14ac:dyDescent="0.25">
      <c r="A112" s="299"/>
      <c r="B112" s="277"/>
      <c r="C112" s="277"/>
      <c r="D112" s="281"/>
      <c r="E112" s="277"/>
      <c r="F112" s="87">
        <f t="shared" si="4"/>
        <v>0</v>
      </c>
      <c r="G112" s="122" t="s">
        <v>348</v>
      </c>
      <c r="I112" s="122"/>
    </row>
    <row r="113" spans="1:9" s="110" customFormat="1" hidden="1" x14ac:dyDescent="0.25">
      <c r="A113" s="299"/>
      <c r="B113" s="277"/>
      <c r="C113" s="277"/>
      <c r="D113" s="281"/>
      <c r="E113" s="277"/>
      <c r="F113" s="87">
        <f t="shared" si="4"/>
        <v>0</v>
      </c>
      <c r="G113" s="122" t="s">
        <v>348</v>
      </c>
      <c r="I113" s="122"/>
    </row>
    <row r="114" spans="1:9" s="110" customFormat="1" hidden="1" x14ac:dyDescent="0.25">
      <c r="A114" s="299"/>
      <c r="B114" s="277"/>
      <c r="C114" s="277"/>
      <c r="D114" s="281"/>
      <c r="E114" s="277"/>
      <c r="F114" s="87">
        <f t="shared" si="4"/>
        <v>0</v>
      </c>
      <c r="G114" s="122" t="s">
        <v>348</v>
      </c>
      <c r="I114" s="122"/>
    </row>
    <row r="115" spans="1:9" s="110" customFormat="1" hidden="1" x14ac:dyDescent="0.25">
      <c r="A115" s="299"/>
      <c r="B115" s="277"/>
      <c r="C115" s="277"/>
      <c r="D115" s="281"/>
      <c r="E115" s="277"/>
      <c r="F115" s="87">
        <f t="shared" si="4"/>
        <v>0</v>
      </c>
      <c r="G115" s="122" t="s">
        <v>348</v>
      </c>
      <c r="I115" s="122"/>
    </row>
    <row r="116" spans="1:9" s="110" customFormat="1" hidden="1" x14ac:dyDescent="0.25">
      <c r="A116" s="299"/>
      <c r="B116" s="277"/>
      <c r="C116" s="277"/>
      <c r="D116" s="281"/>
      <c r="E116" s="277"/>
      <c r="F116" s="87">
        <f t="shared" si="4"/>
        <v>0</v>
      </c>
      <c r="G116" s="122" t="s">
        <v>348</v>
      </c>
      <c r="I116" s="122"/>
    </row>
    <row r="117" spans="1:9" s="110" customFormat="1" hidden="1" x14ac:dyDescent="0.25">
      <c r="A117" s="299"/>
      <c r="B117" s="277"/>
      <c r="C117" s="277"/>
      <c r="D117" s="281"/>
      <c r="E117" s="277"/>
      <c r="F117" s="87">
        <f t="shared" si="4"/>
        <v>0</v>
      </c>
      <c r="G117" s="122" t="s">
        <v>348</v>
      </c>
      <c r="I117" s="122"/>
    </row>
    <row r="118" spans="1:9" s="110" customFormat="1" hidden="1" x14ac:dyDescent="0.25">
      <c r="A118" s="299"/>
      <c r="B118" s="277"/>
      <c r="C118" s="277"/>
      <c r="D118" s="281"/>
      <c r="E118" s="277"/>
      <c r="F118" s="87">
        <f t="shared" si="4"/>
        <v>0</v>
      </c>
      <c r="G118" s="122" t="s">
        <v>348</v>
      </c>
      <c r="I118" s="122"/>
    </row>
    <row r="119" spans="1:9" s="110" customFormat="1" hidden="1" x14ac:dyDescent="0.25">
      <c r="A119" s="299"/>
      <c r="B119" s="277"/>
      <c r="C119" s="277"/>
      <c r="D119" s="281"/>
      <c r="E119" s="277"/>
      <c r="F119" s="87">
        <f t="shared" si="4"/>
        <v>0</v>
      </c>
      <c r="G119" s="122" t="s">
        <v>348</v>
      </c>
      <c r="I119" s="122"/>
    </row>
    <row r="120" spans="1:9" s="110" customFormat="1" hidden="1" x14ac:dyDescent="0.25">
      <c r="A120" s="299"/>
      <c r="B120" s="277"/>
      <c r="C120" s="277"/>
      <c r="D120" s="281"/>
      <c r="E120" s="277"/>
      <c r="F120" s="87">
        <f t="shared" si="4"/>
        <v>0</v>
      </c>
      <c r="G120" s="122" t="s">
        <v>348</v>
      </c>
      <c r="I120" s="122"/>
    </row>
    <row r="121" spans="1:9" s="110" customFormat="1" hidden="1" x14ac:dyDescent="0.25">
      <c r="A121" s="299"/>
      <c r="B121" s="277"/>
      <c r="C121" s="277"/>
      <c r="D121" s="281"/>
      <c r="E121" s="277"/>
      <c r="F121" s="87">
        <f t="shared" si="4"/>
        <v>0</v>
      </c>
      <c r="G121" s="122" t="s">
        <v>348</v>
      </c>
      <c r="I121" s="122"/>
    </row>
    <row r="122" spans="1:9" s="110" customFormat="1" hidden="1" x14ac:dyDescent="0.25">
      <c r="A122" s="299"/>
      <c r="B122" s="277"/>
      <c r="C122" s="277"/>
      <c r="D122" s="281"/>
      <c r="E122" s="277"/>
      <c r="F122" s="87">
        <f t="shared" si="4"/>
        <v>0</v>
      </c>
      <c r="G122" s="122" t="s">
        <v>348</v>
      </c>
      <c r="I122" s="122"/>
    </row>
    <row r="123" spans="1:9" s="110" customFormat="1" hidden="1" x14ac:dyDescent="0.25">
      <c r="A123" s="299"/>
      <c r="B123" s="277"/>
      <c r="C123" s="277"/>
      <c r="D123" s="281"/>
      <c r="E123" s="277"/>
      <c r="F123" s="87">
        <f t="shared" si="4"/>
        <v>0</v>
      </c>
      <c r="G123" s="122" t="s">
        <v>348</v>
      </c>
      <c r="I123" s="122"/>
    </row>
    <row r="124" spans="1:9" s="110" customFormat="1" hidden="1" x14ac:dyDescent="0.25">
      <c r="A124" s="299"/>
      <c r="B124" s="277"/>
      <c r="C124" s="277"/>
      <c r="D124" s="281"/>
      <c r="E124" s="277"/>
      <c r="F124" s="87">
        <f t="shared" si="4"/>
        <v>0</v>
      </c>
      <c r="G124" s="122" t="s">
        <v>348</v>
      </c>
      <c r="I124" s="122"/>
    </row>
    <row r="125" spans="1:9" s="110" customFormat="1" hidden="1" x14ac:dyDescent="0.25">
      <c r="A125" s="299"/>
      <c r="B125" s="277"/>
      <c r="C125" s="277"/>
      <c r="D125" s="281"/>
      <c r="E125" s="277"/>
      <c r="F125" s="87">
        <f t="shared" si="4"/>
        <v>0</v>
      </c>
      <c r="G125" s="122" t="s">
        <v>348</v>
      </c>
      <c r="I125" s="122"/>
    </row>
    <row r="126" spans="1:9" s="110" customFormat="1" hidden="1" x14ac:dyDescent="0.25">
      <c r="A126" s="299"/>
      <c r="B126" s="277"/>
      <c r="C126" s="277"/>
      <c r="D126" s="281"/>
      <c r="E126" s="277"/>
      <c r="F126" s="87">
        <f t="shared" si="4"/>
        <v>0</v>
      </c>
      <c r="G126" s="122" t="s">
        <v>348</v>
      </c>
      <c r="I126" s="122"/>
    </row>
    <row r="127" spans="1:9" s="110" customFormat="1" hidden="1" x14ac:dyDescent="0.25">
      <c r="A127" s="299"/>
      <c r="B127" s="277"/>
      <c r="C127" s="277"/>
      <c r="D127" s="281"/>
      <c r="E127" s="277"/>
      <c r="F127" s="87">
        <f t="shared" si="4"/>
        <v>0</v>
      </c>
      <c r="G127" s="122" t="s">
        <v>348</v>
      </c>
      <c r="I127" s="122"/>
    </row>
    <row r="128" spans="1:9" s="110" customFormat="1" hidden="1" x14ac:dyDescent="0.25">
      <c r="A128" s="299"/>
      <c r="B128" s="277"/>
      <c r="C128" s="277"/>
      <c r="D128" s="281"/>
      <c r="E128" s="277"/>
      <c r="F128" s="87">
        <f t="shared" si="4"/>
        <v>0</v>
      </c>
      <c r="G128" s="122" t="s">
        <v>348</v>
      </c>
      <c r="I128" s="122"/>
    </row>
    <row r="129" spans="1:9" s="110" customFormat="1" hidden="1" x14ac:dyDescent="0.25">
      <c r="A129" s="299"/>
      <c r="B129" s="277"/>
      <c r="C129" s="277"/>
      <c r="D129" s="281"/>
      <c r="E129" s="277"/>
      <c r="F129" s="87">
        <f t="shared" si="4"/>
        <v>0</v>
      </c>
      <c r="G129" s="122" t="s">
        <v>348</v>
      </c>
      <c r="I129" s="122"/>
    </row>
    <row r="130" spans="1:9" s="110" customFormat="1" hidden="1" x14ac:dyDescent="0.25">
      <c r="A130" s="299"/>
      <c r="B130" s="277"/>
      <c r="C130" s="277"/>
      <c r="D130" s="281"/>
      <c r="E130" s="277"/>
      <c r="F130" s="87">
        <f t="shared" si="4"/>
        <v>0</v>
      </c>
      <c r="G130" s="122" t="s">
        <v>348</v>
      </c>
      <c r="I130" s="122"/>
    </row>
    <row r="131" spans="1:9" s="110" customFormat="1" hidden="1" x14ac:dyDescent="0.25">
      <c r="A131" s="299"/>
      <c r="B131" s="277"/>
      <c r="C131" s="277"/>
      <c r="D131" s="281"/>
      <c r="E131" s="277"/>
      <c r="F131" s="87">
        <f t="shared" si="4"/>
        <v>0</v>
      </c>
      <c r="G131" s="122" t="s">
        <v>348</v>
      </c>
      <c r="I131" s="122"/>
    </row>
    <row r="132" spans="1:9" s="110" customFormat="1" hidden="1" x14ac:dyDescent="0.25">
      <c r="A132" s="299"/>
      <c r="B132" s="277"/>
      <c r="C132" s="277"/>
      <c r="D132" s="281"/>
      <c r="E132" s="277"/>
      <c r="F132" s="87">
        <f t="shared" si="4"/>
        <v>0</v>
      </c>
      <c r="G132" s="122" t="s">
        <v>348</v>
      </c>
      <c r="I132" s="122"/>
    </row>
    <row r="133" spans="1:9" s="110" customFormat="1" hidden="1" x14ac:dyDescent="0.25">
      <c r="A133" s="299"/>
      <c r="B133" s="277"/>
      <c r="C133" s="277"/>
      <c r="D133" s="281"/>
      <c r="E133" s="277"/>
      <c r="F133" s="87">
        <f t="shared" ref="F133:F134" si="5">ROUND(+B133*D133*E133,2)</f>
        <v>0</v>
      </c>
      <c r="G133" s="122" t="s">
        <v>348</v>
      </c>
      <c r="I133" s="122"/>
    </row>
    <row r="134" spans="1:9" s="110" customFormat="1" x14ac:dyDescent="0.25">
      <c r="A134" s="280" t="s">
        <v>62</v>
      </c>
      <c r="B134" s="277">
        <v>4</v>
      </c>
      <c r="C134" s="277" t="s">
        <v>312</v>
      </c>
      <c r="D134" s="281">
        <f t="shared" ref="D134" ca="1" si="6">RAND()*1000000</f>
        <v>458713.4530785064</v>
      </c>
      <c r="E134" s="277">
        <v>3</v>
      </c>
      <c r="F134" s="309">
        <f t="shared" ca="1" si="5"/>
        <v>5504561.4400000004</v>
      </c>
      <c r="G134" s="122" t="s">
        <v>348</v>
      </c>
      <c r="I134" s="122"/>
    </row>
    <row r="135" spans="1:9" s="110" customFormat="1" x14ac:dyDescent="0.25">
      <c r="A135" s="239"/>
      <c r="B135" s="98"/>
      <c r="C135" s="98"/>
      <c r="D135" s="208"/>
      <c r="E135" s="218" t="s">
        <v>40</v>
      </c>
      <c r="F135" s="323">
        <f ca="1">ROUND(SUBTOTAL(109,F5:F134),2)</f>
        <v>20569686.59</v>
      </c>
      <c r="G135" s="122" t="s">
        <v>348</v>
      </c>
      <c r="I135" s="125" t="s">
        <v>352</v>
      </c>
    </row>
    <row r="136" spans="1:9" s="110" customFormat="1" x14ac:dyDescent="0.25">
      <c r="A136" s="263"/>
      <c r="B136" s="98"/>
      <c r="C136" s="98"/>
      <c r="D136" s="144"/>
      <c r="E136" s="98"/>
      <c r="F136" s="314"/>
      <c r="G136" s="122" t="s">
        <v>349</v>
      </c>
    </row>
    <row r="137" spans="1:9" s="110" customFormat="1" x14ac:dyDescent="0.25">
      <c r="A137" s="280" t="s">
        <v>329</v>
      </c>
      <c r="B137" s="277">
        <v>4</v>
      </c>
      <c r="C137" s="277" t="s">
        <v>312</v>
      </c>
      <c r="D137" s="281">
        <f t="shared" ref="D137:D138" ca="1" si="7">RAND()*1000000</f>
        <v>749841.59275223932</v>
      </c>
      <c r="E137" s="277">
        <v>3</v>
      </c>
      <c r="F137" s="87">
        <f t="shared" ref="F137:F168" ca="1" si="8">ROUND(+B137*D137*E137,2)</f>
        <v>8998099.1099999994</v>
      </c>
      <c r="G137" s="122" t="s">
        <v>349</v>
      </c>
    </row>
    <row r="138" spans="1:9" s="110" customFormat="1" x14ac:dyDescent="0.25">
      <c r="A138" s="299" t="s">
        <v>356</v>
      </c>
      <c r="B138" s="277">
        <v>4</v>
      </c>
      <c r="C138" s="277" t="s">
        <v>312</v>
      </c>
      <c r="D138" s="281">
        <f t="shared" ca="1" si="7"/>
        <v>671922.89093075658</v>
      </c>
      <c r="E138" s="277">
        <v>3</v>
      </c>
      <c r="F138" s="87">
        <f t="shared" ca="1" si="8"/>
        <v>8063074.6900000004</v>
      </c>
      <c r="G138" s="122" t="s">
        <v>349</v>
      </c>
      <c r="I138" s="122"/>
    </row>
    <row r="139" spans="1:9" s="110" customFormat="1" hidden="1" x14ac:dyDescent="0.25">
      <c r="A139" s="299"/>
      <c r="B139" s="277"/>
      <c r="C139" s="277"/>
      <c r="D139" s="281"/>
      <c r="E139" s="277"/>
      <c r="F139" s="87">
        <f t="shared" si="8"/>
        <v>0</v>
      </c>
      <c r="G139" s="122" t="s">
        <v>349</v>
      </c>
      <c r="I139" s="122"/>
    </row>
    <row r="140" spans="1:9" s="110" customFormat="1" hidden="1" x14ac:dyDescent="0.25">
      <c r="A140" s="299"/>
      <c r="B140" s="277"/>
      <c r="C140" s="277"/>
      <c r="D140" s="281"/>
      <c r="E140" s="277"/>
      <c r="F140" s="87">
        <f t="shared" si="8"/>
        <v>0</v>
      </c>
      <c r="G140" s="122" t="s">
        <v>349</v>
      </c>
      <c r="I140" s="122"/>
    </row>
    <row r="141" spans="1:9" s="110" customFormat="1" hidden="1" x14ac:dyDescent="0.25">
      <c r="A141" s="299"/>
      <c r="B141" s="277"/>
      <c r="C141" s="277"/>
      <c r="D141" s="281"/>
      <c r="E141" s="277"/>
      <c r="F141" s="87">
        <f t="shared" si="8"/>
        <v>0</v>
      </c>
      <c r="G141" s="122" t="s">
        <v>349</v>
      </c>
      <c r="I141" s="122"/>
    </row>
    <row r="142" spans="1:9" s="110" customFormat="1" hidden="1" x14ac:dyDescent="0.25">
      <c r="A142" s="299"/>
      <c r="B142" s="277"/>
      <c r="C142" s="277"/>
      <c r="D142" s="281"/>
      <c r="E142" s="277"/>
      <c r="F142" s="87">
        <f t="shared" si="8"/>
        <v>0</v>
      </c>
      <c r="G142" s="122" t="s">
        <v>349</v>
      </c>
      <c r="I142" s="122"/>
    </row>
    <row r="143" spans="1:9" s="110" customFormat="1" hidden="1" x14ac:dyDescent="0.25">
      <c r="A143" s="299"/>
      <c r="B143" s="277"/>
      <c r="C143" s="277"/>
      <c r="D143" s="281"/>
      <c r="E143" s="277"/>
      <c r="F143" s="87">
        <f t="shared" si="8"/>
        <v>0</v>
      </c>
      <c r="G143" s="122" t="s">
        <v>349</v>
      </c>
      <c r="I143" s="122"/>
    </row>
    <row r="144" spans="1:9" s="110" customFormat="1" hidden="1" x14ac:dyDescent="0.25">
      <c r="A144" s="299"/>
      <c r="B144" s="277"/>
      <c r="C144" s="277"/>
      <c r="D144" s="281"/>
      <c r="E144" s="277"/>
      <c r="F144" s="87">
        <f t="shared" si="8"/>
        <v>0</v>
      </c>
      <c r="G144" s="122" t="s">
        <v>349</v>
      </c>
      <c r="I144" s="122"/>
    </row>
    <row r="145" spans="1:9" s="110" customFormat="1" hidden="1" x14ac:dyDescent="0.25">
      <c r="A145" s="299"/>
      <c r="B145" s="277"/>
      <c r="C145" s="277"/>
      <c r="D145" s="281"/>
      <c r="E145" s="277"/>
      <c r="F145" s="87">
        <f t="shared" si="8"/>
        <v>0</v>
      </c>
      <c r="G145" s="122" t="s">
        <v>349</v>
      </c>
      <c r="I145" s="122"/>
    </row>
    <row r="146" spans="1:9" s="110" customFormat="1" hidden="1" x14ac:dyDescent="0.25">
      <c r="A146" s="299"/>
      <c r="B146" s="277"/>
      <c r="C146" s="277"/>
      <c r="D146" s="281"/>
      <c r="E146" s="277"/>
      <c r="F146" s="87">
        <f t="shared" si="8"/>
        <v>0</v>
      </c>
      <c r="G146" s="122" t="s">
        <v>349</v>
      </c>
      <c r="I146" s="122"/>
    </row>
    <row r="147" spans="1:9" s="110" customFormat="1" hidden="1" x14ac:dyDescent="0.25">
      <c r="A147" s="299"/>
      <c r="B147" s="277"/>
      <c r="C147" s="277"/>
      <c r="D147" s="281"/>
      <c r="E147" s="277"/>
      <c r="F147" s="87">
        <f t="shared" si="8"/>
        <v>0</v>
      </c>
      <c r="G147" s="122" t="s">
        <v>349</v>
      </c>
      <c r="I147" s="122"/>
    </row>
    <row r="148" spans="1:9" s="110" customFormat="1" hidden="1" x14ac:dyDescent="0.25">
      <c r="A148" s="299"/>
      <c r="B148" s="277"/>
      <c r="C148" s="277"/>
      <c r="D148" s="281"/>
      <c r="E148" s="277"/>
      <c r="F148" s="87">
        <f t="shared" si="8"/>
        <v>0</v>
      </c>
      <c r="G148" s="122" t="s">
        <v>349</v>
      </c>
      <c r="I148" s="122"/>
    </row>
    <row r="149" spans="1:9" s="110" customFormat="1" hidden="1" x14ac:dyDescent="0.25">
      <c r="A149" s="299"/>
      <c r="B149" s="277"/>
      <c r="C149" s="277"/>
      <c r="D149" s="281"/>
      <c r="E149" s="277"/>
      <c r="F149" s="87">
        <f t="shared" si="8"/>
        <v>0</v>
      </c>
      <c r="G149" s="122" t="s">
        <v>349</v>
      </c>
      <c r="I149" s="122"/>
    </row>
    <row r="150" spans="1:9" s="110" customFormat="1" hidden="1" x14ac:dyDescent="0.25">
      <c r="A150" s="299"/>
      <c r="B150" s="277"/>
      <c r="C150" s="277"/>
      <c r="D150" s="281"/>
      <c r="E150" s="277"/>
      <c r="F150" s="87">
        <f t="shared" si="8"/>
        <v>0</v>
      </c>
      <c r="G150" s="122" t="s">
        <v>349</v>
      </c>
      <c r="I150" s="122"/>
    </row>
    <row r="151" spans="1:9" s="110" customFormat="1" hidden="1" x14ac:dyDescent="0.25">
      <c r="A151" s="299"/>
      <c r="B151" s="277"/>
      <c r="C151" s="277"/>
      <c r="D151" s="281"/>
      <c r="E151" s="277"/>
      <c r="F151" s="87">
        <f t="shared" si="8"/>
        <v>0</v>
      </c>
      <c r="G151" s="122" t="s">
        <v>349</v>
      </c>
      <c r="I151" s="122"/>
    </row>
    <row r="152" spans="1:9" s="110" customFormat="1" hidden="1" x14ac:dyDescent="0.25">
      <c r="A152" s="299"/>
      <c r="B152" s="277"/>
      <c r="C152" s="277"/>
      <c r="D152" s="281"/>
      <c r="E152" s="277"/>
      <c r="F152" s="87">
        <f t="shared" si="8"/>
        <v>0</v>
      </c>
      <c r="G152" s="122" t="s">
        <v>349</v>
      </c>
      <c r="I152" s="122"/>
    </row>
    <row r="153" spans="1:9" s="110" customFormat="1" hidden="1" x14ac:dyDescent="0.25">
      <c r="A153" s="299"/>
      <c r="B153" s="277"/>
      <c r="C153" s="277"/>
      <c r="D153" s="281"/>
      <c r="E153" s="277"/>
      <c r="F153" s="87">
        <f t="shared" si="8"/>
        <v>0</v>
      </c>
      <c r="G153" s="122" t="s">
        <v>349</v>
      </c>
      <c r="I153" s="122"/>
    </row>
    <row r="154" spans="1:9" s="110" customFormat="1" hidden="1" x14ac:dyDescent="0.25">
      <c r="A154" s="299"/>
      <c r="B154" s="277"/>
      <c r="C154" s="277"/>
      <c r="D154" s="281"/>
      <c r="E154" s="277"/>
      <c r="F154" s="87">
        <f t="shared" si="8"/>
        <v>0</v>
      </c>
      <c r="G154" s="122" t="s">
        <v>349</v>
      </c>
      <c r="I154" s="122"/>
    </row>
    <row r="155" spans="1:9" s="110" customFormat="1" hidden="1" x14ac:dyDescent="0.25">
      <c r="A155" s="299"/>
      <c r="B155" s="277"/>
      <c r="C155" s="277"/>
      <c r="D155" s="281"/>
      <c r="E155" s="277"/>
      <c r="F155" s="87">
        <f t="shared" si="8"/>
        <v>0</v>
      </c>
      <c r="G155" s="122" t="s">
        <v>349</v>
      </c>
      <c r="I155" s="122"/>
    </row>
    <row r="156" spans="1:9" s="110" customFormat="1" hidden="1" x14ac:dyDescent="0.25">
      <c r="A156" s="299"/>
      <c r="B156" s="277"/>
      <c r="C156" s="277"/>
      <c r="D156" s="281"/>
      <c r="E156" s="277"/>
      <c r="F156" s="87">
        <f t="shared" si="8"/>
        <v>0</v>
      </c>
      <c r="G156" s="122" t="s">
        <v>349</v>
      </c>
      <c r="I156" s="122"/>
    </row>
    <row r="157" spans="1:9" s="110" customFormat="1" hidden="1" x14ac:dyDescent="0.25">
      <c r="A157" s="299"/>
      <c r="B157" s="277"/>
      <c r="C157" s="277"/>
      <c r="D157" s="281"/>
      <c r="E157" s="277"/>
      <c r="F157" s="87">
        <f t="shared" si="8"/>
        <v>0</v>
      </c>
      <c r="G157" s="122" t="s">
        <v>349</v>
      </c>
      <c r="I157" s="122"/>
    </row>
    <row r="158" spans="1:9" s="110" customFormat="1" hidden="1" x14ac:dyDescent="0.25">
      <c r="A158" s="299"/>
      <c r="B158" s="277"/>
      <c r="C158" s="277"/>
      <c r="D158" s="281"/>
      <c r="E158" s="277"/>
      <c r="F158" s="87">
        <f t="shared" si="8"/>
        <v>0</v>
      </c>
      <c r="G158" s="122" t="s">
        <v>349</v>
      </c>
      <c r="I158" s="122"/>
    </row>
    <row r="159" spans="1:9" s="110" customFormat="1" hidden="1" x14ac:dyDescent="0.25">
      <c r="A159" s="299"/>
      <c r="B159" s="277"/>
      <c r="C159" s="277"/>
      <c r="D159" s="281"/>
      <c r="E159" s="277"/>
      <c r="F159" s="87">
        <f t="shared" si="8"/>
        <v>0</v>
      </c>
      <c r="G159" s="122" t="s">
        <v>349</v>
      </c>
      <c r="I159" s="122"/>
    </row>
    <row r="160" spans="1:9" s="110" customFormat="1" hidden="1" x14ac:dyDescent="0.25">
      <c r="A160" s="299"/>
      <c r="B160" s="277"/>
      <c r="C160" s="277"/>
      <c r="D160" s="281"/>
      <c r="E160" s="277"/>
      <c r="F160" s="87">
        <f t="shared" si="8"/>
        <v>0</v>
      </c>
      <c r="G160" s="122" t="s">
        <v>349</v>
      </c>
      <c r="I160" s="122"/>
    </row>
    <row r="161" spans="1:9" s="110" customFormat="1" hidden="1" x14ac:dyDescent="0.25">
      <c r="A161" s="299"/>
      <c r="B161" s="277"/>
      <c r="C161" s="277"/>
      <c r="D161" s="281"/>
      <c r="E161" s="277"/>
      <c r="F161" s="87">
        <f t="shared" si="8"/>
        <v>0</v>
      </c>
      <c r="G161" s="122" t="s">
        <v>349</v>
      </c>
      <c r="I161" s="122"/>
    </row>
    <row r="162" spans="1:9" s="110" customFormat="1" hidden="1" x14ac:dyDescent="0.25">
      <c r="A162" s="299"/>
      <c r="B162" s="277"/>
      <c r="C162" s="277"/>
      <c r="D162" s="281"/>
      <c r="E162" s="277"/>
      <c r="F162" s="87">
        <f t="shared" si="8"/>
        <v>0</v>
      </c>
      <c r="G162" s="122" t="s">
        <v>349</v>
      </c>
      <c r="I162" s="122"/>
    </row>
    <row r="163" spans="1:9" s="110" customFormat="1" hidden="1" x14ac:dyDescent="0.25">
      <c r="A163" s="299"/>
      <c r="B163" s="277"/>
      <c r="C163" s="277"/>
      <c r="D163" s="281"/>
      <c r="E163" s="277"/>
      <c r="F163" s="87">
        <f t="shared" si="8"/>
        <v>0</v>
      </c>
      <c r="G163" s="122" t="s">
        <v>349</v>
      </c>
      <c r="I163" s="122"/>
    </row>
    <row r="164" spans="1:9" s="110" customFormat="1" hidden="1" x14ac:dyDescent="0.25">
      <c r="A164" s="299"/>
      <c r="B164" s="277"/>
      <c r="C164" s="277"/>
      <c r="D164" s="281"/>
      <c r="E164" s="277"/>
      <c r="F164" s="87">
        <f t="shared" si="8"/>
        <v>0</v>
      </c>
      <c r="G164" s="122" t="s">
        <v>349</v>
      </c>
      <c r="I164" s="122"/>
    </row>
    <row r="165" spans="1:9" s="110" customFormat="1" hidden="1" x14ac:dyDescent="0.25">
      <c r="A165" s="299"/>
      <c r="B165" s="277"/>
      <c r="C165" s="277"/>
      <c r="D165" s="281"/>
      <c r="E165" s="277"/>
      <c r="F165" s="87">
        <f t="shared" si="8"/>
        <v>0</v>
      </c>
      <c r="G165" s="122" t="s">
        <v>349</v>
      </c>
      <c r="I165" s="122"/>
    </row>
    <row r="166" spans="1:9" s="110" customFormat="1" hidden="1" x14ac:dyDescent="0.25">
      <c r="A166" s="299"/>
      <c r="B166" s="277"/>
      <c r="C166" s="277"/>
      <c r="D166" s="281"/>
      <c r="E166" s="277"/>
      <c r="F166" s="87">
        <f t="shared" si="8"/>
        <v>0</v>
      </c>
      <c r="G166" s="122" t="s">
        <v>349</v>
      </c>
      <c r="I166" s="122"/>
    </row>
    <row r="167" spans="1:9" s="110" customFormat="1" hidden="1" x14ac:dyDescent="0.25">
      <c r="A167" s="299"/>
      <c r="B167" s="277"/>
      <c r="C167" s="277"/>
      <c r="D167" s="281"/>
      <c r="E167" s="277"/>
      <c r="F167" s="87">
        <f t="shared" si="8"/>
        <v>0</v>
      </c>
      <c r="G167" s="122" t="s">
        <v>349</v>
      </c>
      <c r="I167" s="122"/>
    </row>
    <row r="168" spans="1:9" s="110" customFormat="1" hidden="1" x14ac:dyDescent="0.25">
      <c r="A168" s="299"/>
      <c r="B168" s="277"/>
      <c r="C168" s="277"/>
      <c r="D168" s="281"/>
      <c r="E168" s="277"/>
      <c r="F168" s="87">
        <f t="shared" si="8"/>
        <v>0</v>
      </c>
      <c r="G168" s="122" t="s">
        <v>349</v>
      </c>
      <c r="I168" s="122"/>
    </row>
    <row r="169" spans="1:9" s="110" customFormat="1" hidden="1" x14ac:dyDescent="0.25">
      <c r="A169" s="299"/>
      <c r="B169" s="277"/>
      <c r="C169" s="277"/>
      <c r="D169" s="281"/>
      <c r="E169" s="277"/>
      <c r="F169" s="87">
        <f t="shared" ref="F169:F200" si="9">ROUND(+B169*D169*E169,2)</f>
        <v>0</v>
      </c>
      <c r="G169" s="122" t="s">
        <v>349</v>
      </c>
      <c r="I169" s="122"/>
    </row>
    <row r="170" spans="1:9" s="110" customFormat="1" hidden="1" x14ac:dyDescent="0.25">
      <c r="A170" s="299"/>
      <c r="B170" s="277"/>
      <c r="C170" s="277"/>
      <c r="D170" s="281"/>
      <c r="E170" s="277"/>
      <c r="F170" s="87">
        <f t="shared" si="9"/>
        <v>0</v>
      </c>
      <c r="G170" s="122" t="s">
        <v>349</v>
      </c>
      <c r="I170" s="122"/>
    </row>
    <row r="171" spans="1:9" s="110" customFormat="1" hidden="1" x14ac:dyDescent="0.25">
      <c r="A171" s="299"/>
      <c r="B171" s="277"/>
      <c r="C171" s="277"/>
      <c r="D171" s="281"/>
      <c r="E171" s="277"/>
      <c r="F171" s="87">
        <f t="shared" si="9"/>
        <v>0</v>
      </c>
      <c r="G171" s="122" t="s">
        <v>349</v>
      </c>
      <c r="I171" s="122"/>
    </row>
    <row r="172" spans="1:9" s="110" customFormat="1" hidden="1" x14ac:dyDescent="0.25">
      <c r="A172" s="299"/>
      <c r="B172" s="277"/>
      <c r="C172" s="277"/>
      <c r="D172" s="281"/>
      <c r="E172" s="277"/>
      <c r="F172" s="87">
        <f t="shared" si="9"/>
        <v>0</v>
      </c>
      <c r="G172" s="122" t="s">
        <v>349</v>
      </c>
      <c r="I172" s="122"/>
    </row>
    <row r="173" spans="1:9" s="110" customFormat="1" hidden="1" x14ac:dyDescent="0.25">
      <c r="A173" s="299"/>
      <c r="B173" s="277"/>
      <c r="C173" s="277"/>
      <c r="D173" s="281"/>
      <c r="E173" s="277"/>
      <c r="F173" s="87">
        <f t="shared" si="9"/>
        <v>0</v>
      </c>
      <c r="G173" s="122" t="s">
        <v>349</v>
      </c>
      <c r="I173" s="122"/>
    </row>
    <row r="174" spans="1:9" s="110" customFormat="1" hidden="1" x14ac:dyDescent="0.25">
      <c r="A174" s="299"/>
      <c r="B174" s="277"/>
      <c r="C174" s="277"/>
      <c r="D174" s="281"/>
      <c r="E174" s="277"/>
      <c r="F174" s="87">
        <f t="shared" si="9"/>
        <v>0</v>
      </c>
      <c r="G174" s="122" t="s">
        <v>349</v>
      </c>
      <c r="I174" s="122"/>
    </row>
    <row r="175" spans="1:9" s="110" customFormat="1" hidden="1" x14ac:dyDescent="0.25">
      <c r="A175" s="299"/>
      <c r="B175" s="277"/>
      <c r="C175" s="277"/>
      <c r="D175" s="281"/>
      <c r="E175" s="277"/>
      <c r="F175" s="87">
        <f t="shared" si="9"/>
        <v>0</v>
      </c>
      <c r="G175" s="122" t="s">
        <v>349</v>
      </c>
      <c r="I175" s="122"/>
    </row>
    <row r="176" spans="1:9" s="110" customFormat="1" hidden="1" x14ac:dyDescent="0.25">
      <c r="A176" s="299"/>
      <c r="B176" s="277"/>
      <c r="C176" s="277"/>
      <c r="D176" s="281"/>
      <c r="E176" s="277"/>
      <c r="F176" s="87">
        <f t="shared" si="9"/>
        <v>0</v>
      </c>
      <c r="G176" s="122" t="s">
        <v>349</v>
      </c>
      <c r="I176" s="122"/>
    </row>
    <row r="177" spans="1:9" s="110" customFormat="1" hidden="1" x14ac:dyDescent="0.25">
      <c r="A177" s="299"/>
      <c r="B177" s="277"/>
      <c r="C177" s="277"/>
      <c r="D177" s="281"/>
      <c r="E177" s="277"/>
      <c r="F177" s="87">
        <f t="shared" si="9"/>
        <v>0</v>
      </c>
      <c r="G177" s="122" t="s">
        <v>349</v>
      </c>
      <c r="I177" s="122"/>
    </row>
    <row r="178" spans="1:9" s="110" customFormat="1" hidden="1" x14ac:dyDescent="0.25">
      <c r="A178" s="299"/>
      <c r="B178" s="277"/>
      <c r="C178" s="277"/>
      <c r="D178" s="281"/>
      <c r="E178" s="277"/>
      <c r="F178" s="87">
        <f t="shared" si="9"/>
        <v>0</v>
      </c>
      <c r="G178" s="122" t="s">
        <v>349</v>
      </c>
      <c r="I178" s="122"/>
    </row>
    <row r="179" spans="1:9" s="110" customFormat="1" hidden="1" x14ac:dyDescent="0.25">
      <c r="A179" s="299"/>
      <c r="B179" s="277"/>
      <c r="C179" s="277"/>
      <c r="D179" s="281"/>
      <c r="E179" s="277"/>
      <c r="F179" s="87">
        <f t="shared" si="9"/>
        <v>0</v>
      </c>
      <c r="G179" s="122" t="s">
        <v>349</v>
      </c>
      <c r="I179" s="122"/>
    </row>
    <row r="180" spans="1:9" s="110" customFormat="1" hidden="1" x14ac:dyDescent="0.25">
      <c r="A180" s="299"/>
      <c r="B180" s="277"/>
      <c r="C180" s="277"/>
      <c r="D180" s="281"/>
      <c r="E180" s="277"/>
      <c r="F180" s="87">
        <f t="shared" si="9"/>
        <v>0</v>
      </c>
      <c r="G180" s="122" t="s">
        <v>349</v>
      </c>
      <c r="I180" s="122"/>
    </row>
    <row r="181" spans="1:9" s="110" customFormat="1" hidden="1" x14ac:dyDescent="0.25">
      <c r="A181" s="299"/>
      <c r="B181" s="277"/>
      <c r="C181" s="277"/>
      <c r="D181" s="281"/>
      <c r="E181" s="277"/>
      <c r="F181" s="87">
        <f t="shared" si="9"/>
        <v>0</v>
      </c>
      <c r="G181" s="122" t="s">
        <v>349</v>
      </c>
      <c r="I181" s="122"/>
    </row>
    <row r="182" spans="1:9" s="110" customFormat="1" hidden="1" x14ac:dyDescent="0.25">
      <c r="A182" s="299"/>
      <c r="B182" s="277"/>
      <c r="C182" s="277"/>
      <c r="D182" s="281"/>
      <c r="E182" s="277"/>
      <c r="F182" s="87">
        <f t="shared" si="9"/>
        <v>0</v>
      </c>
      <c r="G182" s="122" t="s">
        <v>349</v>
      </c>
      <c r="I182" s="122"/>
    </row>
    <row r="183" spans="1:9" s="110" customFormat="1" hidden="1" x14ac:dyDescent="0.25">
      <c r="A183" s="299"/>
      <c r="B183" s="277"/>
      <c r="C183" s="277"/>
      <c r="D183" s="281"/>
      <c r="E183" s="277"/>
      <c r="F183" s="87">
        <f t="shared" si="9"/>
        <v>0</v>
      </c>
      <c r="G183" s="122" t="s">
        <v>349</v>
      </c>
      <c r="I183" s="122"/>
    </row>
    <row r="184" spans="1:9" s="110" customFormat="1" hidden="1" x14ac:dyDescent="0.25">
      <c r="A184" s="299"/>
      <c r="B184" s="277"/>
      <c r="C184" s="277"/>
      <c r="D184" s="281"/>
      <c r="E184" s="277"/>
      <c r="F184" s="87">
        <f t="shared" si="9"/>
        <v>0</v>
      </c>
      <c r="G184" s="122" t="s">
        <v>349</v>
      </c>
      <c r="I184" s="122"/>
    </row>
    <row r="185" spans="1:9" s="110" customFormat="1" hidden="1" x14ac:dyDescent="0.25">
      <c r="A185" s="299"/>
      <c r="B185" s="277"/>
      <c r="C185" s="277"/>
      <c r="D185" s="281"/>
      <c r="E185" s="277"/>
      <c r="F185" s="87">
        <f t="shared" si="9"/>
        <v>0</v>
      </c>
      <c r="G185" s="122" t="s">
        <v>349</v>
      </c>
      <c r="I185" s="122"/>
    </row>
    <row r="186" spans="1:9" s="110" customFormat="1" hidden="1" x14ac:dyDescent="0.25">
      <c r="A186" s="299"/>
      <c r="B186" s="277"/>
      <c r="C186" s="277"/>
      <c r="D186" s="281"/>
      <c r="E186" s="277"/>
      <c r="F186" s="87">
        <f t="shared" si="9"/>
        <v>0</v>
      </c>
      <c r="G186" s="122" t="s">
        <v>349</v>
      </c>
      <c r="I186" s="122"/>
    </row>
    <row r="187" spans="1:9" s="110" customFormat="1" hidden="1" x14ac:dyDescent="0.25">
      <c r="A187" s="299"/>
      <c r="B187" s="277"/>
      <c r="C187" s="277"/>
      <c r="D187" s="281"/>
      <c r="E187" s="277"/>
      <c r="F187" s="87">
        <f t="shared" si="9"/>
        <v>0</v>
      </c>
      <c r="G187" s="122" t="s">
        <v>349</v>
      </c>
      <c r="I187" s="122"/>
    </row>
    <row r="188" spans="1:9" s="110" customFormat="1" hidden="1" x14ac:dyDescent="0.25">
      <c r="A188" s="299"/>
      <c r="B188" s="277"/>
      <c r="C188" s="277"/>
      <c r="D188" s="281"/>
      <c r="E188" s="277"/>
      <c r="F188" s="87">
        <f t="shared" si="9"/>
        <v>0</v>
      </c>
      <c r="G188" s="122" t="s">
        <v>349</v>
      </c>
      <c r="I188" s="122"/>
    </row>
    <row r="189" spans="1:9" s="110" customFormat="1" hidden="1" x14ac:dyDescent="0.25">
      <c r="A189" s="299"/>
      <c r="B189" s="277"/>
      <c r="C189" s="277"/>
      <c r="D189" s="281"/>
      <c r="E189" s="277"/>
      <c r="F189" s="87">
        <f t="shared" si="9"/>
        <v>0</v>
      </c>
      <c r="G189" s="122" t="s">
        <v>349</v>
      </c>
      <c r="I189" s="122"/>
    </row>
    <row r="190" spans="1:9" s="110" customFormat="1" hidden="1" x14ac:dyDescent="0.25">
      <c r="A190" s="299"/>
      <c r="B190" s="277"/>
      <c r="C190" s="277"/>
      <c r="D190" s="281"/>
      <c r="E190" s="277"/>
      <c r="F190" s="87">
        <f t="shared" si="9"/>
        <v>0</v>
      </c>
      <c r="G190" s="122" t="s">
        <v>349</v>
      </c>
      <c r="I190" s="122"/>
    </row>
    <row r="191" spans="1:9" s="110" customFormat="1" hidden="1" x14ac:dyDescent="0.25">
      <c r="A191" s="299"/>
      <c r="B191" s="277"/>
      <c r="C191" s="277"/>
      <c r="D191" s="281"/>
      <c r="E191" s="277"/>
      <c r="F191" s="87">
        <f t="shared" si="9"/>
        <v>0</v>
      </c>
      <c r="G191" s="122" t="s">
        <v>349</v>
      </c>
      <c r="I191" s="122"/>
    </row>
    <row r="192" spans="1:9" s="110" customFormat="1" hidden="1" x14ac:dyDescent="0.25">
      <c r="A192" s="299"/>
      <c r="B192" s="277"/>
      <c r="C192" s="277"/>
      <c r="D192" s="281"/>
      <c r="E192" s="277"/>
      <c r="F192" s="87">
        <f t="shared" si="9"/>
        <v>0</v>
      </c>
      <c r="G192" s="122" t="s">
        <v>349</v>
      </c>
      <c r="I192" s="122"/>
    </row>
    <row r="193" spans="1:9" s="110" customFormat="1" hidden="1" x14ac:dyDescent="0.25">
      <c r="A193" s="299"/>
      <c r="B193" s="277"/>
      <c r="C193" s="277"/>
      <c r="D193" s="281"/>
      <c r="E193" s="277"/>
      <c r="F193" s="87">
        <f t="shared" si="9"/>
        <v>0</v>
      </c>
      <c r="G193" s="122" t="s">
        <v>349</v>
      </c>
      <c r="I193" s="122"/>
    </row>
    <row r="194" spans="1:9" s="110" customFormat="1" hidden="1" x14ac:dyDescent="0.25">
      <c r="A194" s="299"/>
      <c r="B194" s="277"/>
      <c r="C194" s="277"/>
      <c r="D194" s="281"/>
      <c r="E194" s="277"/>
      <c r="F194" s="87">
        <f t="shared" si="9"/>
        <v>0</v>
      </c>
      <c r="G194" s="122" t="s">
        <v>349</v>
      </c>
      <c r="I194" s="122"/>
    </row>
    <row r="195" spans="1:9" s="110" customFormat="1" hidden="1" x14ac:dyDescent="0.25">
      <c r="A195" s="299"/>
      <c r="B195" s="277"/>
      <c r="C195" s="277"/>
      <c r="D195" s="281"/>
      <c r="E195" s="277"/>
      <c r="F195" s="87">
        <f t="shared" si="9"/>
        <v>0</v>
      </c>
      <c r="G195" s="122" t="s">
        <v>349</v>
      </c>
      <c r="I195" s="122"/>
    </row>
    <row r="196" spans="1:9" s="110" customFormat="1" hidden="1" x14ac:dyDescent="0.25">
      <c r="A196" s="299"/>
      <c r="B196" s="277"/>
      <c r="C196" s="277"/>
      <c r="D196" s="281"/>
      <c r="E196" s="277"/>
      <c r="F196" s="87">
        <f t="shared" si="9"/>
        <v>0</v>
      </c>
      <c r="G196" s="122" t="s">
        <v>349</v>
      </c>
      <c r="I196" s="122"/>
    </row>
    <row r="197" spans="1:9" s="110" customFormat="1" hidden="1" x14ac:dyDescent="0.25">
      <c r="A197" s="299"/>
      <c r="B197" s="277"/>
      <c r="C197" s="277"/>
      <c r="D197" s="281"/>
      <c r="E197" s="277"/>
      <c r="F197" s="87">
        <f t="shared" si="9"/>
        <v>0</v>
      </c>
      <c r="G197" s="122" t="s">
        <v>349</v>
      </c>
      <c r="I197" s="122"/>
    </row>
    <row r="198" spans="1:9" s="110" customFormat="1" hidden="1" x14ac:dyDescent="0.25">
      <c r="A198" s="299"/>
      <c r="B198" s="277"/>
      <c r="C198" s="277"/>
      <c r="D198" s="281"/>
      <c r="E198" s="277"/>
      <c r="F198" s="87">
        <f t="shared" si="9"/>
        <v>0</v>
      </c>
      <c r="G198" s="122" t="s">
        <v>349</v>
      </c>
      <c r="I198" s="122"/>
    </row>
    <row r="199" spans="1:9" s="110" customFormat="1" hidden="1" x14ac:dyDescent="0.25">
      <c r="A199" s="299"/>
      <c r="B199" s="277"/>
      <c r="C199" s="277"/>
      <c r="D199" s="281"/>
      <c r="E199" s="277"/>
      <c r="F199" s="87">
        <f t="shared" si="9"/>
        <v>0</v>
      </c>
      <c r="G199" s="122" t="s">
        <v>349</v>
      </c>
      <c r="I199" s="122"/>
    </row>
    <row r="200" spans="1:9" s="110" customFormat="1" hidden="1" x14ac:dyDescent="0.25">
      <c r="A200" s="299"/>
      <c r="B200" s="277"/>
      <c r="C200" s="277"/>
      <c r="D200" s="281"/>
      <c r="E200" s="277"/>
      <c r="F200" s="87">
        <f t="shared" si="9"/>
        <v>0</v>
      </c>
      <c r="G200" s="122" t="s">
        <v>349</v>
      </c>
      <c r="I200" s="122"/>
    </row>
    <row r="201" spans="1:9" s="110" customFormat="1" hidden="1" x14ac:dyDescent="0.25">
      <c r="A201" s="299"/>
      <c r="B201" s="277"/>
      <c r="C201" s="277"/>
      <c r="D201" s="281"/>
      <c r="E201" s="277"/>
      <c r="F201" s="87">
        <f t="shared" ref="F201:F232" si="10">ROUND(+B201*D201*E201,2)</f>
        <v>0</v>
      </c>
      <c r="G201" s="122" t="s">
        <v>349</v>
      </c>
      <c r="I201" s="122"/>
    </row>
    <row r="202" spans="1:9" s="110" customFormat="1" hidden="1" x14ac:dyDescent="0.25">
      <c r="A202" s="299"/>
      <c r="B202" s="277"/>
      <c r="C202" s="277"/>
      <c r="D202" s="281"/>
      <c r="E202" s="277"/>
      <c r="F202" s="87">
        <f t="shared" si="10"/>
        <v>0</v>
      </c>
      <c r="G202" s="122" t="s">
        <v>349</v>
      </c>
      <c r="I202" s="122"/>
    </row>
    <row r="203" spans="1:9" s="110" customFormat="1" hidden="1" x14ac:dyDescent="0.25">
      <c r="A203" s="299"/>
      <c r="B203" s="277"/>
      <c r="C203" s="277"/>
      <c r="D203" s="281"/>
      <c r="E203" s="277"/>
      <c r="F203" s="87">
        <f t="shared" si="10"/>
        <v>0</v>
      </c>
      <c r="G203" s="122" t="s">
        <v>349</v>
      </c>
      <c r="I203" s="122"/>
    </row>
    <row r="204" spans="1:9" s="110" customFormat="1" hidden="1" x14ac:dyDescent="0.25">
      <c r="A204" s="299"/>
      <c r="B204" s="277"/>
      <c r="C204" s="277"/>
      <c r="D204" s="281"/>
      <c r="E204" s="277"/>
      <c r="F204" s="87">
        <f t="shared" si="10"/>
        <v>0</v>
      </c>
      <c r="G204" s="122" t="s">
        <v>349</v>
      </c>
      <c r="I204" s="122"/>
    </row>
    <row r="205" spans="1:9" s="110" customFormat="1" hidden="1" x14ac:dyDescent="0.25">
      <c r="A205" s="299"/>
      <c r="B205" s="277"/>
      <c r="C205" s="277"/>
      <c r="D205" s="281"/>
      <c r="E205" s="277"/>
      <c r="F205" s="87">
        <f t="shared" si="10"/>
        <v>0</v>
      </c>
      <c r="G205" s="122" t="s">
        <v>349</v>
      </c>
      <c r="I205" s="122"/>
    </row>
    <row r="206" spans="1:9" s="110" customFormat="1" hidden="1" x14ac:dyDescent="0.25">
      <c r="A206" s="299"/>
      <c r="B206" s="277"/>
      <c r="C206" s="277"/>
      <c r="D206" s="281"/>
      <c r="E206" s="277"/>
      <c r="F206" s="87">
        <f t="shared" si="10"/>
        <v>0</v>
      </c>
      <c r="G206" s="122" t="s">
        <v>349</v>
      </c>
      <c r="I206" s="122"/>
    </row>
    <row r="207" spans="1:9" s="110" customFormat="1" hidden="1" x14ac:dyDescent="0.25">
      <c r="A207" s="299"/>
      <c r="B207" s="277"/>
      <c r="C207" s="277"/>
      <c r="D207" s="281"/>
      <c r="E207" s="277"/>
      <c r="F207" s="87">
        <f t="shared" si="10"/>
        <v>0</v>
      </c>
      <c r="G207" s="122" t="s">
        <v>349</v>
      </c>
      <c r="I207" s="122"/>
    </row>
    <row r="208" spans="1:9" s="110" customFormat="1" hidden="1" x14ac:dyDescent="0.25">
      <c r="A208" s="299"/>
      <c r="B208" s="277"/>
      <c r="C208" s="277"/>
      <c r="D208" s="281"/>
      <c r="E208" s="277"/>
      <c r="F208" s="87">
        <f t="shared" si="10"/>
        <v>0</v>
      </c>
      <c r="G208" s="122" t="s">
        <v>349</v>
      </c>
      <c r="I208" s="122"/>
    </row>
    <row r="209" spans="1:9" s="110" customFormat="1" hidden="1" x14ac:dyDescent="0.25">
      <c r="A209" s="299"/>
      <c r="B209" s="277"/>
      <c r="C209" s="277"/>
      <c r="D209" s="281"/>
      <c r="E209" s="277"/>
      <c r="F209" s="87">
        <f t="shared" si="10"/>
        <v>0</v>
      </c>
      <c r="G209" s="122" t="s">
        <v>349</v>
      </c>
      <c r="I209" s="122"/>
    </row>
    <row r="210" spans="1:9" s="110" customFormat="1" hidden="1" x14ac:dyDescent="0.25">
      <c r="A210" s="299"/>
      <c r="B210" s="277"/>
      <c r="C210" s="277"/>
      <c r="D210" s="281"/>
      <c r="E210" s="277"/>
      <c r="F210" s="87">
        <f t="shared" si="10"/>
        <v>0</v>
      </c>
      <c r="G210" s="122" t="s">
        <v>349</v>
      </c>
      <c r="I210" s="122"/>
    </row>
    <row r="211" spans="1:9" s="110" customFormat="1" hidden="1" x14ac:dyDescent="0.25">
      <c r="A211" s="299"/>
      <c r="B211" s="277"/>
      <c r="C211" s="277"/>
      <c r="D211" s="281"/>
      <c r="E211" s="277"/>
      <c r="F211" s="87">
        <f t="shared" si="10"/>
        <v>0</v>
      </c>
      <c r="G211" s="122" t="s">
        <v>349</v>
      </c>
      <c r="I211" s="122"/>
    </row>
    <row r="212" spans="1:9" s="110" customFormat="1" hidden="1" x14ac:dyDescent="0.25">
      <c r="A212" s="299"/>
      <c r="B212" s="277"/>
      <c r="C212" s="277"/>
      <c r="D212" s="281"/>
      <c r="E212" s="277"/>
      <c r="F212" s="87">
        <f t="shared" si="10"/>
        <v>0</v>
      </c>
      <c r="G212" s="122" t="s">
        <v>349</v>
      </c>
      <c r="I212" s="122"/>
    </row>
    <row r="213" spans="1:9" s="110" customFormat="1" hidden="1" x14ac:dyDescent="0.25">
      <c r="A213" s="299"/>
      <c r="B213" s="277"/>
      <c r="C213" s="277"/>
      <c r="D213" s="281"/>
      <c r="E213" s="277"/>
      <c r="F213" s="87">
        <f t="shared" si="10"/>
        <v>0</v>
      </c>
      <c r="G213" s="122" t="s">
        <v>349</v>
      </c>
      <c r="I213" s="122"/>
    </row>
    <row r="214" spans="1:9" s="110" customFormat="1" hidden="1" x14ac:dyDescent="0.25">
      <c r="A214" s="299"/>
      <c r="B214" s="277"/>
      <c r="C214" s="277"/>
      <c r="D214" s="281"/>
      <c r="E214" s="277"/>
      <c r="F214" s="87">
        <f t="shared" si="10"/>
        <v>0</v>
      </c>
      <c r="G214" s="122" t="s">
        <v>349</v>
      </c>
      <c r="I214" s="122"/>
    </row>
    <row r="215" spans="1:9" s="110" customFormat="1" hidden="1" x14ac:dyDescent="0.25">
      <c r="A215" s="299"/>
      <c r="B215" s="277"/>
      <c r="C215" s="277"/>
      <c r="D215" s="281"/>
      <c r="E215" s="277"/>
      <c r="F215" s="87">
        <f t="shared" si="10"/>
        <v>0</v>
      </c>
      <c r="G215" s="122" t="s">
        <v>349</v>
      </c>
      <c r="I215" s="122"/>
    </row>
    <row r="216" spans="1:9" s="110" customFormat="1" hidden="1" x14ac:dyDescent="0.25">
      <c r="A216" s="299"/>
      <c r="B216" s="277"/>
      <c r="C216" s="277"/>
      <c r="D216" s="281"/>
      <c r="E216" s="277"/>
      <c r="F216" s="87">
        <f t="shared" si="10"/>
        <v>0</v>
      </c>
      <c r="G216" s="122" t="s">
        <v>349</v>
      </c>
      <c r="I216" s="122"/>
    </row>
    <row r="217" spans="1:9" s="110" customFormat="1" hidden="1" x14ac:dyDescent="0.25">
      <c r="A217" s="299"/>
      <c r="B217" s="277"/>
      <c r="C217" s="277"/>
      <c r="D217" s="281"/>
      <c r="E217" s="277"/>
      <c r="F217" s="87">
        <f t="shared" si="10"/>
        <v>0</v>
      </c>
      <c r="G217" s="122" t="s">
        <v>349</v>
      </c>
      <c r="I217" s="122"/>
    </row>
    <row r="218" spans="1:9" s="110" customFormat="1" hidden="1" x14ac:dyDescent="0.25">
      <c r="A218" s="299"/>
      <c r="B218" s="277"/>
      <c r="C218" s="277"/>
      <c r="D218" s="281"/>
      <c r="E218" s="277"/>
      <c r="F218" s="87">
        <f t="shared" si="10"/>
        <v>0</v>
      </c>
      <c r="G218" s="122" t="s">
        <v>349</v>
      </c>
      <c r="I218" s="122"/>
    </row>
    <row r="219" spans="1:9" s="110" customFormat="1" hidden="1" x14ac:dyDescent="0.25">
      <c r="A219" s="299"/>
      <c r="B219" s="277"/>
      <c r="C219" s="277"/>
      <c r="D219" s="281"/>
      <c r="E219" s="277"/>
      <c r="F219" s="87">
        <f t="shared" si="10"/>
        <v>0</v>
      </c>
      <c r="G219" s="122" t="s">
        <v>349</v>
      </c>
      <c r="I219" s="122"/>
    </row>
    <row r="220" spans="1:9" s="110" customFormat="1" hidden="1" x14ac:dyDescent="0.25">
      <c r="A220" s="299"/>
      <c r="B220" s="277"/>
      <c r="C220" s="277"/>
      <c r="D220" s="281"/>
      <c r="E220" s="277"/>
      <c r="F220" s="87">
        <f t="shared" si="10"/>
        <v>0</v>
      </c>
      <c r="G220" s="122" t="s">
        <v>349</v>
      </c>
      <c r="I220" s="122"/>
    </row>
    <row r="221" spans="1:9" s="110" customFormat="1" hidden="1" x14ac:dyDescent="0.25">
      <c r="A221" s="299"/>
      <c r="B221" s="277"/>
      <c r="C221" s="277"/>
      <c r="D221" s="281"/>
      <c r="E221" s="277"/>
      <c r="F221" s="87">
        <f t="shared" si="10"/>
        <v>0</v>
      </c>
      <c r="G221" s="122" t="s">
        <v>349</v>
      </c>
      <c r="I221" s="122"/>
    </row>
    <row r="222" spans="1:9" s="110" customFormat="1" hidden="1" x14ac:dyDescent="0.25">
      <c r="A222" s="299"/>
      <c r="B222" s="277"/>
      <c r="C222" s="277"/>
      <c r="D222" s="281"/>
      <c r="E222" s="277"/>
      <c r="F222" s="87">
        <f t="shared" si="10"/>
        <v>0</v>
      </c>
      <c r="G222" s="122" t="s">
        <v>349</v>
      </c>
      <c r="I222" s="122"/>
    </row>
    <row r="223" spans="1:9" s="110" customFormat="1" hidden="1" x14ac:dyDescent="0.25">
      <c r="A223" s="299"/>
      <c r="B223" s="277"/>
      <c r="C223" s="277"/>
      <c r="D223" s="281"/>
      <c r="E223" s="277"/>
      <c r="F223" s="87">
        <f t="shared" si="10"/>
        <v>0</v>
      </c>
      <c r="G223" s="122" t="s">
        <v>349</v>
      </c>
      <c r="I223" s="122"/>
    </row>
    <row r="224" spans="1:9" s="110" customFormat="1" hidden="1" x14ac:dyDescent="0.25">
      <c r="A224" s="299"/>
      <c r="B224" s="277"/>
      <c r="C224" s="277"/>
      <c r="D224" s="281"/>
      <c r="E224" s="277"/>
      <c r="F224" s="87">
        <f t="shared" si="10"/>
        <v>0</v>
      </c>
      <c r="G224" s="122" t="s">
        <v>349</v>
      </c>
      <c r="I224" s="122"/>
    </row>
    <row r="225" spans="1:9" s="110" customFormat="1" hidden="1" x14ac:dyDescent="0.25">
      <c r="A225" s="299"/>
      <c r="B225" s="277"/>
      <c r="C225" s="277"/>
      <c r="D225" s="281"/>
      <c r="E225" s="277"/>
      <c r="F225" s="87">
        <f t="shared" si="10"/>
        <v>0</v>
      </c>
      <c r="G225" s="122" t="s">
        <v>349</v>
      </c>
      <c r="I225" s="122"/>
    </row>
    <row r="226" spans="1:9" s="110" customFormat="1" hidden="1" x14ac:dyDescent="0.25">
      <c r="A226" s="299"/>
      <c r="B226" s="277"/>
      <c r="C226" s="277"/>
      <c r="D226" s="281"/>
      <c r="E226" s="277"/>
      <c r="F226" s="87">
        <f t="shared" si="10"/>
        <v>0</v>
      </c>
      <c r="G226" s="122" t="s">
        <v>349</v>
      </c>
      <c r="I226" s="122"/>
    </row>
    <row r="227" spans="1:9" s="110" customFormat="1" hidden="1" x14ac:dyDescent="0.25">
      <c r="A227" s="299"/>
      <c r="B227" s="277"/>
      <c r="C227" s="277"/>
      <c r="D227" s="281"/>
      <c r="E227" s="277"/>
      <c r="F227" s="87">
        <f t="shared" si="10"/>
        <v>0</v>
      </c>
      <c r="G227" s="122" t="s">
        <v>349</v>
      </c>
      <c r="I227" s="122"/>
    </row>
    <row r="228" spans="1:9" s="110" customFormat="1" hidden="1" x14ac:dyDescent="0.25">
      <c r="A228" s="299"/>
      <c r="B228" s="277"/>
      <c r="C228" s="277"/>
      <c r="D228" s="281"/>
      <c r="E228" s="277"/>
      <c r="F228" s="87">
        <f t="shared" si="10"/>
        <v>0</v>
      </c>
      <c r="G228" s="122" t="s">
        <v>349</v>
      </c>
      <c r="I228" s="122"/>
    </row>
    <row r="229" spans="1:9" s="110" customFormat="1" hidden="1" x14ac:dyDescent="0.25">
      <c r="A229" s="299"/>
      <c r="B229" s="277"/>
      <c r="C229" s="277"/>
      <c r="D229" s="281"/>
      <c r="E229" s="277"/>
      <c r="F229" s="87">
        <f t="shared" si="10"/>
        <v>0</v>
      </c>
      <c r="G229" s="122" t="s">
        <v>349</v>
      </c>
      <c r="I229" s="122"/>
    </row>
    <row r="230" spans="1:9" s="110" customFormat="1" hidden="1" x14ac:dyDescent="0.25">
      <c r="A230" s="299"/>
      <c r="B230" s="277"/>
      <c r="C230" s="277"/>
      <c r="D230" s="281"/>
      <c r="E230" s="277"/>
      <c r="F230" s="87">
        <f t="shared" si="10"/>
        <v>0</v>
      </c>
      <c r="G230" s="122" t="s">
        <v>349</v>
      </c>
      <c r="I230" s="122"/>
    </row>
    <row r="231" spans="1:9" s="110" customFormat="1" hidden="1" x14ac:dyDescent="0.25">
      <c r="A231" s="299"/>
      <c r="B231" s="277"/>
      <c r="C231" s="277"/>
      <c r="D231" s="281"/>
      <c r="E231" s="277"/>
      <c r="F231" s="87">
        <f t="shared" si="10"/>
        <v>0</v>
      </c>
      <c r="G231" s="122" t="s">
        <v>349</v>
      </c>
      <c r="I231" s="122"/>
    </row>
    <row r="232" spans="1:9" s="110" customFormat="1" hidden="1" x14ac:dyDescent="0.25">
      <c r="A232" s="299"/>
      <c r="B232" s="277"/>
      <c r="C232" s="277"/>
      <c r="D232" s="281"/>
      <c r="E232" s="277"/>
      <c r="F232" s="87">
        <f t="shared" si="10"/>
        <v>0</v>
      </c>
      <c r="G232" s="122" t="s">
        <v>349</v>
      </c>
      <c r="I232" s="122"/>
    </row>
    <row r="233" spans="1:9" s="110" customFormat="1" hidden="1" x14ac:dyDescent="0.25">
      <c r="A233" s="299"/>
      <c r="B233" s="277"/>
      <c r="C233" s="277"/>
      <c r="D233" s="281"/>
      <c r="E233" s="277"/>
      <c r="F233" s="87">
        <f t="shared" ref="F233:F264" si="11">ROUND(+B233*D233*E233,2)</f>
        <v>0</v>
      </c>
      <c r="G233" s="122" t="s">
        <v>349</v>
      </c>
      <c r="I233" s="122"/>
    </row>
    <row r="234" spans="1:9" s="110" customFormat="1" hidden="1" x14ac:dyDescent="0.25">
      <c r="A234" s="299"/>
      <c r="B234" s="277"/>
      <c r="C234" s="277"/>
      <c r="D234" s="281"/>
      <c r="E234" s="277"/>
      <c r="F234" s="87">
        <f t="shared" si="11"/>
        <v>0</v>
      </c>
      <c r="G234" s="122" t="s">
        <v>349</v>
      </c>
      <c r="I234" s="122"/>
    </row>
    <row r="235" spans="1:9" s="110" customFormat="1" hidden="1" x14ac:dyDescent="0.25">
      <c r="A235" s="299"/>
      <c r="B235" s="277"/>
      <c r="C235" s="277"/>
      <c r="D235" s="281"/>
      <c r="E235" s="277"/>
      <c r="F235" s="87">
        <f t="shared" si="11"/>
        <v>0</v>
      </c>
      <c r="G235" s="122" t="s">
        <v>349</v>
      </c>
      <c r="I235" s="122"/>
    </row>
    <row r="236" spans="1:9" s="110" customFormat="1" hidden="1" x14ac:dyDescent="0.25">
      <c r="A236" s="299"/>
      <c r="B236" s="277"/>
      <c r="C236" s="277"/>
      <c r="D236" s="281"/>
      <c r="E236" s="277"/>
      <c r="F236" s="87">
        <f t="shared" si="11"/>
        <v>0</v>
      </c>
      <c r="G236" s="122" t="s">
        <v>349</v>
      </c>
      <c r="I236" s="122"/>
    </row>
    <row r="237" spans="1:9" s="110" customFormat="1" hidden="1" x14ac:dyDescent="0.25">
      <c r="A237" s="299"/>
      <c r="B237" s="277"/>
      <c r="C237" s="277"/>
      <c r="D237" s="281"/>
      <c r="E237" s="277"/>
      <c r="F237" s="87">
        <f t="shared" si="11"/>
        <v>0</v>
      </c>
      <c r="G237" s="122" t="s">
        <v>349</v>
      </c>
      <c r="I237" s="122"/>
    </row>
    <row r="238" spans="1:9" s="110" customFormat="1" hidden="1" x14ac:dyDescent="0.25">
      <c r="A238" s="299"/>
      <c r="B238" s="277"/>
      <c r="C238" s="277"/>
      <c r="D238" s="281"/>
      <c r="E238" s="277"/>
      <c r="F238" s="87">
        <f t="shared" si="11"/>
        <v>0</v>
      </c>
      <c r="G238" s="122" t="s">
        <v>349</v>
      </c>
      <c r="I238" s="122"/>
    </row>
    <row r="239" spans="1:9" s="110" customFormat="1" hidden="1" x14ac:dyDescent="0.25">
      <c r="A239" s="299"/>
      <c r="B239" s="277"/>
      <c r="C239" s="277"/>
      <c r="D239" s="281"/>
      <c r="E239" s="277"/>
      <c r="F239" s="87">
        <f t="shared" si="11"/>
        <v>0</v>
      </c>
      <c r="G239" s="122" t="s">
        <v>349</v>
      </c>
      <c r="I239" s="122"/>
    </row>
    <row r="240" spans="1:9" s="110" customFormat="1" hidden="1" x14ac:dyDescent="0.25">
      <c r="A240" s="299"/>
      <c r="B240" s="277"/>
      <c r="C240" s="277"/>
      <c r="D240" s="281"/>
      <c r="E240" s="277"/>
      <c r="F240" s="87">
        <f t="shared" si="11"/>
        <v>0</v>
      </c>
      <c r="G240" s="122" t="s">
        <v>349</v>
      </c>
      <c r="I240" s="122"/>
    </row>
    <row r="241" spans="1:9" s="110" customFormat="1" hidden="1" x14ac:dyDescent="0.25">
      <c r="A241" s="299"/>
      <c r="B241" s="277"/>
      <c r="C241" s="277"/>
      <c r="D241" s="281"/>
      <c r="E241" s="277"/>
      <c r="F241" s="87">
        <f t="shared" si="11"/>
        <v>0</v>
      </c>
      <c r="G241" s="122" t="s">
        <v>349</v>
      </c>
      <c r="I241" s="122"/>
    </row>
    <row r="242" spans="1:9" s="110" customFormat="1" hidden="1" x14ac:dyDescent="0.25">
      <c r="A242" s="299"/>
      <c r="B242" s="277"/>
      <c r="C242" s="277"/>
      <c r="D242" s="281"/>
      <c r="E242" s="277"/>
      <c r="F242" s="87">
        <f t="shared" si="11"/>
        <v>0</v>
      </c>
      <c r="G242" s="122" t="s">
        <v>349</v>
      </c>
      <c r="I242" s="122"/>
    </row>
    <row r="243" spans="1:9" s="110" customFormat="1" hidden="1" x14ac:dyDescent="0.25">
      <c r="A243" s="299"/>
      <c r="B243" s="277"/>
      <c r="C243" s="277"/>
      <c r="D243" s="281"/>
      <c r="E243" s="277"/>
      <c r="F243" s="87">
        <f t="shared" si="11"/>
        <v>0</v>
      </c>
      <c r="G243" s="122" t="s">
        <v>349</v>
      </c>
      <c r="I243" s="122"/>
    </row>
    <row r="244" spans="1:9" s="110" customFormat="1" hidden="1" x14ac:dyDescent="0.25">
      <c r="A244" s="299"/>
      <c r="B244" s="277"/>
      <c r="C244" s="277"/>
      <c r="D244" s="281"/>
      <c r="E244" s="277"/>
      <c r="F244" s="87">
        <f t="shared" si="11"/>
        <v>0</v>
      </c>
      <c r="G244" s="122" t="s">
        <v>349</v>
      </c>
      <c r="I244" s="122"/>
    </row>
    <row r="245" spans="1:9" s="110" customFormat="1" hidden="1" x14ac:dyDescent="0.25">
      <c r="A245" s="299"/>
      <c r="B245" s="277"/>
      <c r="C245" s="277"/>
      <c r="D245" s="281"/>
      <c r="E245" s="277"/>
      <c r="F245" s="87">
        <f t="shared" si="11"/>
        <v>0</v>
      </c>
      <c r="G245" s="122" t="s">
        <v>349</v>
      </c>
      <c r="I245" s="122"/>
    </row>
    <row r="246" spans="1:9" s="110" customFormat="1" hidden="1" x14ac:dyDescent="0.25">
      <c r="A246" s="299"/>
      <c r="B246" s="277"/>
      <c r="C246" s="277"/>
      <c r="D246" s="281"/>
      <c r="E246" s="277"/>
      <c r="F246" s="87">
        <f t="shared" si="11"/>
        <v>0</v>
      </c>
      <c r="G246" s="122" t="s">
        <v>349</v>
      </c>
      <c r="I246" s="122"/>
    </row>
    <row r="247" spans="1:9" s="110" customFormat="1" hidden="1" x14ac:dyDescent="0.25">
      <c r="A247" s="299"/>
      <c r="B247" s="277"/>
      <c r="C247" s="277"/>
      <c r="D247" s="281"/>
      <c r="E247" s="277"/>
      <c r="F247" s="87">
        <f t="shared" si="11"/>
        <v>0</v>
      </c>
      <c r="G247" s="122" t="s">
        <v>349</v>
      </c>
      <c r="I247" s="122"/>
    </row>
    <row r="248" spans="1:9" s="110" customFormat="1" hidden="1" x14ac:dyDescent="0.25">
      <c r="A248" s="299"/>
      <c r="B248" s="277"/>
      <c r="C248" s="277"/>
      <c r="D248" s="281"/>
      <c r="E248" s="277"/>
      <c r="F248" s="87">
        <f t="shared" si="11"/>
        <v>0</v>
      </c>
      <c r="G248" s="122" t="s">
        <v>349</v>
      </c>
      <c r="I248" s="122"/>
    </row>
    <row r="249" spans="1:9" s="110" customFormat="1" hidden="1" x14ac:dyDescent="0.25">
      <c r="A249" s="299"/>
      <c r="B249" s="277"/>
      <c r="C249" s="277"/>
      <c r="D249" s="281"/>
      <c r="E249" s="277"/>
      <c r="F249" s="87">
        <f t="shared" si="11"/>
        <v>0</v>
      </c>
      <c r="G249" s="122" t="s">
        <v>349</v>
      </c>
      <c r="I249" s="122"/>
    </row>
    <row r="250" spans="1:9" s="110" customFormat="1" hidden="1" x14ac:dyDescent="0.25">
      <c r="A250" s="299"/>
      <c r="B250" s="277"/>
      <c r="C250" s="277"/>
      <c r="D250" s="281"/>
      <c r="E250" s="277"/>
      <c r="F250" s="87">
        <f t="shared" si="11"/>
        <v>0</v>
      </c>
      <c r="G250" s="122" t="s">
        <v>349</v>
      </c>
      <c r="I250" s="122"/>
    </row>
    <row r="251" spans="1:9" s="110" customFormat="1" hidden="1" x14ac:dyDescent="0.25">
      <c r="A251" s="299"/>
      <c r="B251" s="277"/>
      <c r="C251" s="277"/>
      <c r="D251" s="281"/>
      <c r="E251" s="277"/>
      <c r="F251" s="87">
        <f t="shared" si="11"/>
        <v>0</v>
      </c>
      <c r="G251" s="122" t="s">
        <v>349</v>
      </c>
      <c r="I251" s="122"/>
    </row>
    <row r="252" spans="1:9" s="110" customFormat="1" hidden="1" x14ac:dyDescent="0.25">
      <c r="A252" s="299"/>
      <c r="B252" s="277"/>
      <c r="C252" s="277"/>
      <c r="D252" s="281"/>
      <c r="E252" s="277"/>
      <c r="F252" s="87">
        <f t="shared" si="11"/>
        <v>0</v>
      </c>
      <c r="G252" s="122" t="s">
        <v>349</v>
      </c>
      <c r="I252" s="122"/>
    </row>
    <row r="253" spans="1:9" s="110" customFormat="1" hidden="1" x14ac:dyDescent="0.25">
      <c r="A253" s="299"/>
      <c r="B253" s="277"/>
      <c r="C253" s="277"/>
      <c r="D253" s="281"/>
      <c r="E253" s="277"/>
      <c r="F253" s="87">
        <f t="shared" si="11"/>
        <v>0</v>
      </c>
      <c r="G253" s="122" t="s">
        <v>349</v>
      </c>
      <c r="I253" s="122"/>
    </row>
    <row r="254" spans="1:9" s="110" customFormat="1" hidden="1" x14ac:dyDescent="0.25">
      <c r="A254" s="299"/>
      <c r="B254" s="277"/>
      <c r="C254" s="277"/>
      <c r="D254" s="281"/>
      <c r="E254" s="277"/>
      <c r="F254" s="87">
        <f t="shared" si="11"/>
        <v>0</v>
      </c>
      <c r="G254" s="122" t="s">
        <v>349</v>
      </c>
      <c r="I254" s="122"/>
    </row>
    <row r="255" spans="1:9" s="110" customFormat="1" hidden="1" x14ac:dyDescent="0.25">
      <c r="A255" s="299"/>
      <c r="B255" s="277"/>
      <c r="C255" s="277"/>
      <c r="D255" s="281"/>
      <c r="E255" s="277"/>
      <c r="F255" s="87">
        <f t="shared" si="11"/>
        <v>0</v>
      </c>
      <c r="G255" s="122" t="s">
        <v>349</v>
      </c>
      <c r="I255" s="122"/>
    </row>
    <row r="256" spans="1:9" s="110" customFormat="1" hidden="1" x14ac:dyDescent="0.25">
      <c r="A256" s="299"/>
      <c r="B256" s="277"/>
      <c r="C256" s="277"/>
      <c r="D256" s="281"/>
      <c r="E256" s="277"/>
      <c r="F256" s="87">
        <f t="shared" si="11"/>
        <v>0</v>
      </c>
      <c r="G256" s="122" t="s">
        <v>349</v>
      </c>
      <c r="I256" s="122"/>
    </row>
    <row r="257" spans="1:17" s="110" customFormat="1" hidden="1" x14ac:dyDescent="0.25">
      <c r="A257" s="299"/>
      <c r="B257" s="277"/>
      <c r="C257" s="277"/>
      <c r="D257" s="281"/>
      <c r="E257" s="277"/>
      <c r="F257" s="87">
        <f t="shared" si="11"/>
        <v>0</v>
      </c>
      <c r="G257" s="122" t="s">
        <v>349</v>
      </c>
      <c r="I257" s="122"/>
    </row>
    <row r="258" spans="1:17" s="110" customFormat="1" hidden="1" x14ac:dyDescent="0.25">
      <c r="A258" s="299"/>
      <c r="B258" s="277"/>
      <c r="C258" s="277"/>
      <c r="D258" s="281"/>
      <c r="E258" s="277"/>
      <c r="F258" s="87">
        <f t="shared" si="11"/>
        <v>0</v>
      </c>
      <c r="G258" s="122" t="s">
        <v>349</v>
      </c>
      <c r="I258" s="122"/>
    </row>
    <row r="259" spans="1:17" s="110" customFormat="1" hidden="1" x14ac:dyDescent="0.25">
      <c r="A259" s="299"/>
      <c r="B259" s="277"/>
      <c r="C259" s="277"/>
      <c r="D259" s="281"/>
      <c r="E259" s="277"/>
      <c r="F259" s="87">
        <f t="shared" si="11"/>
        <v>0</v>
      </c>
      <c r="G259" s="122" t="s">
        <v>349</v>
      </c>
      <c r="I259" s="122"/>
    </row>
    <row r="260" spans="1:17" s="110" customFormat="1" hidden="1" x14ac:dyDescent="0.25">
      <c r="A260" s="299"/>
      <c r="B260" s="277"/>
      <c r="C260" s="277"/>
      <c r="D260" s="281"/>
      <c r="E260" s="277"/>
      <c r="F260" s="87">
        <f t="shared" si="11"/>
        <v>0</v>
      </c>
      <c r="G260" s="122" t="s">
        <v>349</v>
      </c>
      <c r="I260" s="122"/>
    </row>
    <row r="261" spans="1:17" s="110" customFormat="1" hidden="1" x14ac:dyDescent="0.25">
      <c r="A261" s="299"/>
      <c r="B261" s="277"/>
      <c r="C261" s="277"/>
      <c r="D261" s="281"/>
      <c r="E261" s="277"/>
      <c r="F261" s="87">
        <f t="shared" si="11"/>
        <v>0</v>
      </c>
      <c r="G261" s="122" t="s">
        <v>349</v>
      </c>
      <c r="I261" s="122"/>
    </row>
    <row r="262" spans="1:17" s="110" customFormat="1" hidden="1" x14ac:dyDescent="0.25">
      <c r="A262" s="299"/>
      <c r="B262" s="277"/>
      <c r="C262" s="277"/>
      <c r="D262" s="281"/>
      <c r="E262" s="277"/>
      <c r="F262" s="87">
        <f t="shared" si="11"/>
        <v>0</v>
      </c>
      <c r="G262" s="122" t="s">
        <v>349</v>
      </c>
      <c r="I262" s="122"/>
    </row>
    <row r="263" spans="1:17" s="110" customFormat="1" hidden="1" x14ac:dyDescent="0.25">
      <c r="A263" s="299"/>
      <c r="B263" s="277"/>
      <c r="C263" s="277"/>
      <c r="D263" s="281"/>
      <c r="E263" s="277"/>
      <c r="F263" s="87">
        <f t="shared" si="11"/>
        <v>0</v>
      </c>
      <c r="G263" s="122" t="s">
        <v>349</v>
      </c>
      <c r="I263" s="122"/>
    </row>
    <row r="264" spans="1:17" s="110" customFormat="1" hidden="1" x14ac:dyDescent="0.25">
      <c r="A264" s="299"/>
      <c r="B264" s="277"/>
      <c r="C264" s="277"/>
      <c r="D264" s="281"/>
      <c r="E264" s="277"/>
      <c r="F264" s="87">
        <f t="shared" si="11"/>
        <v>0</v>
      </c>
      <c r="G264" s="122" t="s">
        <v>349</v>
      </c>
      <c r="I264" s="122"/>
    </row>
    <row r="265" spans="1:17" s="110" customFormat="1" hidden="1" x14ac:dyDescent="0.25">
      <c r="A265" s="299"/>
      <c r="B265" s="277"/>
      <c r="C265" s="277"/>
      <c r="D265" s="281"/>
      <c r="E265" s="277"/>
      <c r="F265" s="87">
        <f t="shared" ref="F265:F266" si="12">ROUND(+B265*D265*E265,2)</f>
        <v>0</v>
      </c>
      <c r="G265" s="122" t="s">
        <v>349</v>
      </c>
      <c r="I265" s="122"/>
    </row>
    <row r="266" spans="1:17" s="110" customFormat="1" x14ac:dyDescent="0.25">
      <c r="A266" s="280" t="s">
        <v>329</v>
      </c>
      <c r="B266" s="277">
        <v>4</v>
      </c>
      <c r="C266" s="277" t="s">
        <v>312</v>
      </c>
      <c r="D266" s="281">
        <f t="shared" ref="D266" ca="1" si="13">RAND()*1000000</f>
        <v>142389.3347806856</v>
      </c>
      <c r="E266" s="277">
        <v>3</v>
      </c>
      <c r="F266" s="309">
        <f t="shared" ca="1" si="12"/>
        <v>1708672.02</v>
      </c>
      <c r="G266" s="122" t="s">
        <v>349</v>
      </c>
    </row>
    <row r="267" spans="1:17" s="110" customFormat="1" x14ac:dyDescent="0.25">
      <c r="A267" s="239"/>
      <c r="B267" s="98"/>
      <c r="C267" s="98"/>
      <c r="D267" s="207"/>
      <c r="E267" s="215" t="s">
        <v>34</v>
      </c>
      <c r="F267" s="323">
        <f ca="1">ROUND(SUBTOTAL(109,F136:F266),2)</f>
        <v>18769845.82</v>
      </c>
      <c r="G267" s="122" t="s">
        <v>349</v>
      </c>
      <c r="I267" s="125" t="s">
        <v>352</v>
      </c>
    </row>
    <row r="268" spans="1:17" x14ac:dyDescent="0.25">
      <c r="F268" s="311"/>
      <c r="G268" s="122" t="s">
        <v>347</v>
      </c>
    </row>
    <row r="269" spans="1:17" x14ac:dyDescent="0.25">
      <c r="C269" s="579" t="s">
        <v>73</v>
      </c>
      <c r="D269" s="579"/>
      <c r="E269" s="579"/>
      <c r="F269" s="87">
        <f ca="1">+F267+F135</f>
        <v>39339532.409999996</v>
      </c>
      <c r="G269" s="122" t="s">
        <v>347</v>
      </c>
      <c r="I269" s="149" t="s">
        <v>246</v>
      </c>
    </row>
    <row r="270" spans="1:17" s="110" customFormat="1" x14ac:dyDescent="0.25">
      <c r="A270" s="98"/>
      <c r="B270" s="98"/>
      <c r="C270" s="98"/>
      <c r="D270" s="98"/>
      <c r="E270" s="98"/>
      <c r="F270" s="138"/>
      <c r="G270" s="122" t="s">
        <v>347</v>
      </c>
    </row>
    <row r="271" spans="1:17" s="110" customFormat="1" x14ac:dyDescent="0.25">
      <c r="A271" s="251" t="s">
        <v>71</v>
      </c>
      <c r="B271" s="115"/>
      <c r="C271" s="115"/>
      <c r="D271" s="115"/>
      <c r="E271" s="115"/>
      <c r="F271" s="116"/>
      <c r="G271" s="122" t="s">
        <v>348</v>
      </c>
      <c r="I271" s="150" t="s">
        <v>245</v>
      </c>
    </row>
    <row r="272" spans="1:17" s="110" customFormat="1" ht="45" customHeight="1" x14ac:dyDescent="0.25">
      <c r="A272" s="571" t="s">
        <v>337</v>
      </c>
      <c r="B272" s="572"/>
      <c r="C272" s="572"/>
      <c r="D272" s="572"/>
      <c r="E272" s="572"/>
      <c r="F272" s="573"/>
      <c r="G272" s="122" t="s">
        <v>348</v>
      </c>
      <c r="I272" s="568" t="s">
        <v>307</v>
      </c>
      <c r="J272" s="568"/>
      <c r="K272" s="568"/>
      <c r="L272" s="568"/>
      <c r="M272" s="568"/>
      <c r="N272" s="568"/>
      <c r="O272" s="568"/>
      <c r="P272" s="568"/>
      <c r="Q272" s="568"/>
    </row>
    <row r="273" spans="1:17" x14ac:dyDescent="0.25">
      <c r="G273" s="110" t="s">
        <v>349</v>
      </c>
      <c r="I273" s="150"/>
    </row>
    <row r="274" spans="1:17" s="110" customFormat="1" x14ac:dyDescent="0.25">
      <c r="A274" s="251" t="s">
        <v>72</v>
      </c>
      <c r="B274" s="119"/>
      <c r="C274" s="119"/>
      <c r="D274" s="119"/>
      <c r="E274" s="119"/>
      <c r="F274" s="120"/>
      <c r="G274" s="291" t="s">
        <v>349</v>
      </c>
      <c r="I274" s="150" t="s">
        <v>245</v>
      </c>
    </row>
    <row r="275" spans="1:17" s="110" customFormat="1" ht="45" customHeight="1" x14ac:dyDescent="0.25">
      <c r="A275" s="571" t="s">
        <v>338</v>
      </c>
      <c r="B275" s="572"/>
      <c r="C275" s="572"/>
      <c r="D275" s="572"/>
      <c r="E275" s="572"/>
      <c r="F275" s="573"/>
      <c r="G275" s="110" t="s">
        <v>349</v>
      </c>
      <c r="I275" s="568" t="s">
        <v>307</v>
      </c>
      <c r="J275" s="568"/>
      <c r="K275" s="568"/>
      <c r="L275" s="568"/>
      <c r="M275" s="568"/>
      <c r="N275" s="568"/>
      <c r="O275" s="568"/>
      <c r="P275" s="568"/>
      <c r="Q275" s="568"/>
    </row>
  </sheetData>
  <sheetProtection algorithmName="SHA-512" hashValue="jkCEGKgneAkX8Pjg+pi1I8tgyxO4wQjJr2AdytmiORpOzIZoFQfoAaYU8MRBnruKNU8jypUT48VNuYCq2osLQQ==" saltValue="ul/g35Q00hY5Pkp9s06hIw==" spinCount="100000" sheet="1" formatCells="0" formatRows="0" autoFilter="0"/>
  <autoFilter ref="G1:G275" xr:uid="{00000000-0001-0000-1200-000000000000}"/>
  <mergeCells count="7">
    <mergeCell ref="I272:Q272"/>
    <mergeCell ref="I275:Q275"/>
    <mergeCell ref="A1:E1"/>
    <mergeCell ref="C269:E269"/>
    <mergeCell ref="A2:F2"/>
    <mergeCell ref="A272:F272"/>
    <mergeCell ref="A275:F275"/>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F134 F266 F5 F69"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275"/>
  <sheetViews>
    <sheetView view="pageBreakPreview" zoomScaleNormal="100" zoomScaleSheetLayoutView="100" workbookViewId="0">
      <selection activeCell="A4" sqref="A4:XFD4"/>
    </sheetView>
  </sheetViews>
  <sheetFormatPr defaultColWidth="9.140625" defaultRowHeight="15" x14ac:dyDescent="0.25"/>
  <cols>
    <col min="1" max="1" width="31.140625" style="8" customWidth="1"/>
    <col min="2" max="2" width="24.85546875" style="8" customWidth="1"/>
    <col min="3" max="6" width="14.5703125" style="8" customWidth="1"/>
    <col min="7" max="7" width="17" style="8" customWidth="1"/>
    <col min="8" max="8" width="11" hidden="1" customWidth="1"/>
    <col min="9" max="9" width="2.42578125" style="8" customWidth="1"/>
    <col min="10" max="16384" width="9.140625" style="8"/>
  </cols>
  <sheetData>
    <row r="1" spans="1:10" ht="27" customHeight="1" x14ac:dyDescent="0.25">
      <c r="A1" s="566" t="s">
        <v>186</v>
      </c>
      <c r="B1" s="566"/>
      <c r="C1" s="566"/>
      <c r="D1" s="566"/>
      <c r="E1" s="566"/>
      <c r="F1" s="566"/>
      <c r="G1" s="8">
        <f>+'Section A'!B2</f>
        <v>0</v>
      </c>
      <c r="H1" s="55" t="s">
        <v>350</v>
      </c>
    </row>
    <row r="2" spans="1:10" ht="54.75" customHeight="1" x14ac:dyDescent="0.25">
      <c r="A2" s="567" t="s">
        <v>189</v>
      </c>
      <c r="B2" s="567"/>
      <c r="C2" s="567"/>
      <c r="D2" s="567"/>
      <c r="E2" s="567"/>
      <c r="F2" s="567"/>
      <c r="G2" s="567"/>
      <c r="H2" s="8" t="s">
        <v>347</v>
      </c>
    </row>
    <row r="3" spans="1:10" ht="8.25" customHeight="1" x14ac:dyDescent="0.25">
      <c r="A3" s="13"/>
      <c r="B3" s="13"/>
      <c r="C3" s="13"/>
      <c r="D3" s="13"/>
      <c r="E3" s="13"/>
      <c r="F3" s="13"/>
      <c r="G3" s="13"/>
      <c r="H3" t="s">
        <v>347</v>
      </c>
    </row>
    <row r="4" spans="1:10" ht="25.5" x14ac:dyDescent="0.25">
      <c r="A4" s="229" t="s">
        <v>27</v>
      </c>
      <c r="B4" s="229" t="s">
        <v>28</v>
      </c>
      <c r="C4" s="14" t="s">
        <v>29</v>
      </c>
      <c r="D4" s="14" t="s">
        <v>33</v>
      </c>
      <c r="E4" s="59" t="s">
        <v>30</v>
      </c>
      <c r="F4" s="59" t="s">
        <v>31</v>
      </c>
      <c r="G4" s="14" t="s">
        <v>290</v>
      </c>
      <c r="H4" s="290" t="s">
        <v>347</v>
      </c>
      <c r="J4" s="150" t="s">
        <v>244</v>
      </c>
    </row>
    <row r="5" spans="1:10" s="110" customFormat="1" x14ac:dyDescent="0.25">
      <c r="A5" s="282" t="s">
        <v>27</v>
      </c>
      <c r="B5" s="282" t="s">
        <v>28</v>
      </c>
      <c r="C5" s="154">
        <f t="shared" ref="C5:C7" ca="1" si="0">RAND()*1000000</f>
        <v>296379.95999380352</v>
      </c>
      <c r="D5" s="272" t="s">
        <v>339</v>
      </c>
      <c r="E5" s="283">
        <v>7.0000000000000007E-2</v>
      </c>
      <c r="F5" s="272">
        <v>3</v>
      </c>
      <c r="G5" s="217">
        <f t="shared" ref="G5:G36" ca="1" si="1">ROUND(+C5*E5*F5,2)</f>
        <v>62239.79</v>
      </c>
      <c r="H5" s="122" t="s">
        <v>348</v>
      </c>
      <c r="J5" s="122"/>
    </row>
    <row r="6" spans="1:10" s="110" customFormat="1" x14ac:dyDescent="0.25">
      <c r="A6" s="282" t="s">
        <v>358</v>
      </c>
      <c r="B6" s="282" t="s">
        <v>28</v>
      </c>
      <c r="C6" s="154">
        <f t="shared" ca="1" si="0"/>
        <v>49642.1512732923</v>
      </c>
      <c r="D6" s="272" t="s">
        <v>339</v>
      </c>
      <c r="E6" s="283">
        <v>7.0000000000000007E-2</v>
      </c>
      <c r="F6" s="272">
        <v>3</v>
      </c>
      <c r="G6" s="217">
        <f t="shared" ca="1" si="1"/>
        <v>10424.85</v>
      </c>
      <c r="H6" s="122" t="s">
        <v>348</v>
      </c>
      <c r="J6" s="122"/>
    </row>
    <row r="7" spans="1:10" s="110" customFormat="1" x14ac:dyDescent="0.25">
      <c r="A7" s="282" t="s">
        <v>359</v>
      </c>
      <c r="B7" s="282" t="s">
        <v>28</v>
      </c>
      <c r="C7" s="154">
        <f t="shared" ca="1" si="0"/>
        <v>28935.104737180085</v>
      </c>
      <c r="D7" s="272" t="s">
        <v>339</v>
      </c>
      <c r="E7" s="283">
        <v>7.0000000000000007E-2</v>
      </c>
      <c r="F7" s="272">
        <v>3</v>
      </c>
      <c r="G7" s="217">
        <f t="shared" ca="1" si="1"/>
        <v>6076.37</v>
      </c>
      <c r="H7" s="122" t="s">
        <v>348</v>
      </c>
      <c r="J7" s="122"/>
    </row>
    <row r="8" spans="1:10" s="110" customFormat="1" hidden="1" x14ac:dyDescent="0.25">
      <c r="A8" s="282"/>
      <c r="B8" s="282"/>
      <c r="C8" s="154"/>
      <c r="D8" s="272"/>
      <c r="E8" s="283"/>
      <c r="F8" s="272"/>
      <c r="G8" s="217">
        <f t="shared" si="1"/>
        <v>0</v>
      </c>
      <c r="H8" s="122" t="s">
        <v>348</v>
      </c>
      <c r="J8" s="122"/>
    </row>
    <row r="9" spans="1:10" s="110" customFormat="1" hidden="1" x14ac:dyDescent="0.25">
      <c r="A9" s="282"/>
      <c r="B9" s="282"/>
      <c r="C9" s="154"/>
      <c r="D9" s="272"/>
      <c r="E9" s="283"/>
      <c r="F9" s="272"/>
      <c r="G9" s="217">
        <f t="shared" si="1"/>
        <v>0</v>
      </c>
      <c r="H9" s="122" t="s">
        <v>348</v>
      </c>
      <c r="J9" s="122"/>
    </row>
    <row r="10" spans="1:10" s="110" customFormat="1" hidden="1" x14ac:dyDescent="0.25">
      <c r="A10" s="282"/>
      <c r="B10" s="282"/>
      <c r="C10" s="154"/>
      <c r="D10" s="272"/>
      <c r="E10" s="283"/>
      <c r="F10" s="272"/>
      <c r="G10" s="217">
        <f t="shared" si="1"/>
        <v>0</v>
      </c>
      <c r="H10" s="122" t="s">
        <v>348</v>
      </c>
      <c r="J10" s="122"/>
    </row>
    <row r="11" spans="1:10" s="110" customFormat="1" hidden="1" x14ac:dyDescent="0.25">
      <c r="A11" s="282"/>
      <c r="B11" s="282"/>
      <c r="C11" s="154"/>
      <c r="D11" s="272"/>
      <c r="E11" s="283"/>
      <c r="F11" s="272"/>
      <c r="G11" s="217">
        <f t="shared" si="1"/>
        <v>0</v>
      </c>
      <c r="H11" s="122" t="s">
        <v>348</v>
      </c>
      <c r="J11" s="122"/>
    </row>
    <row r="12" spans="1:10" s="110" customFormat="1" hidden="1" x14ac:dyDescent="0.25">
      <c r="A12" s="282"/>
      <c r="B12" s="282"/>
      <c r="C12" s="154"/>
      <c r="D12" s="272"/>
      <c r="E12" s="283"/>
      <c r="F12" s="272"/>
      <c r="G12" s="217">
        <f t="shared" si="1"/>
        <v>0</v>
      </c>
      <c r="H12" s="122" t="s">
        <v>348</v>
      </c>
      <c r="J12" s="122"/>
    </row>
    <row r="13" spans="1:10" s="110" customFormat="1" hidden="1" x14ac:dyDescent="0.25">
      <c r="A13" s="282"/>
      <c r="B13" s="282"/>
      <c r="C13" s="154"/>
      <c r="D13" s="272"/>
      <c r="E13" s="283"/>
      <c r="F13" s="272"/>
      <c r="G13" s="217">
        <f t="shared" si="1"/>
        <v>0</v>
      </c>
      <c r="H13" s="122" t="s">
        <v>348</v>
      </c>
      <c r="J13" s="122"/>
    </row>
    <row r="14" spans="1:10" s="110" customFormat="1" hidden="1" x14ac:dyDescent="0.25">
      <c r="A14" s="282"/>
      <c r="B14" s="282"/>
      <c r="C14" s="154"/>
      <c r="D14" s="272"/>
      <c r="E14" s="283"/>
      <c r="F14" s="272"/>
      <c r="G14" s="217">
        <f t="shared" si="1"/>
        <v>0</v>
      </c>
      <c r="H14" s="122" t="s">
        <v>348</v>
      </c>
      <c r="J14" s="122"/>
    </row>
    <row r="15" spans="1:10" s="110" customFormat="1" hidden="1" x14ac:dyDescent="0.25">
      <c r="A15" s="282"/>
      <c r="B15" s="282"/>
      <c r="C15" s="154"/>
      <c r="D15" s="272"/>
      <c r="E15" s="283"/>
      <c r="F15" s="272"/>
      <c r="G15" s="217">
        <f t="shared" si="1"/>
        <v>0</v>
      </c>
      <c r="H15" s="122" t="s">
        <v>348</v>
      </c>
      <c r="J15" s="122"/>
    </row>
    <row r="16" spans="1:10" s="110" customFormat="1" hidden="1" x14ac:dyDescent="0.25">
      <c r="A16" s="282"/>
      <c r="B16" s="282"/>
      <c r="C16" s="154"/>
      <c r="D16" s="272"/>
      <c r="E16" s="283"/>
      <c r="F16" s="272"/>
      <c r="G16" s="217">
        <f t="shared" si="1"/>
        <v>0</v>
      </c>
      <c r="H16" s="122" t="s">
        <v>348</v>
      </c>
      <c r="J16" s="122"/>
    </row>
    <row r="17" spans="1:10" s="110" customFormat="1" hidden="1" x14ac:dyDescent="0.25">
      <c r="A17" s="282"/>
      <c r="B17" s="282"/>
      <c r="C17" s="154"/>
      <c r="D17" s="272"/>
      <c r="E17" s="283"/>
      <c r="F17" s="272"/>
      <c r="G17" s="217">
        <f t="shared" si="1"/>
        <v>0</v>
      </c>
      <c r="H17" s="122" t="s">
        <v>348</v>
      </c>
      <c r="J17" s="122"/>
    </row>
    <row r="18" spans="1:10" s="110" customFormat="1" hidden="1" x14ac:dyDescent="0.25">
      <c r="A18" s="282"/>
      <c r="B18" s="282"/>
      <c r="C18" s="154"/>
      <c r="D18" s="272"/>
      <c r="E18" s="283"/>
      <c r="F18" s="272"/>
      <c r="G18" s="217">
        <f t="shared" si="1"/>
        <v>0</v>
      </c>
      <c r="H18" s="122" t="s">
        <v>348</v>
      </c>
      <c r="J18" s="122"/>
    </row>
    <row r="19" spans="1:10" s="110" customFormat="1" hidden="1" x14ac:dyDescent="0.25">
      <c r="A19" s="282"/>
      <c r="B19" s="282"/>
      <c r="C19" s="154"/>
      <c r="D19" s="272"/>
      <c r="E19" s="283"/>
      <c r="F19" s="272"/>
      <c r="G19" s="217">
        <f t="shared" si="1"/>
        <v>0</v>
      </c>
      <c r="H19" s="122" t="s">
        <v>348</v>
      </c>
      <c r="J19" s="122"/>
    </row>
    <row r="20" spans="1:10" s="110" customFormat="1" hidden="1" x14ac:dyDescent="0.25">
      <c r="A20" s="282"/>
      <c r="B20" s="282"/>
      <c r="C20" s="154"/>
      <c r="D20" s="272"/>
      <c r="E20" s="283"/>
      <c r="F20" s="272"/>
      <c r="G20" s="217">
        <f t="shared" si="1"/>
        <v>0</v>
      </c>
      <c r="H20" s="122" t="s">
        <v>348</v>
      </c>
      <c r="J20" s="122"/>
    </row>
    <row r="21" spans="1:10" s="110" customFormat="1" hidden="1" x14ac:dyDescent="0.25">
      <c r="A21" s="282"/>
      <c r="B21" s="282"/>
      <c r="C21" s="154"/>
      <c r="D21" s="272"/>
      <c r="E21" s="283"/>
      <c r="F21" s="272"/>
      <c r="G21" s="217">
        <f t="shared" si="1"/>
        <v>0</v>
      </c>
      <c r="H21" s="122" t="s">
        <v>348</v>
      </c>
      <c r="J21" s="122"/>
    </row>
    <row r="22" spans="1:10" s="110" customFormat="1" hidden="1" x14ac:dyDescent="0.25">
      <c r="A22" s="282"/>
      <c r="B22" s="282"/>
      <c r="C22" s="154"/>
      <c r="D22" s="272"/>
      <c r="E22" s="283"/>
      <c r="F22" s="272"/>
      <c r="G22" s="217">
        <f t="shared" si="1"/>
        <v>0</v>
      </c>
      <c r="H22" s="122" t="s">
        <v>348</v>
      </c>
      <c r="J22" s="122"/>
    </row>
    <row r="23" spans="1:10" s="110" customFormat="1" hidden="1" x14ac:dyDescent="0.25">
      <c r="A23" s="282"/>
      <c r="B23" s="282"/>
      <c r="C23" s="154"/>
      <c r="D23" s="272"/>
      <c r="E23" s="283"/>
      <c r="F23" s="272"/>
      <c r="G23" s="217">
        <f t="shared" si="1"/>
        <v>0</v>
      </c>
      <c r="H23" s="122" t="s">
        <v>348</v>
      </c>
      <c r="J23" s="122"/>
    </row>
    <row r="24" spans="1:10" s="110" customFormat="1" hidden="1" x14ac:dyDescent="0.25">
      <c r="A24" s="282"/>
      <c r="B24" s="282"/>
      <c r="C24" s="154"/>
      <c r="D24" s="272"/>
      <c r="E24" s="283"/>
      <c r="F24" s="272"/>
      <c r="G24" s="217">
        <f t="shared" si="1"/>
        <v>0</v>
      </c>
      <c r="H24" s="122" t="s">
        <v>348</v>
      </c>
      <c r="J24" s="122"/>
    </row>
    <row r="25" spans="1:10" s="110" customFormat="1" hidden="1" x14ac:dyDescent="0.25">
      <c r="A25" s="282"/>
      <c r="B25" s="282"/>
      <c r="C25" s="154"/>
      <c r="D25" s="272"/>
      <c r="E25" s="283"/>
      <c r="F25" s="272"/>
      <c r="G25" s="217">
        <f t="shared" si="1"/>
        <v>0</v>
      </c>
      <c r="H25" s="122" t="s">
        <v>348</v>
      </c>
      <c r="J25" s="122"/>
    </row>
    <row r="26" spans="1:10" s="110" customFormat="1" hidden="1" x14ac:dyDescent="0.25">
      <c r="A26" s="282"/>
      <c r="B26" s="282"/>
      <c r="C26" s="154"/>
      <c r="D26" s="272"/>
      <c r="E26" s="283"/>
      <c r="F26" s="272"/>
      <c r="G26" s="217">
        <f t="shared" si="1"/>
        <v>0</v>
      </c>
      <c r="H26" s="122" t="s">
        <v>348</v>
      </c>
      <c r="J26" s="122"/>
    </row>
    <row r="27" spans="1:10" s="110" customFormat="1" hidden="1" x14ac:dyDescent="0.25">
      <c r="A27" s="282"/>
      <c r="B27" s="282"/>
      <c r="C27" s="154"/>
      <c r="D27" s="272"/>
      <c r="E27" s="283"/>
      <c r="F27" s="272"/>
      <c r="G27" s="217">
        <f t="shared" si="1"/>
        <v>0</v>
      </c>
      <c r="H27" s="122" t="s">
        <v>348</v>
      </c>
      <c r="J27" s="122"/>
    </row>
    <row r="28" spans="1:10" s="110" customFormat="1" hidden="1" x14ac:dyDescent="0.25">
      <c r="A28" s="282"/>
      <c r="B28" s="282"/>
      <c r="C28" s="154"/>
      <c r="D28" s="272"/>
      <c r="E28" s="283"/>
      <c r="F28" s="272"/>
      <c r="G28" s="217">
        <f t="shared" si="1"/>
        <v>0</v>
      </c>
      <c r="H28" s="122" t="s">
        <v>348</v>
      </c>
      <c r="J28" s="122"/>
    </row>
    <row r="29" spans="1:10" s="110" customFormat="1" hidden="1" x14ac:dyDescent="0.25">
      <c r="A29" s="282"/>
      <c r="B29" s="282"/>
      <c r="C29" s="154"/>
      <c r="D29" s="272"/>
      <c r="E29" s="283"/>
      <c r="F29" s="272"/>
      <c r="G29" s="217">
        <f t="shared" si="1"/>
        <v>0</v>
      </c>
      <c r="H29" s="122" t="s">
        <v>348</v>
      </c>
      <c r="J29" s="122"/>
    </row>
    <row r="30" spans="1:10" s="110" customFormat="1" hidden="1" x14ac:dyDescent="0.25">
      <c r="A30" s="282"/>
      <c r="B30" s="282"/>
      <c r="C30" s="154"/>
      <c r="D30" s="272"/>
      <c r="E30" s="283"/>
      <c r="F30" s="272"/>
      <c r="G30" s="217">
        <f t="shared" si="1"/>
        <v>0</v>
      </c>
      <c r="H30" s="122" t="s">
        <v>348</v>
      </c>
      <c r="J30" s="122"/>
    </row>
    <row r="31" spans="1:10" s="110" customFormat="1" hidden="1" x14ac:dyDescent="0.25">
      <c r="A31" s="282"/>
      <c r="B31" s="282"/>
      <c r="C31" s="154"/>
      <c r="D31" s="272"/>
      <c r="E31" s="283"/>
      <c r="F31" s="272"/>
      <c r="G31" s="217">
        <f t="shared" si="1"/>
        <v>0</v>
      </c>
      <c r="H31" s="122" t="s">
        <v>348</v>
      </c>
      <c r="J31" s="122"/>
    </row>
    <row r="32" spans="1:10" s="110" customFormat="1" hidden="1" x14ac:dyDescent="0.25">
      <c r="A32" s="282"/>
      <c r="B32" s="282"/>
      <c r="C32" s="154"/>
      <c r="D32" s="272"/>
      <c r="E32" s="283"/>
      <c r="F32" s="272"/>
      <c r="G32" s="217">
        <f t="shared" si="1"/>
        <v>0</v>
      </c>
      <c r="H32" s="122" t="s">
        <v>348</v>
      </c>
      <c r="J32" s="122"/>
    </row>
    <row r="33" spans="1:10" s="110" customFormat="1" hidden="1" x14ac:dyDescent="0.25">
      <c r="A33" s="282"/>
      <c r="B33" s="282"/>
      <c r="C33" s="154"/>
      <c r="D33" s="272"/>
      <c r="E33" s="283"/>
      <c r="F33" s="272"/>
      <c r="G33" s="217">
        <f t="shared" si="1"/>
        <v>0</v>
      </c>
      <c r="H33" s="122" t="s">
        <v>348</v>
      </c>
      <c r="J33" s="122"/>
    </row>
    <row r="34" spans="1:10" s="110" customFormat="1" hidden="1" x14ac:dyDescent="0.25">
      <c r="A34" s="282"/>
      <c r="B34" s="282"/>
      <c r="C34" s="154"/>
      <c r="D34" s="272"/>
      <c r="E34" s="283"/>
      <c r="F34" s="272"/>
      <c r="G34" s="217">
        <f t="shared" si="1"/>
        <v>0</v>
      </c>
      <c r="H34" s="122" t="s">
        <v>348</v>
      </c>
      <c r="J34" s="122"/>
    </row>
    <row r="35" spans="1:10" s="110" customFormat="1" hidden="1" x14ac:dyDescent="0.25">
      <c r="A35" s="282"/>
      <c r="B35" s="282"/>
      <c r="C35" s="154"/>
      <c r="D35" s="272"/>
      <c r="E35" s="283"/>
      <c r="F35" s="272"/>
      <c r="G35" s="217">
        <f t="shared" si="1"/>
        <v>0</v>
      </c>
      <c r="H35" s="122" t="s">
        <v>348</v>
      </c>
      <c r="J35" s="122"/>
    </row>
    <row r="36" spans="1:10" s="110" customFormat="1" hidden="1" x14ac:dyDescent="0.25">
      <c r="A36" s="282"/>
      <c r="B36" s="282"/>
      <c r="C36" s="154"/>
      <c r="D36" s="272"/>
      <c r="E36" s="283"/>
      <c r="F36" s="272"/>
      <c r="G36" s="217">
        <f t="shared" si="1"/>
        <v>0</v>
      </c>
      <c r="H36" s="122" t="s">
        <v>348</v>
      </c>
      <c r="J36" s="122"/>
    </row>
    <row r="37" spans="1:10" s="110" customFormat="1" hidden="1" x14ac:dyDescent="0.25">
      <c r="A37" s="282"/>
      <c r="B37" s="282"/>
      <c r="C37" s="154"/>
      <c r="D37" s="272"/>
      <c r="E37" s="283"/>
      <c r="F37" s="272"/>
      <c r="G37" s="217">
        <f t="shared" ref="G37:G68" si="2">ROUND(+C37*E37*F37,2)</f>
        <v>0</v>
      </c>
      <c r="H37" s="122" t="s">
        <v>348</v>
      </c>
      <c r="J37" s="122"/>
    </row>
    <row r="38" spans="1:10" s="110" customFormat="1" hidden="1" x14ac:dyDescent="0.25">
      <c r="A38" s="282"/>
      <c r="B38" s="282"/>
      <c r="C38" s="154"/>
      <c r="D38" s="272"/>
      <c r="E38" s="283"/>
      <c r="F38" s="272"/>
      <c r="G38" s="217">
        <f t="shared" si="2"/>
        <v>0</v>
      </c>
      <c r="H38" s="122" t="s">
        <v>348</v>
      </c>
      <c r="J38" s="122"/>
    </row>
    <row r="39" spans="1:10" s="110" customFormat="1" hidden="1" x14ac:dyDescent="0.25">
      <c r="A39" s="282"/>
      <c r="B39" s="282"/>
      <c r="C39" s="154"/>
      <c r="D39" s="272"/>
      <c r="E39" s="283"/>
      <c r="F39" s="272"/>
      <c r="G39" s="217">
        <f t="shared" si="2"/>
        <v>0</v>
      </c>
      <c r="H39" s="122" t="s">
        <v>348</v>
      </c>
      <c r="J39" s="122"/>
    </row>
    <row r="40" spans="1:10" s="110" customFormat="1" hidden="1" x14ac:dyDescent="0.25">
      <c r="A40" s="282"/>
      <c r="B40" s="282"/>
      <c r="C40" s="154"/>
      <c r="D40" s="272"/>
      <c r="E40" s="283"/>
      <c r="F40" s="272"/>
      <c r="G40" s="217">
        <f t="shared" si="2"/>
        <v>0</v>
      </c>
      <c r="H40" s="122" t="s">
        <v>348</v>
      </c>
      <c r="J40" s="122"/>
    </row>
    <row r="41" spans="1:10" s="110" customFormat="1" hidden="1" x14ac:dyDescent="0.25">
      <c r="A41" s="282"/>
      <c r="B41" s="282"/>
      <c r="C41" s="154"/>
      <c r="D41" s="272"/>
      <c r="E41" s="283"/>
      <c r="F41" s="272"/>
      <c r="G41" s="217">
        <f t="shared" si="2"/>
        <v>0</v>
      </c>
      <c r="H41" s="122" t="s">
        <v>348</v>
      </c>
      <c r="J41" s="122"/>
    </row>
    <row r="42" spans="1:10" s="110" customFormat="1" hidden="1" x14ac:dyDescent="0.25">
      <c r="A42" s="282"/>
      <c r="B42" s="282"/>
      <c r="C42" s="154"/>
      <c r="D42" s="272"/>
      <c r="E42" s="283"/>
      <c r="F42" s="272"/>
      <c r="G42" s="217">
        <f t="shared" si="2"/>
        <v>0</v>
      </c>
      <c r="H42" s="122" t="s">
        <v>348</v>
      </c>
      <c r="J42" s="122"/>
    </row>
    <row r="43" spans="1:10" s="110" customFormat="1" hidden="1" x14ac:dyDescent="0.25">
      <c r="A43" s="282"/>
      <c r="B43" s="282"/>
      <c r="C43" s="154"/>
      <c r="D43" s="272"/>
      <c r="E43" s="283"/>
      <c r="F43" s="272"/>
      <c r="G43" s="217">
        <f t="shared" si="2"/>
        <v>0</v>
      </c>
      <c r="H43" s="122" t="s">
        <v>348</v>
      </c>
      <c r="J43" s="122"/>
    </row>
    <row r="44" spans="1:10" s="110" customFormat="1" hidden="1" x14ac:dyDescent="0.25">
      <c r="A44" s="282"/>
      <c r="B44" s="282"/>
      <c r="C44" s="154"/>
      <c r="D44" s="272"/>
      <c r="E44" s="283"/>
      <c r="F44" s="272"/>
      <c r="G44" s="217">
        <f t="shared" si="2"/>
        <v>0</v>
      </c>
      <c r="H44" s="122" t="s">
        <v>348</v>
      </c>
      <c r="J44" s="122"/>
    </row>
    <row r="45" spans="1:10" s="110" customFormat="1" hidden="1" x14ac:dyDescent="0.25">
      <c r="A45" s="282"/>
      <c r="B45" s="282"/>
      <c r="C45" s="154"/>
      <c r="D45" s="272"/>
      <c r="E45" s="283"/>
      <c r="F45" s="272"/>
      <c r="G45" s="217">
        <f t="shared" si="2"/>
        <v>0</v>
      </c>
      <c r="H45" s="122" t="s">
        <v>348</v>
      </c>
      <c r="J45" s="122"/>
    </row>
    <row r="46" spans="1:10" s="110" customFormat="1" hidden="1" x14ac:dyDescent="0.25">
      <c r="A46" s="282"/>
      <c r="B46" s="282"/>
      <c r="C46" s="154"/>
      <c r="D46" s="272"/>
      <c r="E46" s="283"/>
      <c r="F46" s="272"/>
      <c r="G46" s="217">
        <f t="shared" si="2"/>
        <v>0</v>
      </c>
      <c r="H46" s="122" t="s">
        <v>348</v>
      </c>
      <c r="J46" s="122"/>
    </row>
    <row r="47" spans="1:10" s="110" customFormat="1" hidden="1" x14ac:dyDescent="0.25">
      <c r="A47" s="282"/>
      <c r="B47" s="282"/>
      <c r="C47" s="154"/>
      <c r="D47" s="272"/>
      <c r="E47" s="283"/>
      <c r="F47" s="272"/>
      <c r="G47" s="217">
        <f t="shared" si="2"/>
        <v>0</v>
      </c>
      <c r="H47" s="122" t="s">
        <v>348</v>
      </c>
      <c r="J47" s="122"/>
    </row>
    <row r="48" spans="1:10" s="110" customFormat="1" hidden="1" x14ac:dyDescent="0.25">
      <c r="A48" s="282"/>
      <c r="B48" s="282"/>
      <c r="C48" s="154"/>
      <c r="D48" s="272"/>
      <c r="E48" s="283"/>
      <c r="F48" s="272"/>
      <c r="G48" s="217">
        <f t="shared" si="2"/>
        <v>0</v>
      </c>
      <c r="H48" s="122" t="s">
        <v>348</v>
      </c>
      <c r="J48" s="122"/>
    </row>
    <row r="49" spans="1:10" s="110" customFormat="1" hidden="1" x14ac:dyDescent="0.25">
      <c r="A49" s="282"/>
      <c r="B49" s="282"/>
      <c r="C49" s="154"/>
      <c r="D49" s="272"/>
      <c r="E49" s="283"/>
      <c r="F49" s="272"/>
      <c r="G49" s="217">
        <f t="shared" si="2"/>
        <v>0</v>
      </c>
      <c r="H49" s="122" t="s">
        <v>348</v>
      </c>
      <c r="J49" s="122"/>
    </row>
    <row r="50" spans="1:10" s="110" customFormat="1" hidden="1" x14ac:dyDescent="0.25">
      <c r="A50" s="282"/>
      <c r="B50" s="282"/>
      <c r="C50" s="154"/>
      <c r="D50" s="272"/>
      <c r="E50" s="283"/>
      <c r="F50" s="272"/>
      <c r="G50" s="217">
        <f t="shared" si="2"/>
        <v>0</v>
      </c>
      <c r="H50" s="122" t="s">
        <v>348</v>
      </c>
      <c r="J50" s="122"/>
    </row>
    <row r="51" spans="1:10" s="110" customFormat="1" hidden="1" x14ac:dyDescent="0.25">
      <c r="A51" s="282"/>
      <c r="B51" s="282"/>
      <c r="C51" s="154"/>
      <c r="D51" s="272"/>
      <c r="E51" s="283"/>
      <c r="F51" s="272"/>
      <c r="G51" s="217">
        <f t="shared" si="2"/>
        <v>0</v>
      </c>
      <c r="H51" s="122" t="s">
        <v>348</v>
      </c>
      <c r="J51" s="122"/>
    </row>
    <row r="52" spans="1:10" s="110" customFormat="1" hidden="1" x14ac:dyDescent="0.25">
      <c r="A52" s="282"/>
      <c r="B52" s="282"/>
      <c r="C52" s="154"/>
      <c r="D52" s="272"/>
      <c r="E52" s="283"/>
      <c r="F52" s="272"/>
      <c r="G52" s="217">
        <f t="shared" si="2"/>
        <v>0</v>
      </c>
      <c r="H52" s="122" t="s">
        <v>348</v>
      </c>
      <c r="J52" s="122"/>
    </row>
    <row r="53" spans="1:10" s="110" customFormat="1" hidden="1" x14ac:dyDescent="0.25">
      <c r="A53" s="282"/>
      <c r="B53" s="282"/>
      <c r="C53" s="154"/>
      <c r="D53" s="272"/>
      <c r="E53" s="283"/>
      <c r="F53" s="272"/>
      <c r="G53" s="217">
        <f t="shared" si="2"/>
        <v>0</v>
      </c>
      <c r="H53" s="122" t="s">
        <v>348</v>
      </c>
      <c r="J53" s="122"/>
    </row>
    <row r="54" spans="1:10" s="110" customFormat="1" hidden="1" x14ac:dyDescent="0.25">
      <c r="A54" s="282"/>
      <c r="B54" s="282"/>
      <c r="C54" s="154"/>
      <c r="D54" s="272"/>
      <c r="E54" s="283"/>
      <c r="F54" s="272"/>
      <c r="G54" s="217">
        <f t="shared" si="2"/>
        <v>0</v>
      </c>
      <c r="H54" s="122" t="s">
        <v>348</v>
      </c>
      <c r="J54" s="122"/>
    </row>
    <row r="55" spans="1:10" s="110" customFormat="1" hidden="1" x14ac:dyDescent="0.25">
      <c r="A55" s="282"/>
      <c r="B55" s="282"/>
      <c r="C55" s="154"/>
      <c r="D55" s="272"/>
      <c r="E55" s="283"/>
      <c r="F55" s="272"/>
      <c r="G55" s="217">
        <f t="shared" si="2"/>
        <v>0</v>
      </c>
      <c r="H55" s="122" t="s">
        <v>348</v>
      </c>
      <c r="J55" s="122"/>
    </row>
    <row r="56" spans="1:10" s="110" customFormat="1" hidden="1" x14ac:dyDescent="0.25">
      <c r="A56" s="282"/>
      <c r="B56" s="282"/>
      <c r="C56" s="154"/>
      <c r="D56" s="272"/>
      <c r="E56" s="283"/>
      <c r="F56" s="272"/>
      <c r="G56" s="217">
        <f t="shared" si="2"/>
        <v>0</v>
      </c>
      <c r="H56" s="122" t="s">
        <v>348</v>
      </c>
      <c r="J56" s="122"/>
    </row>
    <row r="57" spans="1:10" s="110" customFormat="1" hidden="1" x14ac:dyDescent="0.25">
      <c r="A57" s="282"/>
      <c r="B57" s="282"/>
      <c r="C57" s="154"/>
      <c r="D57" s="272"/>
      <c r="E57" s="283"/>
      <c r="F57" s="272"/>
      <c r="G57" s="217">
        <f t="shared" si="2"/>
        <v>0</v>
      </c>
      <c r="H57" s="122" t="s">
        <v>348</v>
      </c>
      <c r="J57" s="122"/>
    </row>
    <row r="58" spans="1:10" s="110" customFormat="1" hidden="1" x14ac:dyDescent="0.25">
      <c r="A58" s="282"/>
      <c r="B58" s="282"/>
      <c r="C58" s="154"/>
      <c r="D58" s="272"/>
      <c r="E58" s="283"/>
      <c r="F58" s="272"/>
      <c r="G58" s="217">
        <f t="shared" si="2"/>
        <v>0</v>
      </c>
      <c r="H58" s="122" t="s">
        <v>348</v>
      </c>
      <c r="J58" s="122"/>
    </row>
    <row r="59" spans="1:10" s="110" customFormat="1" hidden="1" x14ac:dyDescent="0.25">
      <c r="A59" s="282"/>
      <c r="B59" s="282"/>
      <c r="C59" s="154"/>
      <c r="D59" s="272"/>
      <c r="E59" s="283"/>
      <c r="F59" s="272"/>
      <c r="G59" s="217">
        <f t="shared" si="2"/>
        <v>0</v>
      </c>
      <c r="H59" s="122" t="s">
        <v>348</v>
      </c>
      <c r="J59" s="122"/>
    </row>
    <row r="60" spans="1:10" s="110" customFormat="1" hidden="1" x14ac:dyDescent="0.25">
      <c r="A60" s="282"/>
      <c r="B60" s="282"/>
      <c r="C60" s="154"/>
      <c r="D60" s="272"/>
      <c r="E60" s="283"/>
      <c r="F60" s="272"/>
      <c r="G60" s="217">
        <f t="shared" si="2"/>
        <v>0</v>
      </c>
      <c r="H60" s="122" t="s">
        <v>348</v>
      </c>
      <c r="J60" s="122"/>
    </row>
    <row r="61" spans="1:10" s="110" customFormat="1" hidden="1" x14ac:dyDescent="0.25">
      <c r="A61" s="282"/>
      <c r="B61" s="282"/>
      <c r="C61" s="154"/>
      <c r="D61" s="272"/>
      <c r="E61" s="283"/>
      <c r="F61" s="272"/>
      <c r="G61" s="217">
        <f t="shared" si="2"/>
        <v>0</v>
      </c>
      <c r="H61" s="122" t="s">
        <v>348</v>
      </c>
      <c r="J61" s="122"/>
    </row>
    <row r="62" spans="1:10" s="110" customFormat="1" hidden="1" x14ac:dyDescent="0.25">
      <c r="A62" s="282"/>
      <c r="B62" s="282"/>
      <c r="C62" s="154"/>
      <c r="D62" s="272"/>
      <c r="E62" s="283"/>
      <c r="F62" s="272"/>
      <c r="G62" s="217">
        <f t="shared" si="2"/>
        <v>0</v>
      </c>
      <c r="H62" s="122" t="s">
        <v>348</v>
      </c>
      <c r="J62" s="122"/>
    </row>
    <row r="63" spans="1:10" s="110" customFormat="1" hidden="1" x14ac:dyDescent="0.25">
      <c r="A63" s="282"/>
      <c r="B63" s="282"/>
      <c r="C63" s="154"/>
      <c r="D63" s="272"/>
      <c r="E63" s="283"/>
      <c r="F63" s="272"/>
      <c r="G63" s="217">
        <f t="shared" si="2"/>
        <v>0</v>
      </c>
      <c r="H63" s="122" t="s">
        <v>348</v>
      </c>
      <c r="J63" s="122"/>
    </row>
    <row r="64" spans="1:10" s="110" customFormat="1" hidden="1" x14ac:dyDescent="0.25">
      <c r="A64" s="282"/>
      <c r="B64" s="282"/>
      <c r="C64" s="154"/>
      <c r="D64" s="272"/>
      <c r="E64" s="283"/>
      <c r="F64" s="272"/>
      <c r="G64" s="217">
        <f t="shared" si="2"/>
        <v>0</v>
      </c>
      <c r="H64" s="122" t="s">
        <v>348</v>
      </c>
      <c r="J64" s="122"/>
    </row>
    <row r="65" spans="1:10" s="110" customFormat="1" hidden="1" x14ac:dyDescent="0.25">
      <c r="A65" s="282"/>
      <c r="B65" s="282"/>
      <c r="C65" s="154"/>
      <c r="D65" s="272"/>
      <c r="E65" s="283"/>
      <c r="F65" s="272"/>
      <c r="G65" s="217">
        <f t="shared" si="2"/>
        <v>0</v>
      </c>
      <c r="H65" s="122" t="s">
        <v>348</v>
      </c>
      <c r="J65" s="122"/>
    </row>
    <row r="66" spans="1:10" s="110" customFormat="1" hidden="1" x14ac:dyDescent="0.25">
      <c r="A66" s="282"/>
      <c r="B66" s="282"/>
      <c r="C66" s="154"/>
      <c r="D66" s="272"/>
      <c r="E66" s="283"/>
      <c r="F66" s="272"/>
      <c r="G66" s="217">
        <f t="shared" si="2"/>
        <v>0</v>
      </c>
      <c r="H66" s="122" t="s">
        <v>348</v>
      </c>
      <c r="J66" s="122"/>
    </row>
    <row r="67" spans="1:10" s="110" customFormat="1" hidden="1" x14ac:dyDescent="0.25">
      <c r="A67" s="282"/>
      <c r="B67" s="282"/>
      <c r="C67" s="154"/>
      <c r="D67" s="272"/>
      <c r="E67" s="283"/>
      <c r="F67" s="272"/>
      <c r="G67" s="217">
        <f t="shared" si="2"/>
        <v>0</v>
      </c>
      <c r="H67" s="122" t="s">
        <v>348</v>
      </c>
      <c r="J67" s="122"/>
    </row>
    <row r="68" spans="1:10" s="110" customFormat="1" hidden="1" x14ac:dyDescent="0.25">
      <c r="A68" s="282"/>
      <c r="B68" s="282"/>
      <c r="C68" s="154"/>
      <c r="D68" s="272"/>
      <c r="E68" s="283"/>
      <c r="F68" s="272"/>
      <c r="G68" s="217">
        <f t="shared" si="2"/>
        <v>0</v>
      </c>
      <c r="H68" s="122" t="s">
        <v>348</v>
      </c>
      <c r="J68" s="122"/>
    </row>
    <row r="69" spans="1:10" s="110" customFormat="1" hidden="1" x14ac:dyDescent="0.25">
      <c r="A69" s="282"/>
      <c r="B69" s="282"/>
      <c r="C69" s="154"/>
      <c r="D69" s="272"/>
      <c r="E69" s="283"/>
      <c r="F69" s="272"/>
      <c r="G69" s="217">
        <f t="shared" ref="G69:G100" si="3">ROUND(+C69*E69*F69,2)</f>
        <v>0</v>
      </c>
      <c r="H69" s="122" t="s">
        <v>348</v>
      </c>
      <c r="J69" s="122"/>
    </row>
    <row r="70" spans="1:10" s="110" customFormat="1" hidden="1" x14ac:dyDescent="0.25">
      <c r="A70" s="282"/>
      <c r="B70" s="282"/>
      <c r="C70" s="154"/>
      <c r="D70" s="272"/>
      <c r="E70" s="283"/>
      <c r="F70" s="272"/>
      <c r="G70" s="217">
        <f t="shared" si="3"/>
        <v>0</v>
      </c>
      <c r="H70" s="122" t="s">
        <v>348</v>
      </c>
      <c r="J70" s="122"/>
    </row>
    <row r="71" spans="1:10" s="110" customFormat="1" hidden="1" x14ac:dyDescent="0.25">
      <c r="A71" s="282"/>
      <c r="B71" s="282"/>
      <c r="C71" s="154"/>
      <c r="D71" s="272"/>
      <c r="E71" s="283"/>
      <c r="F71" s="272"/>
      <c r="G71" s="217">
        <f t="shared" si="3"/>
        <v>0</v>
      </c>
      <c r="H71" s="122" t="s">
        <v>348</v>
      </c>
      <c r="J71" s="122"/>
    </row>
    <row r="72" spans="1:10" s="110" customFormat="1" hidden="1" x14ac:dyDescent="0.25">
      <c r="A72" s="282"/>
      <c r="B72" s="282"/>
      <c r="C72" s="154"/>
      <c r="D72" s="272"/>
      <c r="E72" s="283"/>
      <c r="F72" s="272"/>
      <c r="G72" s="217">
        <f t="shared" si="3"/>
        <v>0</v>
      </c>
      <c r="H72" s="122" t="s">
        <v>348</v>
      </c>
      <c r="J72" s="122"/>
    </row>
    <row r="73" spans="1:10" s="110" customFormat="1" hidden="1" x14ac:dyDescent="0.25">
      <c r="A73" s="282"/>
      <c r="B73" s="282"/>
      <c r="C73" s="154"/>
      <c r="D73" s="272"/>
      <c r="E73" s="283"/>
      <c r="F73" s="272"/>
      <c r="G73" s="217">
        <f t="shared" si="3"/>
        <v>0</v>
      </c>
      <c r="H73" s="122" t="s">
        <v>348</v>
      </c>
      <c r="J73" s="122"/>
    </row>
    <row r="74" spans="1:10" s="110" customFormat="1" hidden="1" x14ac:dyDescent="0.25">
      <c r="A74" s="282"/>
      <c r="B74" s="282"/>
      <c r="C74" s="154"/>
      <c r="D74" s="272"/>
      <c r="E74" s="283"/>
      <c r="F74" s="272"/>
      <c r="G74" s="217">
        <f t="shared" si="3"/>
        <v>0</v>
      </c>
      <c r="H74" s="122" t="s">
        <v>348</v>
      </c>
      <c r="J74" s="122"/>
    </row>
    <row r="75" spans="1:10" s="110" customFormat="1" hidden="1" x14ac:dyDescent="0.25">
      <c r="A75" s="282"/>
      <c r="B75" s="282"/>
      <c r="C75" s="154"/>
      <c r="D75" s="272"/>
      <c r="E75" s="283"/>
      <c r="F75" s="272"/>
      <c r="G75" s="217">
        <f t="shared" si="3"/>
        <v>0</v>
      </c>
      <c r="H75" s="122" t="s">
        <v>348</v>
      </c>
      <c r="J75" s="122"/>
    </row>
    <row r="76" spans="1:10" s="110" customFormat="1" hidden="1" x14ac:dyDescent="0.25">
      <c r="A76" s="282"/>
      <c r="B76" s="282"/>
      <c r="C76" s="154"/>
      <c r="D76" s="272"/>
      <c r="E76" s="283"/>
      <c r="F76" s="272"/>
      <c r="G76" s="217">
        <f t="shared" si="3"/>
        <v>0</v>
      </c>
      <c r="H76" s="122" t="s">
        <v>348</v>
      </c>
      <c r="J76" s="122"/>
    </row>
    <row r="77" spans="1:10" s="110" customFormat="1" hidden="1" x14ac:dyDescent="0.25">
      <c r="A77" s="282"/>
      <c r="B77" s="282"/>
      <c r="C77" s="154"/>
      <c r="D77" s="272"/>
      <c r="E77" s="283"/>
      <c r="F77" s="272"/>
      <c r="G77" s="217">
        <f t="shared" si="3"/>
        <v>0</v>
      </c>
      <c r="H77" s="122" t="s">
        <v>348</v>
      </c>
      <c r="J77" s="122"/>
    </row>
    <row r="78" spans="1:10" s="110" customFormat="1" hidden="1" x14ac:dyDescent="0.25">
      <c r="A78" s="282"/>
      <c r="B78" s="282"/>
      <c r="C78" s="154"/>
      <c r="D78" s="272"/>
      <c r="E78" s="283"/>
      <c r="F78" s="272"/>
      <c r="G78" s="217">
        <f t="shared" si="3"/>
        <v>0</v>
      </c>
      <c r="H78" s="122" t="s">
        <v>348</v>
      </c>
      <c r="J78" s="122"/>
    </row>
    <row r="79" spans="1:10" s="110" customFormat="1" hidden="1" x14ac:dyDescent="0.25">
      <c r="A79" s="282"/>
      <c r="B79" s="282"/>
      <c r="C79" s="154"/>
      <c r="D79" s="272"/>
      <c r="E79" s="283"/>
      <c r="F79" s="272"/>
      <c r="G79" s="217">
        <f t="shared" si="3"/>
        <v>0</v>
      </c>
      <c r="H79" s="122" t="s">
        <v>348</v>
      </c>
      <c r="J79" s="122"/>
    </row>
    <row r="80" spans="1:10" s="110" customFormat="1" hidden="1" x14ac:dyDescent="0.25">
      <c r="A80" s="282"/>
      <c r="B80" s="282"/>
      <c r="C80" s="154"/>
      <c r="D80" s="272"/>
      <c r="E80" s="283"/>
      <c r="F80" s="272"/>
      <c r="G80" s="217">
        <f t="shared" si="3"/>
        <v>0</v>
      </c>
      <c r="H80" s="122" t="s">
        <v>348</v>
      </c>
      <c r="J80" s="122"/>
    </row>
    <row r="81" spans="1:10" s="110" customFormat="1" hidden="1" x14ac:dyDescent="0.25">
      <c r="A81" s="282"/>
      <c r="B81" s="282"/>
      <c r="C81" s="154"/>
      <c r="D81" s="272"/>
      <c r="E81" s="283"/>
      <c r="F81" s="272"/>
      <c r="G81" s="217">
        <f t="shared" si="3"/>
        <v>0</v>
      </c>
      <c r="H81" s="122" t="s">
        <v>348</v>
      </c>
      <c r="J81" s="122"/>
    </row>
    <row r="82" spans="1:10" s="110" customFormat="1" hidden="1" x14ac:dyDescent="0.25">
      <c r="A82" s="282"/>
      <c r="B82" s="282"/>
      <c r="C82" s="154"/>
      <c r="D82" s="272"/>
      <c r="E82" s="283"/>
      <c r="F82" s="272"/>
      <c r="G82" s="217">
        <f t="shared" si="3"/>
        <v>0</v>
      </c>
      <c r="H82" s="122" t="s">
        <v>348</v>
      </c>
      <c r="J82" s="122"/>
    </row>
    <row r="83" spans="1:10" s="110" customFormat="1" hidden="1" x14ac:dyDescent="0.25">
      <c r="A83" s="282"/>
      <c r="B83" s="282"/>
      <c r="C83" s="154"/>
      <c r="D83" s="272"/>
      <c r="E83" s="283"/>
      <c r="F83" s="272"/>
      <c r="G83" s="217">
        <f t="shared" si="3"/>
        <v>0</v>
      </c>
      <c r="H83" s="122" t="s">
        <v>348</v>
      </c>
      <c r="J83" s="122"/>
    </row>
    <row r="84" spans="1:10" s="110" customFormat="1" hidden="1" x14ac:dyDescent="0.25">
      <c r="A84" s="282"/>
      <c r="B84" s="282"/>
      <c r="C84" s="154"/>
      <c r="D84" s="272"/>
      <c r="E84" s="283"/>
      <c r="F84" s="272"/>
      <c r="G84" s="217">
        <f t="shared" si="3"/>
        <v>0</v>
      </c>
      <c r="H84" s="122" t="s">
        <v>348</v>
      </c>
      <c r="J84" s="122"/>
    </row>
    <row r="85" spans="1:10" s="110" customFormat="1" hidden="1" x14ac:dyDescent="0.25">
      <c r="A85" s="282"/>
      <c r="B85" s="282"/>
      <c r="C85" s="154"/>
      <c r="D85" s="272"/>
      <c r="E85" s="283"/>
      <c r="F85" s="272"/>
      <c r="G85" s="217">
        <f t="shared" si="3"/>
        <v>0</v>
      </c>
      <c r="H85" s="122" t="s">
        <v>348</v>
      </c>
      <c r="J85" s="122"/>
    </row>
    <row r="86" spans="1:10" s="110" customFormat="1" hidden="1" x14ac:dyDescent="0.25">
      <c r="A86" s="282"/>
      <c r="B86" s="282"/>
      <c r="C86" s="154"/>
      <c r="D86" s="272"/>
      <c r="E86" s="283"/>
      <c r="F86" s="272"/>
      <c r="G86" s="217">
        <f t="shared" si="3"/>
        <v>0</v>
      </c>
      <c r="H86" s="122" t="s">
        <v>348</v>
      </c>
      <c r="J86" s="122"/>
    </row>
    <row r="87" spans="1:10" s="110" customFormat="1" hidden="1" x14ac:dyDescent="0.25">
      <c r="A87" s="282"/>
      <c r="B87" s="282"/>
      <c r="C87" s="154"/>
      <c r="D87" s="272"/>
      <c r="E87" s="283"/>
      <c r="F87" s="272"/>
      <c r="G87" s="217">
        <f t="shared" si="3"/>
        <v>0</v>
      </c>
      <c r="H87" s="122" t="s">
        <v>348</v>
      </c>
      <c r="J87" s="122"/>
    </row>
    <row r="88" spans="1:10" s="110" customFormat="1" hidden="1" x14ac:dyDescent="0.25">
      <c r="A88" s="282"/>
      <c r="B88" s="282"/>
      <c r="C88" s="154"/>
      <c r="D88" s="272"/>
      <c r="E88" s="283"/>
      <c r="F88" s="272"/>
      <c r="G88" s="217">
        <f t="shared" si="3"/>
        <v>0</v>
      </c>
      <c r="H88" s="122" t="s">
        <v>348</v>
      </c>
      <c r="J88" s="122"/>
    </row>
    <row r="89" spans="1:10" s="110" customFormat="1" hidden="1" x14ac:dyDescent="0.25">
      <c r="A89" s="282"/>
      <c r="B89" s="282"/>
      <c r="C89" s="154"/>
      <c r="D89" s="272"/>
      <c r="E89" s="283"/>
      <c r="F89" s="272"/>
      <c r="G89" s="217">
        <f t="shared" si="3"/>
        <v>0</v>
      </c>
      <c r="H89" s="122" t="s">
        <v>348</v>
      </c>
      <c r="J89" s="122"/>
    </row>
    <row r="90" spans="1:10" s="110" customFormat="1" hidden="1" x14ac:dyDescent="0.25">
      <c r="A90" s="282"/>
      <c r="B90" s="282"/>
      <c r="C90" s="154"/>
      <c r="D90" s="272"/>
      <c r="E90" s="283"/>
      <c r="F90" s="272"/>
      <c r="G90" s="217">
        <f t="shared" si="3"/>
        <v>0</v>
      </c>
      <c r="H90" s="122" t="s">
        <v>348</v>
      </c>
      <c r="J90" s="122"/>
    </row>
    <row r="91" spans="1:10" s="110" customFormat="1" hidden="1" x14ac:dyDescent="0.25">
      <c r="A91" s="282"/>
      <c r="B91" s="282"/>
      <c r="C91" s="154"/>
      <c r="D91" s="272"/>
      <c r="E91" s="283"/>
      <c r="F91" s="272"/>
      <c r="G91" s="217">
        <f t="shared" si="3"/>
        <v>0</v>
      </c>
      <c r="H91" s="122" t="s">
        <v>348</v>
      </c>
      <c r="J91" s="122"/>
    </row>
    <row r="92" spans="1:10" s="110" customFormat="1" hidden="1" x14ac:dyDescent="0.25">
      <c r="A92" s="282"/>
      <c r="B92" s="282"/>
      <c r="C92" s="154"/>
      <c r="D92" s="272"/>
      <c r="E92" s="283"/>
      <c r="F92" s="272"/>
      <c r="G92" s="217">
        <f t="shared" si="3"/>
        <v>0</v>
      </c>
      <c r="H92" s="122" t="s">
        <v>348</v>
      </c>
      <c r="J92" s="122"/>
    </row>
    <row r="93" spans="1:10" s="110" customFormat="1" hidden="1" x14ac:dyDescent="0.25">
      <c r="A93" s="282"/>
      <c r="B93" s="282"/>
      <c r="C93" s="154"/>
      <c r="D93" s="272"/>
      <c r="E93" s="283"/>
      <c r="F93" s="272"/>
      <c r="G93" s="217">
        <f t="shared" si="3"/>
        <v>0</v>
      </c>
      <c r="H93" s="122" t="s">
        <v>348</v>
      </c>
      <c r="J93" s="122"/>
    </row>
    <row r="94" spans="1:10" s="110" customFormat="1" hidden="1" x14ac:dyDescent="0.25">
      <c r="A94" s="282"/>
      <c r="B94" s="282"/>
      <c r="C94" s="154"/>
      <c r="D94" s="272"/>
      <c r="E94" s="283"/>
      <c r="F94" s="272"/>
      <c r="G94" s="217">
        <f t="shared" si="3"/>
        <v>0</v>
      </c>
      <c r="H94" s="122" t="s">
        <v>348</v>
      </c>
      <c r="J94" s="122"/>
    </row>
    <row r="95" spans="1:10" s="110" customFormat="1" hidden="1" x14ac:dyDescent="0.25">
      <c r="A95" s="282"/>
      <c r="B95" s="282"/>
      <c r="C95" s="154"/>
      <c r="D95" s="272"/>
      <c r="E95" s="283"/>
      <c r="F95" s="272"/>
      <c r="G95" s="217">
        <f t="shared" si="3"/>
        <v>0</v>
      </c>
      <c r="H95" s="122" t="s">
        <v>348</v>
      </c>
      <c r="J95" s="122"/>
    </row>
    <row r="96" spans="1:10" s="110" customFormat="1" hidden="1" x14ac:dyDescent="0.25">
      <c r="A96" s="282"/>
      <c r="B96" s="282"/>
      <c r="C96" s="154"/>
      <c r="D96" s="272"/>
      <c r="E96" s="283"/>
      <c r="F96" s="272"/>
      <c r="G96" s="217">
        <f t="shared" si="3"/>
        <v>0</v>
      </c>
      <c r="H96" s="122" t="s">
        <v>348</v>
      </c>
      <c r="J96" s="122"/>
    </row>
    <row r="97" spans="1:10" s="110" customFormat="1" hidden="1" x14ac:dyDescent="0.25">
      <c r="A97" s="282"/>
      <c r="B97" s="282"/>
      <c r="C97" s="154"/>
      <c r="D97" s="272"/>
      <c r="E97" s="283"/>
      <c r="F97" s="272"/>
      <c r="G97" s="217">
        <f t="shared" si="3"/>
        <v>0</v>
      </c>
      <c r="H97" s="122" t="s">
        <v>348</v>
      </c>
      <c r="J97" s="122"/>
    </row>
    <row r="98" spans="1:10" s="110" customFormat="1" hidden="1" x14ac:dyDescent="0.25">
      <c r="A98" s="282"/>
      <c r="B98" s="282"/>
      <c r="C98" s="154"/>
      <c r="D98" s="272"/>
      <c r="E98" s="283"/>
      <c r="F98" s="272"/>
      <c r="G98" s="217">
        <f t="shared" si="3"/>
        <v>0</v>
      </c>
      <c r="H98" s="122" t="s">
        <v>348</v>
      </c>
      <c r="J98" s="122"/>
    </row>
    <row r="99" spans="1:10" s="110" customFormat="1" hidden="1" x14ac:dyDescent="0.25">
      <c r="A99" s="282"/>
      <c r="B99" s="282"/>
      <c r="C99" s="154"/>
      <c r="D99" s="272"/>
      <c r="E99" s="283"/>
      <c r="F99" s="272"/>
      <c r="G99" s="217">
        <f t="shared" si="3"/>
        <v>0</v>
      </c>
      <c r="H99" s="122" t="s">
        <v>348</v>
      </c>
      <c r="J99" s="122"/>
    </row>
    <row r="100" spans="1:10" s="110" customFormat="1" hidden="1" x14ac:dyDescent="0.25">
      <c r="A100" s="282"/>
      <c r="B100" s="282"/>
      <c r="C100" s="154"/>
      <c r="D100" s="272"/>
      <c r="E100" s="283"/>
      <c r="F100" s="272"/>
      <c r="G100" s="217">
        <f t="shared" si="3"/>
        <v>0</v>
      </c>
      <c r="H100" s="122" t="s">
        <v>348</v>
      </c>
      <c r="J100" s="122"/>
    </row>
    <row r="101" spans="1:10" s="110" customFormat="1" hidden="1" x14ac:dyDescent="0.25">
      <c r="A101" s="282"/>
      <c r="B101" s="282"/>
      <c r="C101" s="154"/>
      <c r="D101" s="272"/>
      <c r="E101" s="283"/>
      <c r="F101" s="272"/>
      <c r="G101" s="217">
        <f t="shared" ref="G101:G132" si="4">ROUND(+C101*E101*F101,2)</f>
        <v>0</v>
      </c>
      <c r="H101" s="122" t="s">
        <v>348</v>
      </c>
      <c r="J101" s="122"/>
    </row>
    <row r="102" spans="1:10" s="110" customFormat="1" hidden="1" x14ac:dyDescent="0.25">
      <c r="A102" s="282"/>
      <c r="B102" s="282"/>
      <c r="C102" s="154"/>
      <c r="D102" s="272"/>
      <c r="E102" s="283"/>
      <c r="F102" s="272"/>
      <c r="G102" s="217">
        <f t="shared" si="4"/>
        <v>0</v>
      </c>
      <c r="H102" s="122" t="s">
        <v>348</v>
      </c>
      <c r="J102" s="122"/>
    </row>
    <row r="103" spans="1:10" s="110" customFormat="1" hidden="1" x14ac:dyDescent="0.25">
      <c r="A103" s="282"/>
      <c r="B103" s="282"/>
      <c r="C103" s="154"/>
      <c r="D103" s="272"/>
      <c r="E103" s="283"/>
      <c r="F103" s="272"/>
      <c r="G103" s="217">
        <f t="shared" si="4"/>
        <v>0</v>
      </c>
      <c r="H103" s="122" t="s">
        <v>348</v>
      </c>
      <c r="J103" s="122"/>
    </row>
    <row r="104" spans="1:10" s="110" customFormat="1" hidden="1" x14ac:dyDescent="0.25">
      <c r="A104" s="282"/>
      <c r="B104" s="282"/>
      <c r="C104" s="154"/>
      <c r="D104" s="272"/>
      <c r="E104" s="283"/>
      <c r="F104" s="272"/>
      <c r="G104" s="217">
        <f t="shared" si="4"/>
        <v>0</v>
      </c>
      <c r="H104" s="122" t="s">
        <v>348</v>
      </c>
      <c r="J104" s="122"/>
    </row>
    <row r="105" spans="1:10" s="110" customFormat="1" hidden="1" x14ac:dyDescent="0.25">
      <c r="A105" s="282"/>
      <c r="B105" s="282"/>
      <c r="C105" s="154"/>
      <c r="D105" s="272"/>
      <c r="E105" s="283"/>
      <c r="F105" s="272"/>
      <c r="G105" s="217">
        <f t="shared" si="4"/>
        <v>0</v>
      </c>
      <c r="H105" s="122" t="s">
        <v>348</v>
      </c>
      <c r="J105" s="122"/>
    </row>
    <row r="106" spans="1:10" s="110" customFormat="1" hidden="1" x14ac:dyDescent="0.25">
      <c r="A106" s="282"/>
      <c r="B106" s="282"/>
      <c r="C106" s="154"/>
      <c r="D106" s="272"/>
      <c r="E106" s="283"/>
      <c r="F106" s="272"/>
      <c r="G106" s="217">
        <f t="shared" si="4"/>
        <v>0</v>
      </c>
      <c r="H106" s="122" t="s">
        <v>348</v>
      </c>
      <c r="J106" s="122"/>
    </row>
    <row r="107" spans="1:10" s="110" customFormat="1" hidden="1" x14ac:dyDescent="0.25">
      <c r="A107" s="282"/>
      <c r="B107" s="282"/>
      <c r="C107" s="154"/>
      <c r="D107" s="272"/>
      <c r="E107" s="283"/>
      <c r="F107" s="272"/>
      <c r="G107" s="217">
        <f t="shared" si="4"/>
        <v>0</v>
      </c>
      <c r="H107" s="122" t="s">
        <v>348</v>
      </c>
      <c r="J107" s="122"/>
    </row>
    <row r="108" spans="1:10" s="110" customFormat="1" hidden="1" x14ac:dyDescent="0.25">
      <c r="A108" s="282"/>
      <c r="B108" s="282"/>
      <c r="C108" s="154"/>
      <c r="D108" s="272"/>
      <c r="E108" s="283"/>
      <c r="F108" s="272"/>
      <c r="G108" s="217">
        <f t="shared" si="4"/>
        <v>0</v>
      </c>
      <c r="H108" s="122" t="s">
        <v>348</v>
      </c>
      <c r="J108" s="122"/>
    </row>
    <row r="109" spans="1:10" s="110" customFormat="1" hidden="1" x14ac:dyDescent="0.25">
      <c r="A109" s="282"/>
      <c r="B109" s="282"/>
      <c r="C109" s="154"/>
      <c r="D109" s="272"/>
      <c r="E109" s="283"/>
      <c r="F109" s="272"/>
      <c r="G109" s="217">
        <f t="shared" si="4"/>
        <v>0</v>
      </c>
      <c r="H109" s="122" t="s">
        <v>348</v>
      </c>
      <c r="J109" s="122"/>
    </row>
    <row r="110" spans="1:10" s="110" customFormat="1" hidden="1" x14ac:dyDescent="0.25">
      <c r="A110" s="282"/>
      <c r="B110" s="282"/>
      <c r="C110" s="154"/>
      <c r="D110" s="272"/>
      <c r="E110" s="283"/>
      <c r="F110" s="272"/>
      <c r="G110" s="217">
        <f t="shared" si="4"/>
        <v>0</v>
      </c>
      <c r="H110" s="122" t="s">
        <v>348</v>
      </c>
      <c r="J110" s="122"/>
    </row>
    <row r="111" spans="1:10" s="110" customFormat="1" hidden="1" x14ac:dyDescent="0.25">
      <c r="A111" s="282"/>
      <c r="B111" s="282"/>
      <c r="C111" s="154"/>
      <c r="D111" s="272"/>
      <c r="E111" s="283"/>
      <c r="F111" s="272"/>
      <c r="G111" s="217">
        <f t="shared" si="4"/>
        <v>0</v>
      </c>
      <c r="H111" s="122" t="s">
        <v>348</v>
      </c>
      <c r="J111" s="122"/>
    </row>
    <row r="112" spans="1:10" s="110" customFormat="1" hidden="1" x14ac:dyDescent="0.25">
      <c r="A112" s="282"/>
      <c r="B112" s="282"/>
      <c r="C112" s="154"/>
      <c r="D112" s="272"/>
      <c r="E112" s="283"/>
      <c r="F112" s="272"/>
      <c r="G112" s="217">
        <f t="shared" si="4"/>
        <v>0</v>
      </c>
      <c r="H112" s="122" t="s">
        <v>348</v>
      </c>
      <c r="J112" s="122"/>
    </row>
    <row r="113" spans="1:10" s="110" customFormat="1" hidden="1" x14ac:dyDescent="0.25">
      <c r="A113" s="282"/>
      <c r="B113" s="282"/>
      <c r="C113" s="154"/>
      <c r="D113" s="272"/>
      <c r="E113" s="283"/>
      <c r="F113" s="272"/>
      <c r="G113" s="217">
        <f t="shared" si="4"/>
        <v>0</v>
      </c>
      <c r="H113" s="122" t="s">
        <v>348</v>
      </c>
      <c r="J113" s="122"/>
    </row>
    <row r="114" spans="1:10" s="110" customFormat="1" hidden="1" x14ac:dyDescent="0.25">
      <c r="A114" s="282"/>
      <c r="B114" s="282"/>
      <c r="C114" s="154"/>
      <c r="D114" s="272"/>
      <c r="E114" s="283"/>
      <c r="F114" s="272"/>
      <c r="G114" s="217">
        <f t="shared" si="4"/>
        <v>0</v>
      </c>
      <c r="H114" s="122" t="s">
        <v>348</v>
      </c>
      <c r="J114" s="122"/>
    </row>
    <row r="115" spans="1:10" s="110" customFormat="1" hidden="1" x14ac:dyDescent="0.25">
      <c r="A115" s="282"/>
      <c r="B115" s="282"/>
      <c r="C115" s="154"/>
      <c r="D115" s="272"/>
      <c r="E115" s="283"/>
      <c r="F115" s="272"/>
      <c r="G115" s="217">
        <f t="shared" si="4"/>
        <v>0</v>
      </c>
      <c r="H115" s="122" t="s">
        <v>348</v>
      </c>
      <c r="J115" s="122"/>
    </row>
    <row r="116" spans="1:10" s="110" customFormat="1" hidden="1" x14ac:dyDescent="0.25">
      <c r="A116" s="282"/>
      <c r="B116" s="282"/>
      <c r="C116" s="154"/>
      <c r="D116" s="272"/>
      <c r="E116" s="283"/>
      <c r="F116" s="272"/>
      <c r="G116" s="217">
        <f t="shared" si="4"/>
        <v>0</v>
      </c>
      <c r="H116" s="122" t="s">
        <v>348</v>
      </c>
      <c r="J116" s="122"/>
    </row>
    <row r="117" spans="1:10" s="110" customFormat="1" hidden="1" x14ac:dyDescent="0.25">
      <c r="A117" s="282"/>
      <c r="B117" s="282"/>
      <c r="C117" s="154"/>
      <c r="D117" s="272"/>
      <c r="E117" s="283"/>
      <c r="F117" s="272"/>
      <c r="G117" s="217">
        <f t="shared" si="4"/>
        <v>0</v>
      </c>
      <c r="H117" s="122" t="s">
        <v>348</v>
      </c>
      <c r="J117" s="122"/>
    </row>
    <row r="118" spans="1:10" s="110" customFormat="1" hidden="1" x14ac:dyDescent="0.25">
      <c r="A118" s="282"/>
      <c r="B118" s="282"/>
      <c r="C118" s="154"/>
      <c r="D118" s="272"/>
      <c r="E118" s="283"/>
      <c r="F118" s="272"/>
      <c r="G118" s="217">
        <f t="shared" si="4"/>
        <v>0</v>
      </c>
      <c r="H118" s="122" t="s">
        <v>348</v>
      </c>
      <c r="J118" s="122"/>
    </row>
    <row r="119" spans="1:10" s="110" customFormat="1" hidden="1" x14ac:dyDescent="0.25">
      <c r="A119" s="282"/>
      <c r="B119" s="282"/>
      <c r="C119" s="154"/>
      <c r="D119" s="272"/>
      <c r="E119" s="283"/>
      <c r="F119" s="272"/>
      <c r="G119" s="217">
        <f t="shared" si="4"/>
        <v>0</v>
      </c>
      <c r="H119" s="122" t="s">
        <v>348</v>
      </c>
      <c r="J119" s="122"/>
    </row>
    <row r="120" spans="1:10" s="110" customFormat="1" hidden="1" x14ac:dyDescent="0.25">
      <c r="A120" s="282"/>
      <c r="B120" s="282"/>
      <c r="C120" s="154"/>
      <c r="D120" s="272"/>
      <c r="E120" s="283"/>
      <c r="F120" s="272"/>
      <c r="G120" s="217">
        <f t="shared" si="4"/>
        <v>0</v>
      </c>
      <c r="H120" s="122" t="s">
        <v>348</v>
      </c>
      <c r="J120" s="122"/>
    </row>
    <row r="121" spans="1:10" s="110" customFormat="1" hidden="1" x14ac:dyDescent="0.25">
      <c r="A121" s="282"/>
      <c r="B121" s="282"/>
      <c r="C121" s="154"/>
      <c r="D121" s="272"/>
      <c r="E121" s="283"/>
      <c r="F121" s="272"/>
      <c r="G121" s="217">
        <f t="shared" si="4"/>
        <v>0</v>
      </c>
      <c r="H121" s="122" t="s">
        <v>348</v>
      </c>
      <c r="J121" s="122"/>
    </row>
    <row r="122" spans="1:10" s="110" customFormat="1" hidden="1" x14ac:dyDescent="0.25">
      <c r="A122" s="282"/>
      <c r="B122" s="282"/>
      <c r="C122" s="154"/>
      <c r="D122" s="272"/>
      <c r="E122" s="283"/>
      <c r="F122" s="272"/>
      <c r="G122" s="217">
        <f t="shared" si="4"/>
        <v>0</v>
      </c>
      <c r="H122" s="122" t="s">
        <v>348</v>
      </c>
      <c r="J122" s="122"/>
    </row>
    <row r="123" spans="1:10" s="110" customFormat="1" hidden="1" x14ac:dyDescent="0.25">
      <c r="A123" s="282"/>
      <c r="B123" s="282"/>
      <c r="C123" s="154"/>
      <c r="D123" s="272"/>
      <c r="E123" s="283"/>
      <c r="F123" s="272"/>
      <c r="G123" s="217">
        <f t="shared" si="4"/>
        <v>0</v>
      </c>
      <c r="H123" s="122" t="s">
        <v>348</v>
      </c>
      <c r="J123" s="122"/>
    </row>
    <row r="124" spans="1:10" s="110" customFormat="1" hidden="1" x14ac:dyDescent="0.25">
      <c r="A124" s="282"/>
      <c r="B124" s="282"/>
      <c r="C124" s="154"/>
      <c r="D124" s="272"/>
      <c r="E124" s="283"/>
      <c r="F124" s="272"/>
      <c r="G124" s="217">
        <f t="shared" si="4"/>
        <v>0</v>
      </c>
      <c r="H124" s="122" t="s">
        <v>348</v>
      </c>
      <c r="J124" s="122"/>
    </row>
    <row r="125" spans="1:10" s="110" customFormat="1" hidden="1" x14ac:dyDescent="0.25">
      <c r="A125" s="282"/>
      <c r="B125" s="282"/>
      <c r="C125" s="154"/>
      <c r="D125" s="272"/>
      <c r="E125" s="283"/>
      <c r="F125" s="272"/>
      <c r="G125" s="217">
        <f t="shared" si="4"/>
        <v>0</v>
      </c>
      <c r="H125" s="122" t="s">
        <v>348</v>
      </c>
      <c r="J125" s="122"/>
    </row>
    <row r="126" spans="1:10" s="110" customFormat="1" hidden="1" x14ac:dyDescent="0.25">
      <c r="A126" s="282"/>
      <c r="B126" s="282"/>
      <c r="C126" s="154"/>
      <c r="D126" s="272"/>
      <c r="E126" s="283"/>
      <c r="F126" s="272"/>
      <c r="G126" s="217">
        <f t="shared" si="4"/>
        <v>0</v>
      </c>
      <c r="H126" s="122" t="s">
        <v>348</v>
      </c>
      <c r="J126" s="122"/>
    </row>
    <row r="127" spans="1:10" s="110" customFormat="1" hidden="1" x14ac:dyDescent="0.25">
      <c r="A127" s="282"/>
      <c r="B127" s="282"/>
      <c r="C127" s="154"/>
      <c r="D127" s="272"/>
      <c r="E127" s="283"/>
      <c r="F127" s="272"/>
      <c r="G127" s="217">
        <f t="shared" si="4"/>
        <v>0</v>
      </c>
      <c r="H127" s="122" t="s">
        <v>348</v>
      </c>
      <c r="J127" s="122"/>
    </row>
    <row r="128" spans="1:10" s="110" customFormat="1" hidden="1" x14ac:dyDescent="0.25">
      <c r="A128" s="282"/>
      <c r="B128" s="282"/>
      <c r="C128" s="154"/>
      <c r="D128" s="272"/>
      <c r="E128" s="283"/>
      <c r="F128" s="272"/>
      <c r="G128" s="217">
        <f t="shared" si="4"/>
        <v>0</v>
      </c>
      <c r="H128" s="122" t="s">
        <v>348</v>
      </c>
      <c r="J128" s="122"/>
    </row>
    <row r="129" spans="1:10" s="110" customFormat="1" hidden="1" x14ac:dyDescent="0.25">
      <c r="A129" s="282"/>
      <c r="B129" s="282"/>
      <c r="C129" s="154"/>
      <c r="D129" s="272"/>
      <c r="E129" s="283"/>
      <c r="F129" s="272"/>
      <c r="G129" s="217">
        <f t="shared" si="4"/>
        <v>0</v>
      </c>
      <c r="H129" s="122" t="s">
        <v>348</v>
      </c>
      <c r="J129" s="122"/>
    </row>
    <row r="130" spans="1:10" s="110" customFormat="1" hidden="1" x14ac:dyDescent="0.25">
      <c r="A130" s="282"/>
      <c r="B130" s="282"/>
      <c r="C130" s="154"/>
      <c r="D130" s="272"/>
      <c r="E130" s="283"/>
      <c r="F130" s="272"/>
      <c r="G130" s="217">
        <f t="shared" si="4"/>
        <v>0</v>
      </c>
      <c r="H130" s="122" t="s">
        <v>348</v>
      </c>
      <c r="J130" s="122"/>
    </row>
    <row r="131" spans="1:10" s="110" customFormat="1" hidden="1" x14ac:dyDescent="0.25">
      <c r="A131" s="282"/>
      <c r="B131" s="282"/>
      <c r="C131" s="154"/>
      <c r="D131" s="272"/>
      <c r="E131" s="283"/>
      <c r="F131" s="272"/>
      <c r="G131" s="217">
        <f t="shared" si="4"/>
        <v>0</v>
      </c>
      <c r="H131" s="122" t="s">
        <v>348</v>
      </c>
      <c r="J131" s="122"/>
    </row>
    <row r="132" spans="1:10" s="110" customFormat="1" hidden="1" x14ac:dyDescent="0.25">
      <c r="A132" s="282"/>
      <c r="B132" s="282"/>
      <c r="C132" s="154"/>
      <c r="D132" s="272"/>
      <c r="E132" s="283"/>
      <c r="F132" s="272"/>
      <c r="G132" s="217">
        <f t="shared" si="4"/>
        <v>0</v>
      </c>
      <c r="H132" s="122" t="s">
        <v>348</v>
      </c>
      <c r="J132" s="122"/>
    </row>
    <row r="133" spans="1:10" s="110" customFormat="1" hidden="1" x14ac:dyDescent="0.25">
      <c r="A133" s="282"/>
      <c r="B133" s="282"/>
      <c r="C133" s="154"/>
      <c r="D133" s="272"/>
      <c r="E133" s="283"/>
      <c r="F133" s="272"/>
      <c r="G133" s="217">
        <f t="shared" ref="G133:G134" si="5">ROUND(+C133*E133*F133,2)</f>
        <v>0</v>
      </c>
      <c r="H133" s="122" t="s">
        <v>348</v>
      </c>
      <c r="J133" s="122"/>
    </row>
    <row r="134" spans="1:10" s="110" customFormat="1" x14ac:dyDescent="0.25">
      <c r="A134" s="282" t="s">
        <v>27</v>
      </c>
      <c r="B134" s="282" t="s">
        <v>28</v>
      </c>
      <c r="C134" s="154">
        <f t="shared" ref="C134" ca="1" si="6">RAND()*1000000</f>
        <v>853714.23409037059</v>
      </c>
      <c r="D134" s="272" t="s">
        <v>339</v>
      </c>
      <c r="E134" s="283">
        <v>7.0000000000000007E-2</v>
      </c>
      <c r="F134" s="272">
        <v>3</v>
      </c>
      <c r="G134" s="312">
        <f t="shared" ca="1" si="5"/>
        <v>179279.99</v>
      </c>
      <c r="H134" s="122" t="s">
        <v>348</v>
      </c>
      <c r="J134" s="122"/>
    </row>
    <row r="135" spans="1:10" s="110" customFormat="1" x14ac:dyDescent="0.25">
      <c r="A135" s="213"/>
      <c r="B135" s="213"/>
      <c r="C135" s="155"/>
      <c r="D135" s="99"/>
      <c r="E135" s="102"/>
      <c r="F135" s="216" t="s">
        <v>40</v>
      </c>
      <c r="G135" s="322">
        <f ca="1">ROUND(SUBTOTAL(109,G5:G134),2)</f>
        <v>258021</v>
      </c>
      <c r="H135" s="122" t="s">
        <v>348</v>
      </c>
      <c r="J135" s="125" t="s">
        <v>352</v>
      </c>
    </row>
    <row r="136" spans="1:10" s="110" customFormat="1" x14ac:dyDescent="0.25">
      <c r="A136" s="212"/>
      <c r="B136" s="212"/>
      <c r="C136" s="138"/>
      <c r="D136" s="240"/>
      <c r="E136" s="105"/>
      <c r="F136" s="240"/>
      <c r="G136" s="313"/>
      <c r="H136" s="122" t="s">
        <v>349</v>
      </c>
      <c r="J136" s="125"/>
    </row>
    <row r="137" spans="1:10" s="110" customFormat="1" x14ac:dyDescent="0.25">
      <c r="A137" s="284" t="s">
        <v>340</v>
      </c>
      <c r="B137" s="284" t="s">
        <v>341</v>
      </c>
      <c r="C137" s="154">
        <f t="shared" ref="C137:C139" ca="1" si="7">RAND()*1000000</f>
        <v>568589.99286010955</v>
      </c>
      <c r="D137" s="272" t="s">
        <v>342</v>
      </c>
      <c r="E137" s="283">
        <v>7.0000000000000007E-2</v>
      </c>
      <c r="F137" s="272">
        <v>3</v>
      </c>
      <c r="G137" s="217">
        <f t="shared" ref="G137:G168" ca="1" si="8">ROUND(+C137*E137*F137,2)</f>
        <v>119403.9</v>
      </c>
      <c r="H137" s="122" t="s">
        <v>349</v>
      </c>
    </row>
    <row r="138" spans="1:10" s="110" customFormat="1" x14ac:dyDescent="0.25">
      <c r="A138" s="282" t="s">
        <v>358</v>
      </c>
      <c r="B138" s="282" t="s">
        <v>28</v>
      </c>
      <c r="C138" s="154">
        <f t="shared" ca="1" si="7"/>
        <v>619043.03543761512</v>
      </c>
      <c r="D138" s="272" t="s">
        <v>339</v>
      </c>
      <c r="E138" s="283">
        <v>7.0000000000000007E-2</v>
      </c>
      <c r="F138" s="272">
        <v>3</v>
      </c>
      <c r="G138" s="217">
        <f t="shared" ca="1" si="8"/>
        <v>129999.03999999999</v>
      </c>
      <c r="H138" s="122" t="s">
        <v>349</v>
      </c>
      <c r="J138" s="122"/>
    </row>
    <row r="139" spans="1:10" s="110" customFormat="1" x14ac:dyDescent="0.25">
      <c r="A139" s="282" t="s">
        <v>359</v>
      </c>
      <c r="B139" s="282" t="s">
        <v>28</v>
      </c>
      <c r="C139" s="154">
        <f t="shared" ca="1" si="7"/>
        <v>409446.67201009742</v>
      </c>
      <c r="D139" s="272" t="s">
        <v>339</v>
      </c>
      <c r="E139" s="283">
        <v>7.0000000000000007E-2</v>
      </c>
      <c r="F139" s="272">
        <v>3</v>
      </c>
      <c r="G139" s="217">
        <f t="shared" ca="1" si="8"/>
        <v>85983.8</v>
      </c>
      <c r="H139" s="122" t="s">
        <v>349</v>
      </c>
      <c r="J139" s="122"/>
    </row>
    <row r="140" spans="1:10" s="110" customFormat="1" hidden="1" x14ac:dyDescent="0.25">
      <c r="A140" s="282"/>
      <c r="B140" s="282"/>
      <c r="C140" s="154"/>
      <c r="D140" s="272"/>
      <c r="E140" s="283"/>
      <c r="F140" s="272"/>
      <c r="G140" s="217">
        <f t="shared" si="8"/>
        <v>0</v>
      </c>
      <c r="H140" s="122" t="s">
        <v>349</v>
      </c>
      <c r="J140" s="122"/>
    </row>
    <row r="141" spans="1:10" s="110" customFormat="1" hidden="1" x14ac:dyDescent="0.25">
      <c r="A141" s="282"/>
      <c r="B141" s="282"/>
      <c r="C141" s="154"/>
      <c r="D141" s="272"/>
      <c r="E141" s="283"/>
      <c r="F141" s="272"/>
      <c r="G141" s="217">
        <f t="shared" si="8"/>
        <v>0</v>
      </c>
      <c r="H141" s="122" t="s">
        <v>349</v>
      </c>
      <c r="J141" s="122"/>
    </row>
    <row r="142" spans="1:10" s="110" customFormat="1" hidden="1" x14ac:dyDescent="0.25">
      <c r="A142" s="282"/>
      <c r="B142" s="282"/>
      <c r="C142" s="154"/>
      <c r="D142" s="272"/>
      <c r="E142" s="283"/>
      <c r="F142" s="272"/>
      <c r="G142" s="217">
        <f t="shared" si="8"/>
        <v>0</v>
      </c>
      <c r="H142" s="122" t="s">
        <v>349</v>
      </c>
      <c r="J142" s="122"/>
    </row>
    <row r="143" spans="1:10" s="110" customFormat="1" hidden="1" x14ac:dyDescent="0.25">
      <c r="A143" s="282"/>
      <c r="B143" s="282"/>
      <c r="C143" s="154"/>
      <c r="D143" s="272"/>
      <c r="E143" s="283"/>
      <c r="F143" s="272"/>
      <c r="G143" s="217">
        <f t="shared" si="8"/>
        <v>0</v>
      </c>
      <c r="H143" s="122" t="s">
        <v>349</v>
      </c>
      <c r="J143" s="122"/>
    </row>
    <row r="144" spans="1:10" s="110" customFormat="1" hidden="1" x14ac:dyDescent="0.25">
      <c r="A144" s="282"/>
      <c r="B144" s="282"/>
      <c r="C144" s="154"/>
      <c r="D144" s="272"/>
      <c r="E144" s="283"/>
      <c r="F144" s="272"/>
      <c r="G144" s="217">
        <f t="shared" si="8"/>
        <v>0</v>
      </c>
      <c r="H144" s="122" t="s">
        <v>349</v>
      </c>
      <c r="J144" s="122"/>
    </row>
    <row r="145" spans="1:10" s="110" customFormat="1" hidden="1" x14ac:dyDescent="0.25">
      <c r="A145" s="282"/>
      <c r="B145" s="282"/>
      <c r="C145" s="154"/>
      <c r="D145" s="272"/>
      <c r="E145" s="283"/>
      <c r="F145" s="272"/>
      <c r="G145" s="217">
        <f t="shared" si="8"/>
        <v>0</v>
      </c>
      <c r="H145" s="122" t="s">
        <v>349</v>
      </c>
      <c r="J145" s="122"/>
    </row>
    <row r="146" spans="1:10" s="110" customFormat="1" hidden="1" x14ac:dyDescent="0.25">
      <c r="A146" s="282"/>
      <c r="B146" s="282"/>
      <c r="C146" s="154"/>
      <c r="D146" s="272"/>
      <c r="E146" s="283"/>
      <c r="F146" s="272"/>
      <c r="G146" s="217">
        <f t="shared" si="8"/>
        <v>0</v>
      </c>
      <c r="H146" s="122" t="s">
        <v>349</v>
      </c>
      <c r="J146" s="122"/>
    </row>
    <row r="147" spans="1:10" s="110" customFormat="1" hidden="1" x14ac:dyDescent="0.25">
      <c r="A147" s="282"/>
      <c r="B147" s="282"/>
      <c r="C147" s="154"/>
      <c r="D147" s="272"/>
      <c r="E147" s="283"/>
      <c r="F147" s="272"/>
      <c r="G147" s="217">
        <f t="shared" si="8"/>
        <v>0</v>
      </c>
      <c r="H147" s="122" t="s">
        <v>349</v>
      </c>
      <c r="J147" s="122"/>
    </row>
    <row r="148" spans="1:10" s="110" customFormat="1" hidden="1" x14ac:dyDescent="0.25">
      <c r="A148" s="282"/>
      <c r="B148" s="282"/>
      <c r="C148" s="154"/>
      <c r="D148" s="272"/>
      <c r="E148" s="283"/>
      <c r="F148" s="272"/>
      <c r="G148" s="217">
        <f t="shared" si="8"/>
        <v>0</v>
      </c>
      <c r="H148" s="122" t="s">
        <v>349</v>
      </c>
      <c r="J148" s="122"/>
    </row>
    <row r="149" spans="1:10" s="110" customFormat="1" hidden="1" x14ac:dyDescent="0.25">
      <c r="A149" s="282"/>
      <c r="B149" s="282"/>
      <c r="C149" s="154"/>
      <c r="D149" s="272"/>
      <c r="E149" s="283"/>
      <c r="F149" s="272"/>
      <c r="G149" s="217">
        <f t="shared" si="8"/>
        <v>0</v>
      </c>
      <c r="H149" s="122" t="s">
        <v>349</v>
      </c>
      <c r="J149" s="122"/>
    </row>
    <row r="150" spans="1:10" s="110" customFormat="1" hidden="1" x14ac:dyDescent="0.25">
      <c r="A150" s="282"/>
      <c r="B150" s="282"/>
      <c r="C150" s="154"/>
      <c r="D150" s="272"/>
      <c r="E150" s="283"/>
      <c r="F150" s="272"/>
      <c r="G150" s="217">
        <f t="shared" si="8"/>
        <v>0</v>
      </c>
      <c r="H150" s="122" t="s">
        <v>349</v>
      </c>
      <c r="J150" s="122"/>
    </row>
    <row r="151" spans="1:10" s="110" customFormat="1" hidden="1" x14ac:dyDescent="0.25">
      <c r="A151" s="282"/>
      <c r="B151" s="282"/>
      <c r="C151" s="154"/>
      <c r="D151" s="272"/>
      <c r="E151" s="283"/>
      <c r="F151" s="272"/>
      <c r="G151" s="217">
        <f t="shared" si="8"/>
        <v>0</v>
      </c>
      <c r="H151" s="122" t="s">
        <v>349</v>
      </c>
      <c r="J151" s="122"/>
    </row>
    <row r="152" spans="1:10" s="110" customFormat="1" hidden="1" x14ac:dyDescent="0.25">
      <c r="A152" s="282"/>
      <c r="B152" s="282"/>
      <c r="C152" s="154"/>
      <c r="D152" s="272"/>
      <c r="E152" s="283"/>
      <c r="F152" s="272"/>
      <c r="G152" s="217">
        <f t="shared" si="8"/>
        <v>0</v>
      </c>
      <c r="H152" s="122" t="s">
        <v>349</v>
      </c>
      <c r="J152" s="122"/>
    </row>
    <row r="153" spans="1:10" s="110" customFormat="1" hidden="1" x14ac:dyDescent="0.25">
      <c r="A153" s="282"/>
      <c r="B153" s="282"/>
      <c r="C153" s="154"/>
      <c r="D153" s="272"/>
      <c r="E153" s="283"/>
      <c r="F153" s="272"/>
      <c r="G153" s="217">
        <f t="shared" si="8"/>
        <v>0</v>
      </c>
      <c r="H153" s="122" t="s">
        <v>349</v>
      </c>
      <c r="J153" s="122"/>
    </row>
    <row r="154" spans="1:10" s="110" customFormat="1" hidden="1" x14ac:dyDescent="0.25">
      <c r="A154" s="282"/>
      <c r="B154" s="282"/>
      <c r="C154" s="154"/>
      <c r="D154" s="272"/>
      <c r="E154" s="283"/>
      <c r="F154" s="272"/>
      <c r="G154" s="217">
        <f t="shared" si="8"/>
        <v>0</v>
      </c>
      <c r="H154" s="122" t="s">
        <v>349</v>
      </c>
      <c r="J154" s="122"/>
    </row>
    <row r="155" spans="1:10" s="110" customFormat="1" hidden="1" x14ac:dyDescent="0.25">
      <c r="A155" s="282"/>
      <c r="B155" s="282"/>
      <c r="C155" s="154"/>
      <c r="D155" s="272"/>
      <c r="E155" s="283"/>
      <c r="F155" s="272"/>
      <c r="G155" s="217">
        <f t="shared" si="8"/>
        <v>0</v>
      </c>
      <c r="H155" s="122" t="s">
        <v>349</v>
      </c>
      <c r="J155" s="122"/>
    </row>
    <row r="156" spans="1:10" s="110" customFormat="1" hidden="1" x14ac:dyDescent="0.25">
      <c r="A156" s="282"/>
      <c r="B156" s="282"/>
      <c r="C156" s="154"/>
      <c r="D156" s="272"/>
      <c r="E156" s="283"/>
      <c r="F156" s="272"/>
      <c r="G156" s="217">
        <f t="shared" si="8"/>
        <v>0</v>
      </c>
      <c r="H156" s="122" t="s">
        <v>349</v>
      </c>
      <c r="J156" s="122"/>
    </row>
    <row r="157" spans="1:10" s="110" customFormat="1" hidden="1" x14ac:dyDescent="0.25">
      <c r="A157" s="282"/>
      <c r="B157" s="282"/>
      <c r="C157" s="154"/>
      <c r="D157" s="272"/>
      <c r="E157" s="283"/>
      <c r="F157" s="272"/>
      <c r="G157" s="217">
        <f t="shared" si="8"/>
        <v>0</v>
      </c>
      <c r="H157" s="122" t="s">
        <v>349</v>
      </c>
      <c r="J157" s="122"/>
    </row>
    <row r="158" spans="1:10" s="110" customFormat="1" hidden="1" x14ac:dyDescent="0.25">
      <c r="A158" s="282"/>
      <c r="B158" s="282"/>
      <c r="C158" s="154"/>
      <c r="D158" s="272"/>
      <c r="E158" s="283"/>
      <c r="F158" s="272"/>
      <c r="G158" s="217">
        <f t="shared" si="8"/>
        <v>0</v>
      </c>
      <c r="H158" s="122" t="s">
        <v>349</v>
      </c>
      <c r="J158" s="122"/>
    </row>
    <row r="159" spans="1:10" s="110" customFormat="1" hidden="1" x14ac:dyDescent="0.25">
      <c r="A159" s="282"/>
      <c r="B159" s="282"/>
      <c r="C159" s="154"/>
      <c r="D159" s="272"/>
      <c r="E159" s="283"/>
      <c r="F159" s="272"/>
      <c r="G159" s="217">
        <f t="shared" si="8"/>
        <v>0</v>
      </c>
      <c r="H159" s="122" t="s">
        <v>349</v>
      </c>
      <c r="J159" s="122"/>
    </row>
    <row r="160" spans="1:10" s="110" customFormat="1" hidden="1" x14ac:dyDescent="0.25">
      <c r="A160" s="282"/>
      <c r="B160" s="282"/>
      <c r="C160" s="154"/>
      <c r="D160" s="272"/>
      <c r="E160" s="283"/>
      <c r="F160" s="272"/>
      <c r="G160" s="217">
        <f t="shared" si="8"/>
        <v>0</v>
      </c>
      <c r="H160" s="122" t="s">
        <v>349</v>
      </c>
      <c r="J160" s="122"/>
    </row>
    <row r="161" spans="1:10" s="110" customFormat="1" hidden="1" x14ac:dyDescent="0.25">
      <c r="A161" s="282"/>
      <c r="B161" s="282"/>
      <c r="C161" s="154"/>
      <c r="D161" s="272"/>
      <c r="E161" s="283"/>
      <c r="F161" s="272"/>
      <c r="G161" s="217">
        <f t="shared" si="8"/>
        <v>0</v>
      </c>
      <c r="H161" s="122" t="s">
        <v>349</v>
      </c>
      <c r="J161" s="122"/>
    </row>
    <row r="162" spans="1:10" s="110" customFormat="1" hidden="1" x14ac:dyDescent="0.25">
      <c r="A162" s="282"/>
      <c r="B162" s="282"/>
      <c r="C162" s="154"/>
      <c r="D162" s="272"/>
      <c r="E162" s="283"/>
      <c r="F162" s="272"/>
      <c r="G162" s="217">
        <f t="shared" si="8"/>
        <v>0</v>
      </c>
      <c r="H162" s="122" t="s">
        <v>349</v>
      </c>
      <c r="J162" s="122"/>
    </row>
    <row r="163" spans="1:10" s="110" customFormat="1" hidden="1" x14ac:dyDescent="0.25">
      <c r="A163" s="282"/>
      <c r="B163" s="282"/>
      <c r="C163" s="154"/>
      <c r="D163" s="272"/>
      <c r="E163" s="283"/>
      <c r="F163" s="272"/>
      <c r="G163" s="217">
        <f t="shared" si="8"/>
        <v>0</v>
      </c>
      <c r="H163" s="122" t="s">
        <v>349</v>
      </c>
      <c r="J163" s="122"/>
    </row>
    <row r="164" spans="1:10" s="110" customFormat="1" hidden="1" x14ac:dyDescent="0.25">
      <c r="A164" s="282"/>
      <c r="B164" s="282"/>
      <c r="C164" s="154"/>
      <c r="D164" s="272"/>
      <c r="E164" s="283"/>
      <c r="F164" s="272"/>
      <c r="G164" s="217">
        <f t="shared" si="8"/>
        <v>0</v>
      </c>
      <c r="H164" s="122" t="s">
        <v>349</v>
      </c>
      <c r="J164" s="122"/>
    </row>
    <row r="165" spans="1:10" s="110" customFormat="1" hidden="1" x14ac:dyDescent="0.25">
      <c r="A165" s="282"/>
      <c r="B165" s="282"/>
      <c r="C165" s="154"/>
      <c r="D165" s="272"/>
      <c r="E165" s="283"/>
      <c r="F165" s="272"/>
      <c r="G165" s="217">
        <f t="shared" si="8"/>
        <v>0</v>
      </c>
      <c r="H165" s="122" t="s">
        <v>349</v>
      </c>
      <c r="J165" s="122"/>
    </row>
    <row r="166" spans="1:10" s="110" customFormat="1" hidden="1" x14ac:dyDescent="0.25">
      <c r="A166" s="282"/>
      <c r="B166" s="282"/>
      <c r="C166" s="154"/>
      <c r="D166" s="272"/>
      <c r="E166" s="283"/>
      <c r="F166" s="272"/>
      <c r="G166" s="217">
        <f t="shared" si="8"/>
        <v>0</v>
      </c>
      <c r="H166" s="122" t="s">
        <v>349</v>
      </c>
      <c r="J166" s="122"/>
    </row>
    <row r="167" spans="1:10" s="110" customFormat="1" hidden="1" x14ac:dyDescent="0.25">
      <c r="A167" s="282"/>
      <c r="B167" s="282"/>
      <c r="C167" s="154"/>
      <c r="D167" s="272"/>
      <c r="E167" s="283"/>
      <c r="F167" s="272"/>
      <c r="G167" s="217">
        <f t="shared" si="8"/>
        <v>0</v>
      </c>
      <c r="H167" s="122" t="s">
        <v>349</v>
      </c>
      <c r="J167" s="122"/>
    </row>
    <row r="168" spans="1:10" s="110" customFormat="1" hidden="1" x14ac:dyDescent="0.25">
      <c r="A168" s="282"/>
      <c r="B168" s="282"/>
      <c r="C168" s="154"/>
      <c r="D168" s="272"/>
      <c r="E168" s="283"/>
      <c r="F168" s="272"/>
      <c r="G168" s="217">
        <f t="shared" si="8"/>
        <v>0</v>
      </c>
      <c r="H168" s="122" t="s">
        <v>349</v>
      </c>
      <c r="J168" s="122"/>
    </row>
    <row r="169" spans="1:10" s="110" customFormat="1" hidden="1" x14ac:dyDescent="0.25">
      <c r="A169" s="282"/>
      <c r="B169" s="282"/>
      <c r="C169" s="154"/>
      <c r="D169" s="272"/>
      <c r="E169" s="283"/>
      <c r="F169" s="272"/>
      <c r="G169" s="217">
        <f t="shared" ref="G169:G200" si="9">ROUND(+C169*E169*F169,2)</f>
        <v>0</v>
      </c>
      <c r="H169" s="122" t="s">
        <v>349</v>
      </c>
      <c r="J169" s="122"/>
    </row>
    <row r="170" spans="1:10" s="110" customFormat="1" hidden="1" x14ac:dyDescent="0.25">
      <c r="A170" s="282"/>
      <c r="B170" s="282"/>
      <c r="C170" s="154"/>
      <c r="D170" s="272"/>
      <c r="E170" s="283"/>
      <c r="F170" s="272"/>
      <c r="G170" s="217">
        <f t="shared" si="9"/>
        <v>0</v>
      </c>
      <c r="H170" s="122" t="s">
        <v>349</v>
      </c>
      <c r="J170" s="122"/>
    </row>
    <row r="171" spans="1:10" s="110" customFormat="1" hidden="1" x14ac:dyDescent="0.25">
      <c r="A171" s="282"/>
      <c r="B171" s="282"/>
      <c r="C171" s="154"/>
      <c r="D171" s="272"/>
      <c r="E171" s="283"/>
      <c r="F171" s="272"/>
      <c r="G171" s="217">
        <f t="shared" si="9"/>
        <v>0</v>
      </c>
      <c r="H171" s="122" t="s">
        <v>349</v>
      </c>
      <c r="J171" s="122"/>
    </row>
    <row r="172" spans="1:10" s="110" customFormat="1" hidden="1" x14ac:dyDescent="0.25">
      <c r="A172" s="282"/>
      <c r="B172" s="282"/>
      <c r="C172" s="154"/>
      <c r="D172" s="272"/>
      <c r="E172" s="283"/>
      <c r="F172" s="272"/>
      <c r="G172" s="217">
        <f t="shared" si="9"/>
        <v>0</v>
      </c>
      <c r="H172" s="122" t="s">
        <v>349</v>
      </c>
      <c r="J172" s="122"/>
    </row>
    <row r="173" spans="1:10" s="110" customFormat="1" hidden="1" x14ac:dyDescent="0.25">
      <c r="A173" s="282"/>
      <c r="B173" s="282"/>
      <c r="C173" s="154"/>
      <c r="D173" s="272"/>
      <c r="E173" s="283"/>
      <c r="F173" s="272"/>
      <c r="G173" s="217">
        <f t="shared" si="9"/>
        <v>0</v>
      </c>
      <c r="H173" s="122" t="s">
        <v>349</v>
      </c>
      <c r="J173" s="122"/>
    </row>
    <row r="174" spans="1:10" s="110" customFormat="1" hidden="1" x14ac:dyDescent="0.25">
      <c r="A174" s="282"/>
      <c r="B174" s="282"/>
      <c r="C174" s="154"/>
      <c r="D174" s="272"/>
      <c r="E174" s="283"/>
      <c r="F174" s="272"/>
      <c r="G174" s="217">
        <f t="shared" si="9"/>
        <v>0</v>
      </c>
      <c r="H174" s="122" t="s">
        <v>349</v>
      </c>
      <c r="J174" s="122"/>
    </row>
    <row r="175" spans="1:10" s="110" customFormat="1" hidden="1" x14ac:dyDescent="0.25">
      <c r="A175" s="282"/>
      <c r="B175" s="282"/>
      <c r="C175" s="154"/>
      <c r="D175" s="272"/>
      <c r="E175" s="283"/>
      <c r="F175" s="272"/>
      <c r="G175" s="217">
        <f t="shared" si="9"/>
        <v>0</v>
      </c>
      <c r="H175" s="122" t="s">
        <v>349</v>
      </c>
      <c r="J175" s="122"/>
    </row>
    <row r="176" spans="1:10" s="110" customFormat="1" hidden="1" x14ac:dyDescent="0.25">
      <c r="A176" s="282"/>
      <c r="B176" s="282"/>
      <c r="C176" s="154"/>
      <c r="D176" s="272"/>
      <c r="E176" s="283"/>
      <c r="F176" s="272"/>
      <c r="G176" s="217">
        <f t="shared" si="9"/>
        <v>0</v>
      </c>
      <c r="H176" s="122" t="s">
        <v>349</v>
      </c>
      <c r="J176" s="122"/>
    </row>
    <row r="177" spans="1:10" s="110" customFormat="1" hidden="1" x14ac:dyDescent="0.25">
      <c r="A177" s="282"/>
      <c r="B177" s="282"/>
      <c r="C177" s="154"/>
      <c r="D177" s="272"/>
      <c r="E177" s="283"/>
      <c r="F177" s="272"/>
      <c r="G177" s="217">
        <f t="shared" si="9"/>
        <v>0</v>
      </c>
      <c r="H177" s="122" t="s">
        <v>349</v>
      </c>
      <c r="J177" s="122"/>
    </row>
    <row r="178" spans="1:10" s="110" customFormat="1" hidden="1" x14ac:dyDescent="0.25">
      <c r="A178" s="282"/>
      <c r="B178" s="282"/>
      <c r="C178" s="154"/>
      <c r="D178" s="272"/>
      <c r="E178" s="283"/>
      <c r="F178" s="272"/>
      <c r="G178" s="217">
        <f t="shared" si="9"/>
        <v>0</v>
      </c>
      <c r="H178" s="122" t="s">
        <v>349</v>
      </c>
      <c r="J178" s="122"/>
    </row>
    <row r="179" spans="1:10" s="110" customFormat="1" hidden="1" x14ac:dyDescent="0.25">
      <c r="A179" s="282"/>
      <c r="B179" s="282"/>
      <c r="C179" s="154"/>
      <c r="D179" s="272"/>
      <c r="E179" s="283"/>
      <c r="F179" s="272"/>
      <c r="G179" s="217">
        <f t="shared" si="9"/>
        <v>0</v>
      </c>
      <c r="H179" s="122" t="s">
        <v>349</v>
      </c>
      <c r="J179" s="122"/>
    </row>
    <row r="180" spans="1:10" s="110" customFormat="1" hidden="1" x14ac:dyDescent="0.25">
      <c r="A180" s="282"/>
      <c r="B180" s="282"/>
      <c r="C180" s="154"/>
      <c r="D180" s="272"/>
      <c r="E180" s="283"/>
      <c r="F180" s="272"/>
      <c r="G180" s="217">
        <f t="shared" si="9"/>
        <v>0</v>
      </c>
      <c r="H180" s="122" t="s">
        <v>349</v>
      </c>
      <c r="J180" s="122"/>
    </row>
    <row r="181" spans="1:10" s="110" customFormat="1" hidden="1" x14ac:dyDescent="0.25">
      <c r="A181" s="282"/>
      <c r="B181" s="282"/>
      <c r="C181" s="154"/>
      <c r="D181" s="272"/>
      <c r="E181" s="283"/>
      <c r="F181" s="272"/>
      <c r="G181" s="217">
        <f t="shared" si="9"/>
        <v>0</v>
      </c>
      <c r="H181" s="122" t="s">
        <v>349</v>
      </c>
      <c r="J181" s="122"/>
    </row>
    <row r="182" spans="1:10" s="110" customFormat="1" hidden="1" x14ac:dyDescent="0.25">
      <c r="A182" s="282"/>
      <c r="B182" s="282"/>
      <c r="C182" s="154"/>
      <c r="D182" s="272"/>
      <c r="E182" s="283"/>
      <c r="F182" s="272"/>
      <c r="G182" s="217">
        <f t="shared" si="9"/>
        <v>0</v>
      </c>
      <c r="H182" s="122" t="s">
        <v>349</v>
      </c>
      <c r="J182" s="122"/>
    </row>
    <row r="183" spans="1:10" s="110" customFormat="1" hidden="1" x14ac:dyDescent="0.25">
      <c r="A183" s="282"/>
      <c r="B183" s="282"/>
      <c r="C183" s="154"/>
      <c r="D183" s="272"/>
      <c r="E183" s="283"/>
      <c r="F183" s="272"/>
      <c r="G183" s="217">
        <f t="shared" si="9"/>
        <v>0</v>
      </c>
      <c r="H183" s="122" t="s">
        <v>349</v>
      </c>
      <c r="J183" s="122"/>
    </row>
    <row r="184" spans="1:10" s="110" customFormat="1" hidden="1" x14ac:dyDescent="0.25">
      <c r="A184" s="282"/>
      <c r="B184" s="282"/>
      <c r="C184" s="154"/>
      <c r="D184" s="272"/>
      <c r="E184" s="283"/>
      <c r="F184" s="272"/>
      <c r="G184" s="217">
        <f t="shared" si="9"/>
        <v>0</v>
      </c>
      <c r="H184" s="122" t="s">
        <v>349</v>
      </c>
      <c r="J184" s="122"/>
    </row>
    <row r="185" spans="1:10" s="110" customFormat="1" hidden="1" x14ac:dyDescent="0.25">
      <c r="A185" s="282"/>
      <c r="B185" s="282"/>
      <c r="C185" s="154"/>
      <c r="D185" s="272"/>
      <c r="E185" s="283"/>
      <c r="F185" s="272"/>
      <c r="G185" s="217">
        <f t="shared" si="9"/>
        <v>0</v>
      </c>
      <c r="H185" s="122" t="s">
        <v>349</v>
      </c>
      <c r="J185" s="122"/>
    </row>
    <row r="186" spans="1:10" s="110" customFormat="1" hidden="1" x14ac:dyDescent="0.25">
      <c r="A186" s="282"/>
      <c r="B186" s="282"/>
      <c r="C186" s="154"/>
      <c r="D186" s="272"/>
      <c r="E186" s="283"/>
      <c r="F186" s="272"/>
      <c r="G186" s="217">
        <f t="shared" si="9"/>
        <v>0</v>
      </c>
      <c r="H186" s="122" t="s">
        <v>349</v>
      </c>
      <c r="J186" s="122"/>
    </row>
    <row r="187" spans="1:10" s="110" customFormat="1" hidden="1" x14ac:dyDescent="0.25">
      <c r="A187" s="282"/>
      <c r="B187" s="282"/>
      <c r="C187" s="154"/>
      <c r="D187" s="272"/>
      <c r="E187" s="283"/>
      <c r="F187" s="272"/>
      <c r="G187" s="217">
        <f t="shared" si="9"/>
        <v>0</v>
      </c>
      <c r="H187" s="122" t="s">
        <v>349</v>
      </c>
      <c r="J187" s="122"/>
    </row>
    <row r="188" spans="1:10" s="110" customFormat="1" hidden="1" x14ac:dyDescent="0.25">
      <c r="A188" s="282"/>
      <c r="B188" s="282"/>
      <c r="C188" s="154"/>
      <c r="D188" s="272"/>
      <c r="E188" s="283"/>
      <c r="F188" s="272"/>
      <c r="G188" s="217">
        <f t="shared" si="9"/>
        <v>0</v>
      </c>
      <c r="H188" s="122" t="s">
        <v>349</v>
      </c>
      <c r="J188" s="122"/>
    </row>
    <row r="189" spans="1:10" s="110" customFormat="1" hidden="1" x14ac:dyDescent="0.25">
      <c r="A189" s="282"/>
      <c r="B189" s="282"/>
      <c r="C189" s="154"/>
      <c r="D189" s="272"/>
      <c r="E189" s="283"/>
      <c r="F189" s="272"/>
      <c r="G189" s="217">
        <f t="shared" si="9"/>
        <v>0</v>
      </c>
      <c r="H189" s="122" t="s">
        <v>349</v>
      </c>
      <c r="J189" s="122"/>
    </row>
    <row r="190" spans="1:10" s="110" customFormat="1" hidden="1" x14ac:dyDescent="0.25">
      <c r="A190" s="282"/>
      <c r="B190" s="282"/>
      <c r="C190" s="154"/>
      <c r="D190" s="272"/>
      <c r="E190" s="283"/>
      <c r="F190" s="272"/>
      <c r="G190" s="217">
        <f t="shared" si="9"/>
        <v>0</v>
      </c>
      <c r="H190" s="122" t="s">
        <v>349</v>
      </c>
      <c r="J190" s="122"/>
    </row>
    <row r="191" spans="1:10" s="110" customFormat="1" hidden="1" x14ac:dyDescent="0.25">
      <c r="A191" s="282"/>
      <c r="B191" s="282"/>
      <c r="C191" s="154"/>
      <c r="D191" s="272"/>
      <c r="E191" s="283"/>
      <c r="F191" s="272"/>
      <c r="G191" s="217">
        <f t="shared" si="9"/>
        <v>0</v>
      </c>
      <c r="H191" s="122" t="s">
        <v>349</v>
      </c>
      <c r="J191" s="122"/>
    </row>
    <row r="192" spans="1:10" s="110" customFormat="1" hidden="1" x14ac:dyDescent="0.25">
      <c r="A192" s="282"/>
      <c r="B192" s="282"/>
      <c r="C192" s="154"/>
      <c r="D192" s="272"/>
      <c r="E192" s="283"/>
      <c r="F192" s="272"/>
      <c r="G192" s="217">
        <f t="shared" si="9"/>
        <v>0</v>
      </c>
      <c r="H192" s="122" t="s">
        <v>349</v>
      </c>
      <c r="J192" s="122"/>
    </row>
    <row r="193" spans="1:10" s="110" customFormat="1" hidden="1" x14ac:dyDescent="0.25">
      <c r="A193" s="282"/>
      <c r="B193" s="282"/>
      <c r="C193" s="154"/>
      <c r="D193" s="272"/>
      <c r="E193" s="283"/>
      <c r="F193" s="272"/>
      <c r="G193" s="217">
        <f t="shared" si="9"/>
        <v>0</v>
      </c>
      <c r="H193" s="122" t="s">
        <v>349</v>
      </c>
      <c r="J193" s="122"/>
    </row>
    <row r="194" spans="1:10" s="110" customFormat="1" hidden="1" x14ac:dyDescent="0.25">
      <c r="A194" s="282"/>
      <c r="B194" s="282"/>
      <c r="C194" s="154"/>
      <c r="D194" s="272"/>
      <c r="E194" s="283"/>
      <c r="F194" s="272"/>
      <c r="G194" s="217">
        <f t="shared" si="9"/>
        <v>0</v>
      </c>
      <c r="H194" s="122" t="s">
        <v>349</v>
      </c>
      <c r="J194" s="122"/>
    </row>
    <row r="195" spans="1:10" s="110" customFormat="1" hidden="1" x14ac:dyDescent="0.25">
      <c r="A195" s="282"/>
      <c r="B195" s="282"/>
      <c r="C195" s="154"/>
      <c r="D195" s="272"/>
      <c r="E195" s="283"/>
      <c r="F195" s="272"/>
      <c r="G195" s="217">
        <f t="shared" si="9"/>
        <v>0</v>
      </c>
      <c r="H195" s="122" t="s">
        <v>349</v>
      </c>
      <c r="J195" s="122"/>
    </row>
    <row r="196" spans="1:10" s="110" customFormat="1" hidden="1" x14ac:dyDescent="0.25">
      <c r="A196" s="282"/>
      <c r="B196" s="282"/>
      <c r="C196" s="154"/>
      <c r="D196" s="272"/>
      <c r="E196" s="283"/>
      <c r="F196" s="272"/>
      <c r="G196" s="217">
        <f t="shared" si="9"/>
        <v>0</v>
      </c>
      <c r="H196" s="122" t="s">
        <v>349</v>
      </c>
      <c r="J196" s="122"/>
    </row>
    <row r="197" spans="1:10" s="110" customFormat="1" hidden="1" x14ac:dyDescent="0.25">
      <c r="A197" s="282"/>
      <c r="B197" s="282"/>
      <c r="C197" s="154"/>
      <c r="D197" s="272"/>
      <c r="E197" s="283"/>
      <c r="F197" s="272"/>
      <c r="G197" s="217">
        <f t="shared" si="9"/>
        <v>0</v>
      </c>
      <c r="H197" s="122" t="s">
        <v>349</v>
      </c>
      <c r="J197" s="122"/>
    </row>
    <row r="198" spans="1:10" s="110" customFormat="1" hidden="1" x14ac:dyDescent="0.25">
      <c r="A198" s="282"/>
      <c r="B198" s="282"/>
      <c r="C198" s="154"/>
      <c r="D198" s="272"/>
      <c r="E198" s="283"/>
      <c r="F198" s="272"/>
      <c r="G198" s="217">
        <f t="shared" si="9"/>
        <v>0</v>
      </c>
      <c r="H198" s="122" t="s">
        <v>349</v>
      </c>
      <c r="J198" s="122"/>
    </row>
    <row r="199" spans="1:10" s="110" customFormat="1" hidden="1" x14ac:dyDescent="0.25">
      <c r="A199" s="282"/>
      <c r="B199" s="282"/>
      <c r="C199" s="154"/>
      <c r="D199" s="272"/>
      <c r="E199" s="283"/>
      <c r="F199" s="272"/>
      <c r="G199" s="217">
        <f t="shared" si="9"/>
        <v>0</v>
      </c>
      <c r="H199" s="122" t="s">
        <v>349</v>
      </c>
      <c r="J199" s="122"/>
    </row>
    <row r="200" spans="1:10" s="110" customFormat="1" hidden="1" x14ac:dyDescent="0.25">
      <c r="A200" s="282"/>
      <c r="B200" s="282"/>
      <c r="C200" s="154"/>
      <c r="D200" s="272"/>
      <c r="E200" s="283"/>
      <c r="F200" s="272"/>
      <c r="G200" s="217">
        <f t="shared" si="9"/>
        <v>0</v>
      </c>
      <c r="H200" s="122" t="s">
        <v>349</v>
      </c>
      <c r="J200" s="122"/>
    </row>
    <row r="201" spans="1:10" s="110" customFormat="1" hidden="1" x14ac:dyDescent="0.25">
      <c r="A201" s="282"/>
      <c r="B201" s="282"/>
      <c r="C201" s="154"/>
      <c r="D201" s="272"/>
      <c r="E201" s="283"/>
      <c r="F201" s="272"/>
      <c r="G201" s="217">
        <f t="shared" ref="G201:G232" si="10">ROUND(+C201*E201*F201,2)</f>
        <v>0</v>
      </c>
      <c r="H201" s="122" t="s">
        <v>349</v>
      </c>
      <c r="J201" s="122"/>
    </row>
    <row r="202" spans="1:10" s="110" customFormat="1" hidden="1" x14ac:dyDescent="0.25">
      <c r="A202" s="282"/>
      <c r="B202" s="282"/>
      <c r="C202" s="154"/>
      <c r="D202" s="272"/>
      <c r="E202" s="283"/>
      <c r="F202" s="272"/>
      <c r="G202" s="217">
        <f t="shared" si="10"/>
        <v>0</v>
      </c>
      <c r="H202" s="122" t="s">
        <v>349</v>
      </c>
      <c r="J202" s="122"/>
    </row>
    <row r="203" spans="1:10" s="110" customFormat="1" hidden="1" x14ac:dyDescent="0.25">
      <c r="A203" s="282"/>
      <c r="B203" s="282"/>
      <c r="C203" s="154"/>
      <c r="D203" s="272"/>
      <c r="E203" s="283"/>
      <c r="F203" s="272"/>
      <c r="G203" s="217">
        <f t="shared" si="10"/>
        <v>0</v>
      </c>
      <c r="H203" s="122" t="s">
        <v>349</v>
      </c>
      <c r="J203" s="122"/>
    </row>
    <row r="204" spans="1:10" s="110" customFormat="1" hidden="1" x14ac:dyDescent="0.25">
      <c r="A204" s="282"/>
      <c r="B204" s="282"/>
      <c r="C204" s="154"/>
      <c r="D204" s="272"/>
      <c r="E204" s="283"/>
      <c r="F204" s="272"/>
      <c r="G204" s="217">
        <f t="shared" si="10"/>
        <v>0</v>
      </c>
      <c r="H204" s="122" t="s">
        <v>349</v>
      </c>
      <c r="J204" s="122"/>
    </row>
    <row r="205" spans="1:10" s="110" customFormat="1" hidden="1" x14ac:dyDescent="0.25">
      <c r="A205" s="282"/>
      <c r="B205" s="282"/>
      <c r="C205" s="154"/>
      <c r="D205" s="272"/>
      <c r="E205" s="283"/>
      <c r="F205" s="272"/>
      <c r="G205" s="217">
        <f t="shared" si="10"/>
        <v>0</v>
      </c>
      <c r="H205" s="122" t="s">
        <v>349</v>
      </c>
      <c r="J205" s="122"/>
    </row>
    <row r="206" spans="1:10" s="110" customFormat="1" hidden="1" x14ac:dyDescent="0.25">
      <c r="A206" s="282"/>
      <c r="B206" s="282"/>
      <c r="C206" s="154"/>
      <c r="D206" s="272"/>
      <c r="E206" s="283"/>
      <c r="F206" s="272"/>
      <c r="G206" s="217">
        <f t="shared" si="10"/>
        <v>0</v>
      </c>
      <c r="H206" s="122" t="s">
        <v>349</v>
      </c>
      <c r="J206" s="122"/>
    </row>
    <row r="207" spans="1:10" s="110" customFormat="1" hidden="1" x14ac:dyDescent="0.25">
      <c r="A207" s="282"/>
      <c r="B207" s="282"/>
      <c r="C207" s="154"/>
      <c r="D207" s="272"/>
      <c r="E207" s="283"/>
      <c r="F207" s="272"/>
      <c r="G207" s="217">
        <f t="shared" si="10"/>
        <v>0</v>
      </c>
      <c r="H207" s="122" t="s">
        <v>349</v>
      </c>
      <c r="J207" s="122"/>
    </row>
    <row r="208" spans="1:10" s="110" customFormat="1" hidden="1" x14ac:dyDescent="0.25">
      <c r="A208" s="282"/>
      <c r="B208" s="282"/>
      <c r="C208" s="154"/>
      <c r="D208" s="272"/>
      <c r="E208" s="283"/>
      <c r="F208" s="272"/>
      <c r="G208" s="217">
        <f t="shared" si="10"/>
        <v>0</v>
      </c>
      <c r="H208" s="122" t="s">
        <v>349</v>
      </c>
      <c r="J208" s="122"/>
    </row>
    <row r="209" spans="1:10" s="110" customFormat="1" hidden="1" x14ac:dyDescent="0.25">
      <c r="A209" s="282"/>
      <c r="B209" s="282"/>
      <c r="C209" s="154"/>
      <c r="D209" s="272"/>
      <c r="E209" s="283"/>
      <c r="F209" s="272"/>
      <c r="G209" s="217">
        <f t="shared" si="10"/>
        <v>0</v>
      </c>
      <c r="H209" s="122" t="s">
        <v>349</v>
      </c>
      <c r="J209" s="122"/>
    </row>
    <row r="210" spans="1:10" s="110" customFormat="1" hidden="1" x14ac:dyDescent="0.25">
      <c r="A210" s="282"/>
      <c r="B210" s="282"/>
      <c r="C210" s="154"/>
      <c r="D210" s="272"/>
      <c r="E210" s="283"/>
      <c r="F210" s="272"/>
      <c r="G210" s="217">
        <f t="shared" si="10"/>
        <v>0</v>
      </c>
      <c r="H210" s="122" t="s">
        <v>349</v>
      </c>
      <c r="J210" s="122"/>
    </row>
    <row r="211" spans="1:10" s="110" customFormat="1" hidden="1" x14ac:dyDescent="0.25">
      <c r="A211" s="282"/>
      <c r="B211" s="282"/>
      <c r="C211" s="154"/>
      <c r="D211" s="272"/>
      <c r="E211" s="283"/>
      <c r="F211" s="272"/>
      <c r="G211" s="217">
        <f t="shared" si="10"/>
        <v>0</v>
      </c>
      <c r="H211" s="122" t="s">
        <v>349</v>
      </c>
      <c r="J211" s="122"/>
    </row>
    <row r="212" spans="1:10" s="110" customFormat="1" hidden="1" x14ac:dyDescent="0.25">
      <c r="A212" s="282"/>
      <c r="B212" s="282"/>
      <c r="C212" s="154"/>
      <c r="D212" s="272"/>
      <c r="E212" s="283"/>
      <c r="F212" s="272"/>
      <c r="G212" s="217">
        <f t="shared" si="10"/>
        <v>0</v>
      </c>
      <c r="H212" s="122" t="s">
        <v>349</v>
      </c>
      <c r="J212" s="122"/>
    </row>
    <row r="213" spans="1:10" s="110" customFormat="1" hidden="1" x14ac:dyDescent="0.25">
      <c r="A213" s="282"/>
      <c r="B213" s="282"/>
      <c r="C213" s="154"/>
      <c r="D213" s="272"/>
      <c r="E213" s="283"/>
      <c r="F213" s="272"/>
      <c r="G213" s="217">
        <f t="shared" si="10"/>
        <v>0</v>
      </c>
      <c r="H213" s="122" t="s">
        <v>349</v>
      </c>
      <c r="J213" s="122"/>
    </row>
    <row r="214" spans="1:10" s="110" customFormat="1" hidden="1" x14ac:dyDescent="0.25">
      <c r="A214" s="282"/>
      <c r="B214" s="282"/>
      <c r="C214" s="154"/>
      <c r="D214" s="272"/>
      <c r="E214" s="283"/>
      <c r="F214" s="272"/>
      <c r="G214" s="217">
        <f t="shared" si="10"/>
        <v>0</v>
      </c>
      <c r="H214" s="122" t="s">
        <v>349</v>
      </c>
      <c r="J214" s="122"/>
    </row>
    <row r="215" spans="1:10" s="110" customFormat="1" hidden="1" x14ac:dyDescent="0.25">
      <c r="A215" s="282"/>
      <c r="B215" s="282"/>
      <c r="C215" s="154"/>
      <c r="D215" s="272"/>
      <c r="E215" s="283"/>
      <c r="F215" s="272"/>
      <c r="G215" s="217">
        <f t="shared" si="10"/>
        <v>0</v>
      </c>
      <c r="H215" s="122" t="s">
        <v>349</v>
      </c>
      <c r="J215" s="122"/>
    </row>
    <row r="216" spans="1:10" s="110" customFormat="1" hidden="1" x14ac:dyDescent="0.25">
      <c r="A216" s="282"/>
      <c r="B216" s="282"/>
      <c r="C216" s="154"/>
      <c r="D216" s="272"/>
      <c r="E216" s="283"/>
      <c r="F216" s="272"/>
      <c r="G216" s="217">
        <f t="shared" si="10"/>
        <v>0</v>
      </c>
      <c r="H216" s="122" t="s">
        <v>349</v>
      </c>
      <c r="J216" s="122"/>
    </row>
    <row r="217" spans="1:10" s="110" customFormat="1" hidden="1" x14ac:dyDescent="0.25">
      <c r="A217" s="282"/>
      <c r="B217" s="282"/>
      <c r="C217" s="154"/>
      <c r="D217" s="272"/>
      <c r="E217" s="283"/>
      <c r="F217" s="272"/>
      <c r="G217" s="217">
        <f t="shared" si="10"/>
        <v>0</v>
      </c>
      <c r="H217" s="122" t="s">
        <v>349</v>
      </c>
      <c r="J217" s="122"/>
    </row>
    <row r="218" spans="1:10" s="110" customFormat="1" hidden="1" x14ac:dyDescent="0.25">
      <c r="A218" s="282"/>
      <c r="B218" s="282"/>
      <c r="C218" s="154"/>
      <c r="D218" s="272"/>
      <c r="E218" s="283"/>
      <c r="F218" s="272"/>
      <c r="G218" s="217">
        <f t="shared" si="10"/>
        <v>0</v>
      </c>
      <c r="H218" s="122" t="s">
        <v>349</v>
      </c>
      <c r="J218" s="122"/>
    </row>
    <row r="219" spans="1:10" s="110" customFormat="1" hidden="1" x14ac:dyDescent="0.25">
      <c r="A219" s="282"/>
      <c r="B219" s="282"/>
      <c r="C219" s="154"/>
      <c r="D219" s="272"/>
      <c r="E219" s="283"/>
      <c r="F219" s="272"/>
      <c r="G219" s="217">
        <f t="shared" si="10"/>
        <v>0</v>
      </c>
      <c r="H219" s="122" t="s">
        <v>349</v>
      </c>
      <c r="J219" s="122"/>
    </row>
    <row r="220" spans="1:10" s="110" customFormat="1" hidden="1" x14ac:dyDescent="0.25">
      <c r="A220" s="282"/>
      <c r="B220" s="282"/>
      <c r="C220" s="154"/>
      <c r="D220" s="272"/>
      <c r="E220" s="283"/>
      <c r="F220" s="272"/>
      <c r="G220" s="217">
        <f t="shared" si="10"/>
        <v>0</v>
      </c>
      <c r="H220" s="122" t="s">
        <v>349</v>
      </c>
      <c r="J220" s="122"/>
    </row>
    <row r="221" spans="1:10" s="110" customFormat="1" hidden="1" x14ac:dyDescent="0.25">
      <c r="A221" s="282"/>
      <c r="B221" s="282"/>
      <c r="C221" s="154"/>
      <c r="D221" s="272"/>
      <c r="E221" s="283"/>
      <c r="F221" s="272"/>
      <c r="G221" s="217">
        <f t="shared" si="10"/>
        <v>0</v>
      </c>
      <c r="H221" s="122" t="s">
        <v>349</v>
      </c>
      <c r="J221" s="122"/>
    </row>
    <row r="222" spans="1:10" s="110" customFormat="1" hidden="1" x14ac:dyDescent="0.25">
      <c r="A222" s="282"/>
      <c r="B222" s="282"/>
      <c r="C222" s="154"/>
      <c r="D222" s="272"/>
      <c r="E222" s="283"/>
      <c r="F222" s="272"/>
      <c r="G222" s="217">
        <f t="shared" si="10"/>
        <v>0</v>
      </c>
      <c r="H222" s="122" t="s">
        <v>349</v>
      </c>
      <c r="J222" s="122"/>
    </row>
    <row r="223" spans="1:10" s="110" customFormat="1" hidden="1" x14ac:dyDescent="0.25">
      <c r="A223" s="282"/>
      <c r="B223" s="282"/>
      <c r="C223" s="154"/>
      <c r="D223" s="272"/>
      <c r="E223" s="283"/>
      <c r="F223" s="272"/>
      <c r="G223" s="217">
        <f t="shared" si="10"/>
        <v>0</v>
      </c>
      <c r="H223" s="122" t="s">
        <v>349</v>
      </c>
      <c r="J223" s="122"/>
    </row>
    <row r="224" spans="1:10" s="110" customFormat="1" hidden="1" x14ac:dyDescent="0.25">
      <c r="A224" s="282"/>
      <c r="B224" s="282"/>
      <c r="C224" s="154"/>
      <c r="D224" s="272"/>
      <c r="E224" s="283"/>
      <c r="F224" s="272"/>
      <c r="G224" s="217">
        <f t="shared" si="10"/>
        <v>0</v>
      </c>
      <c r="H224" s="122" t="s">
        <v>349</v>
      </c>
      <c r="J224" s="122"/>
    </row>
    <row r="225" spans="1:10" s="110" customFormat="1" hidden="1" x14ac:dyDescent="0.25">
      <c r="A225" s="282"/>
      <c r="B225" s="282"/>
      <c r="C225" s="154"/>
      <c r="D225" s="272"/>
      <c r="E225" s="283"/>
      <c r="F225" s="272"/>
      <c r="G225" s="217">
        <f t="shared" si="10"/>
        <v>0</v>
      </c>
      <c r="H225" s="122" t="s">
        <v>349</v>
      </c>
      <c r="J225" s="122"/>
    </row>
    <row r="226" spans="1:10" s="110" customFormat="1" hidden="1" x14ac:dyDescent="0.25">
      <c r="A226" s="282"/>
      <c r="B226" s="282"/>
      <c r="C226" s="154"/>
      <c r="D226" s="272"/>
      <c r="E226" s="283"/>
      <c r="F226" s="272"/>
      <c r="G226" s="217">
        <f t="shared" si="10"/>
        <v>0</v>
      </c>
      <c r="H226" s="122" t="s">
        <v>349</v>
      </c>
      <c r="J226" s="122"/>
    </row>
    <row r="227" spans="1:10" s="110" customFormat="1" hidden="1" x14ac:dyDescent="0.25">
      <c r="A227" s="282"/>
      <c r="B227" s="282"/>
      <c r="C227" s="154"/>
      <c r="D227" s="272"/>
      <c r="E227" s="283"/>
      <c r="F227" s="272"/>
      <c r="G227" s="217">
        <f t="shared" si="10"/>
        <v>0</v>
      </c>
      <c r="H227" s="122" t="s">
        <v>349</v>
      </c>
      <c r="J227" s="122"/>
    </row>
    <row r="228" spans="1:10" s="110" customFormat="1" hidden="1" x14ac:dyDescent="0.25">
      <c r="A228" s="282"/>
      <c r="B228" s="282"/>
      <c r="C228" s="154"/>
      <c r="D228" s="272"/>
      <c r="E228" s="283"/>
      <c r="F228" s="272"/>
      <c r="G228" s="217">
        <f t="shared" si="10"/>
        <v>0</v>
      </c>
      <c r="H228" s="122" t="s">
        <v>349</v>
      </c>
      <c r="J228" s="122"/>
    </row>
    <row r="229" spans="1:10" s="110" customFormat="1" hidden="1" x14ac:dyDescent="0.25">
      <c r="A229" s="282"/>
      <c r="B229" s="282"/>
      <c r="C229" s="154"/>
      <c r="D229" s="272"/>
      <c r="E229" s="283"/>
      <c r="F229" s="272"/>
      <c r="G229" s="217">
        <f t="shared" si="10"/>
        <v>0</v>
      </c>
      <c r="H229" s="122" t="s">
        <v>349</v>
      </c>
      <c r="J229" s="122"/>
    </row>
    <row r="230" spans="1:10" s="110" customFormat="1" hidden="1" x14ac:dyDescent="0.25">
      <c r="A230" s="282"/>
      <c r="B230" s="282"/>
      <c r="C230" s="154"/>
      <c r="D230" s="272"/>
      <c r="E230" s="283"/>
      <c r="F230" s="272"/>
      <c r="G230" s="217">
        <f t="shared" si="10"/>
        <v>0</v>
      </c>
      <c r="H230" s="122" t="s">
        <v>349</v>
      </c>
      <c r="J230" s="122"/>
    </row>
    <row r="231" spans="1:10" s="110" customFormat="1" hidden="1" x14ac:dyDescent="0.25">
      <c r="A231" s="282"/>
      <c r="B231" s="282"/>
      <c r="C231" s="154"/>
      <c r="D231" s="272"/>
      <c r="E231" s="283"/>
      <c r="F231" s="272"/>
      <c r="G231" s="217">
        <f t="shared" si="10"/>
        <v>0</v>
      </c>
      <c r="H231" s="122" t="s">
        <v>349</v>
      </c>
      <c r="J231" s="122"/>
    </row>
    <row r="232" spans="1:10" s="110" customFormat="1" hidden="1" x14ac:dyDescent="0.25">
      <c r="A232" s="282"/>
      <c r="B232" s="282"/>
      <c r="C232" s="154"/>
      <c r="D232" s="272"/>
      <c r="E232" s="283"/>
      <c r="F232" s="272"/>
      <c r="G232" s="217">
        <f t="shared" si="10"/>
        <v>0</v>
      </c>
      <c r="H232" s="122" t="s">
        <v>349</v>
      </c>
      <c r="J232" s="122"/>
    </row>
    <row r="233" spans="1:10" s="110" customFormat="1" hidden="1" x14ac:dyDescent="0.25">
      <c r="A233" s="282"/>
      <c r="B233" s="282"/>
      <c r="C233" s="154"/>
      <c r="D233" s="272"/>
      <c r="E233" s="283"/>
      <c r="F233" s="272"/>
      <c r="G233" s="217">
        <f t="shared" ref="G233:G264" si="11">ROUND(+C233*E233*F233,2)</f>
        <v>0</v>
      </c>
      <c r="H233" s="122" t="s">
        <v>349</v>
      </c>
      <c r="J233" s="122"/>
    </row>
    <row r="234" spans="1:10" s="110" customFormat="1" hidden="1" x14ac:dyDescent="0.25">
      <c r="A234" s="282"/>
      <c r="B234" s="282"/>
      <c r="C234" s="154"/>
      <c r="D234" s="272"/>
      <c r="E234" s="283"/>
      <c r="F234" s="272"/>
      <c r="G234" s="217">
        <f t="shared" si="11"/>
        <v>0</v>
      </c>
      <c r="H234" s="122" t="s">
        <v>349</v>
      </c>
      <c r="J234" s="122"/>
    </row>
    <row r="235" spans="1:10" s="110" customFormat="1" hidden="1" x14ac:dyDescent="0.25">
      <c r="A235" s="282"/>
      <c r="B235" s="282"/>
      <c r="C235" s="154"/>
      <c r="D235" s="272"/>
      <c r="E235" s="283"/>
      <c r="F235" s="272"/>
      <c r="G235" s="217">
        <f t="shared" si="11"/>
        <v>0</v>
      </c>
      <c r="H235" s="122" t="s">
        <v>349</v>
      </c>
      <c r="J235" s="122"/>
    </row>
    <row r="236" spans="1:10" s="110" customFormat="1" hidden="1" x14ac:dyDescent="0.25">
      <c r="A236" s="282"/>
      <c r="B236" s="282"/>
      <c r="C236" s="154"/>
      <c r="D236" s="272"/>
      <c r="E236" s="283"/>
      <c r="F236" s="272"/>
      <c r="G236" s="217">
        <f t="shared" si="11"/>
        <v>0</v>
      </c>
      <c r="H236" s="122" t="s">
        <v>349</v>
      </c>
      <c r="J236" s="122"/>
    </row>
    <row r="237" spans="1:10" s="110" customFormat="1" hidden="1" x14ac:dyDescent="0.25">
      <c r="A237" s="282"/>
      <c r="B237" s="282"/>
      <c r="C237" s="154"/>
      <c r="D237" s="272"/>
      <c r="E237" s="283"/>
      <c r="F237" s="272"/>
      <c r="G237" s="217">
        <f t="shared" si="11"/>
        <v>0</v>
      </c>
      <c r="H237" s="122" t="s">
        <v>349</v>
      </c>
      <c r="J237" s="122"/>
    </row>
    <row r="238" spans="1:10" s="110" customFormat="1" hidden="1" x14ac:dyDescent="0.25">
      <c r="A238" s="282"/>
      <c r="B238" s="282"/>
      <c r="C238" s="154"/>
      <c r="D238" s="272"/>
      <c r="E238" s="283"/>
      <c r="F238" s="272"/>
      <c r="G238" s="217">
        <f t="shared" si="11"/>
        <v>0</v>
      </c>
      <c r="H238" s="122" t="s">
        <v>349</v>
      </c>
      <c r="J238" s="122"/>
    </row>
    <row r="239" spans="1:10" s="110" customFormat="1" hidden="1" x14ac:dyDescent="0.25">
      <c r="A239" s="282"/>
      <c r="B239" s="282"/>
      <c r="C239" s="154"/>
      <c r="D239" s="272"/>
      <c r="E239" s="283"/>
      <c r="F239" s="272"/>
      <c r="G239" s="217">
        <f t="shared" si="11"/>
        <v>0</v>
      </c>
      <c r="H239" s="122" t="s">
        <v>349</v>
      </c>
      <c r="J239" s="122"/>
    </row>
    <row r="240" spans="1:10" s="110" customFormat="1" hidden="1" x14ac:dyDescent="0.25">
      <c r="A240" s="282"/>
      <c r="B240" s="282"/>
      <c r="C240" s="154"/>
      <c r="D240" s="272"/>
      <c r="E240" s="283"/>
      <c r="F240" s="272"/>
      <c r="G240" s="217">
        <f t="shared" si="11"/>
        <v>0</v>
      </c>
      <c r="H240" s="122" t="s">
        <v>349</v>
      </c>
      <c r="J240" s="122"/>
    </row>
    <row r="241" spans="1:10" s="110" customFormat="1" hidden="1" x14ac:dyDescent="0.25">
      <c r="A241" s="282"/>
      <c r="B241" s="282"/>
      <c r="C241" s="154"/>
      <c r="D241" s="272"/>
      <c r="E241" s="283"/>
      <c r="F241" s="272"/>
      <c r="G241" s="217">
        <f t="shared" si="11"/>
        <v>0</v>
      </c>
      <c r="H241" s="122" t="s">
        <v>349</v>
      </c>
      <c r="J241" s="122"/>
    </row>
    <row r="242" spans="1:10" s="110" customFormat="1" hidden="1" x14ac:dyDescent="0.25">
      <c r="A242" s="282"/>
      <c r="B242" s="282"/>
      <c r="C242" s="154"/>
      <c r="D242" s="272"/>
      <c r="E242" s="283"/>
      <c r="F242" s="272"/>
      <c r="G242" s="217">
        <f t="shared" si="11"/>
        <v>0</v>
      </c>
      <c r="H242" s="122" t="s">
        <v>349</v>
      </c>
      <c r="J242" s="122"/>
    </row>
    <row r="243" spans="1:10" s="110" customFormat="1" hidden="1" x14ac:dyDescent="0.25">
      <c r="A243" s="282"/>
      <c r="B243" s="282"/>
      <c r="C243" s="154"/>
      <c r="D243" s="272"/>
      <c r="E243" s="283"/>
      <c r="F243" s="272"/>
      <c r="G243" s="217">
        <f t="shared" si="11"/>
        <v>0</v>
      </c>
      <c r="H243" s="122" t="s">
        <v>349</v>
      </c>
      <c r="J243" s="122"/>
    </row>
    <row r="244" spans="1:10" s="110" customFormat="1" hidden="1" x14ac:dyDescent="0.25">
      <c r="A244" s="282"/>
      <c r="B244" s="282"/>
      <c r="C244" s="154"/>
      <c r="D244" s="272"/>
      <c r="E244" s="283"/>
      <c r="F244" s="272"/>
      <c r="G244" s="217">
        <f t="shared" si="11"/>
        <v>0</v>
      </c>
      <c r="H244" s="122" t="s">
        <v>349</v>
      </c>
      <c r="J244" s="122"/>
    </row>
    <row r="245" spans="1:10" s="110" customFormat="1" hidden="1" x14ac:dyDescent="0.25">
      <c r="A245" s="282"/>
      <c r="B245" s="282"/>
      <c r="C245" s="154"/>
      <c r="D245" s="272"/>
      <c r="E245" s="283"/>
      <c r="F245" s="272"/>
      <c r="G245" s="217">
        <f t="shared" si="11"/>
        <v>0</v>
      </c>
      <c r="H245" s="122" t="s">
        <v>349</v>
      </c>
      <c r="J245" s="122"/>
    </row>
    <row r="246" spans="1:10" s="110" customFormat="1" hidden="1" x14ac:dyDescent="0.25">
      <c r="A246" s="282"/>
      <c r="B246" s="282"/>
      <c r="C246" s="154"/>
      <c r="D246" s="272"/>
      <c r="E246" s="283"/>
      <c r="F246" s="272"/>
      <c r="G246" s="217">
        <f t="shared" si="11"/>
        <v>0</v>
      </c>
      <c r="H246" s="122" t="s">
        <v>349</v>
      </c>
      <c r="J246" s="122"/>
    </row>
    <row r="247" spans="1:10" s="110" customFormat="1" hidden="1" x14ac:dyDescent="0.25">
      <c r="A247" s="282"/>
      <c r="B247" s="282"/>
      <c r="C247" s="154"/>
      <c r="D247" s="272"/>
      <c r="E247" s="283"/>
      <c r="F247" s="272"/>
      <c r="G247" s="217">
        <f t="shared" si="11"/>
        <v>0</v>
      </c>
      <c r="H247" s="122" t="s">
        <v>349</v>
      </c>
      <c r="J247" s="122"/>
    </row>
    <row r="248" spans="1:10" s="110" customFormat="1" hidden="1" x14ac:dyDescent="0.25">
      <c r="A248" s="282"/>
      <c r="B248" s="282"/>
      <c r="C248" s="154"/>
      <c r="D248" s="272"/>
      <c r="E248" s="283"/>
      <c r="F248" s="272"/>
      <c r="G248" s="217">
        <f t="shared" si="11"/>
        <v>0</v>
      </c>
      <c r="H248" s="122" t="s">
        <v>349</v>
      </c>
      <c r="J248" s="122"/>
    </row>
    <row r="249" spans="1:10" s="110" customFormat="1" hidden="1" x14ac:dyDescent="0.25">
      <c r="A249" s="282"/>
      <c r="B249" s="282"/>
      <c r="C249" s="154"/>
      <c r="D249" s="272"/>
      <c r="E249" s="283"/>
      <c r="F249" s="272"/>
      <c r="G249" s="217">
        <f t="shared" si="11"/>
        <v>0</v>
      </c>
      <c r="H249" s="122" t="s">
        <v>349</v>
      </c>
      <c r="J249" s="122"/>
    </row>
    <row r="250" spans="1:10" s="110" customFormat="1" hidden="1" x14ac:dyDescent="0.25">
      <c r="A250" s="282"/>
      <c r="B250" s="282"/>
      <c r="C250" s="154"/>
      <c r="D250" s="272"/>
      <c r="E250" s="283"/>
      <c r="F250" s="272"/>
      <c r="G250" s="217">
        <f t="shared" si="11"/>
        <v>0</v>
      </c>
      <c r="H250" s="122" t="s">
        <v>349</v>
      </c>
      <c r="J250" s="122"/>
    </row>
    <row r="251" spans="1:10" s="110" customFormat="1" hidden="1" x14ac:dyDescent="0.25">
      <c r="A251" s="282"/>
      <c r="B251" s="282"/>
      <c r="C251" s="154"/>
      <c r="D251" s="272"/>
      <c r="E251" s="283"/>
      <c r="F251" s="272"/>
      <c r="G251" s="217">
        <f t="shared" si="11"/>
        <v>0</v>
      </c>
      <c r="H251" s="122" t="s">
        <v>349</v>
      </c>
      <c r="J251" s="122"/>
    </row>
    <row r="252" spans="1:10" s="110" customFormat="1" hidden="1" x14ac:dyDescent="0.25">
      <c r="A252" s="282"/>
      <c r="B252" s="282"/>
      <c r="C252" s="154"/>
      <c r="D252" s="272"/>
      <c r="E252" s="283"/>
      <c r="F252" s="272"/>
      <c r="G252" s="217">
        <f t="shared" si="11"/>
        <v>0</v>
      </c>
      <c r="H252" s="122" t="s">
        <v>349</v>
      </c>
      <c r="J252" s="122"/>
    </row>
    <row r="253" spans="1:10" s="110" customFormat="1" hidden="1" x14ac:dyDescent="0.25">
      <c r="A253" s="282"/>
      <c r="B253" s="282"/>
      <c r="C253" s="154"/>
      <c r="D253" s="272"/>
      <c r="E253" s="283"/>
      <c r="F253" s="272"/>
      <c r="G253" s="217">
        <f t="shared" si="11"/>
        <v>0</v>
      </c>
      <c r="H253" s="122" t="s">
        <v>349</v>
      </c>
      <c r="J253" s="122"/>
    </row>
    <row r="254" spans="1:10" s="110" customFormat="1" hidden="1" x14ac:dyDescent="0.25">
      <c r="A254" s="282"/>
      <c r="B254" s="282"/>
      <c r="C254" s="154"/>
      <c r="D254" s="272"/>
      <c r="E254" s="283"/>
      <c r="F254" s="272"/>
      <c r="G254" s="217">
        <f t="shared" si="11"/>
        <v>0</v>
      </c>
      <c r="H254" s="122" t="s">
        <v>349</v>
      </c>
      <c r="J254" s="122"/>
    </row>
    <row r="255" spans="1:10" s="110" customFormat="1" hidden="1" x14ac:dyDescent="0.25">
      <c r="A255" s="282"/>
      <c r="B255" s="282"/>
      <c r="C255" s="154"/>
      <c r="D255" s="272"/>
      <c r="E255" s="283"/>
      <c r="F255" s="272"/>
      <c r="G255" s="217">
        <f t="shared" si="11"/>
        <v>0</v>
      </c>
      <c r="H255" s="122" t="s">
        <v>349</v>
      </c>
      <c r="J255" s="122"/>
    </row>
    <row r="256" spans="1:10" s="110" customFormat="1" hidden="1" x14ac:dyDescent="0.25">
      <c r="A256" s="282"/>
      <c r="B256" s="282"/>
      <c r="C256" s="154"/>
      <c r="D256" s="272"/>
      <c r="E256" s="283"/>
      <c r="F256" s="272"/>
      <c r="G256" s="217">
        <f t="shared" si="11"/>
        <v>0</v>
      </c>
      <c r="H256" s="122" t="s">
        <v>349</v>
      </c>
      <c r="J256" s="122"/>
    </row>
    <row r="257" spans="1:18" s="110" customFormat="1" hidden="1" x14ac:dyDescent="0.25">
      <c r="A257" s="282"/>
      <c r="B257" s="282"/>
      <c r="C257" s="154"/>
      <c r="D257" s="272"/>
      <c r="E257" s="283"/>
      <c r="F257" s="272"/>
      <c r="G257" s="217">
        <f t="shared" si="11"/>
        <v>0</v>
      </c>
      <c r="H257" s="122" t="s">
        <v>349</v>
      </c>
      <c r="J257" s="122"/>
    </row>
    <row r="258" spans="1:18" s="110" customFormat="1" hidden="1" x14ac:dyDescent="0.25">
      <c r="A258" s="282"/>
      <c r="B258" s="282"/>
      <c r="C258" s="154"/>
      <c r="D258" s="272"/>
      <c r="E258" s="283"/>
      <c r="F258" s="272"/>
      <c r="G258" s="217">
        <f t="shared" si="11"/>
        <v>0</v>
      </c>
      <c r="H258" s="122" t="s">
        <v>349</v>
      </c>
      <c r="J258" s="122"/>
    </row>
    <row r="259" spans="1:18" s="110" customFormat="1" hidden="1" x14ac:dyDescent="0.25">
      <c r="A259" s="282"/>
      <c r="B259" s="282"/>
      <c r="C259" s="154"/>
      <c r="D259" s="272"/>
      <c r="E259" s="283"/>
      <c r="F259" s="272"/>
      <c r="G259" s="217">
        <f t="shared" si="11"/>
        <v>0</v>
      </c>
      <c r="H259" s="122" t="s">
        <v>349</v>
      </c>
      <c r="J259" s="122"/>
    </row>
    <row r="260" spans="1:18" s="110" customFormat="1" hidden="1" x14ac:dyDescent="0.25">
      <c r="A260" s="282"/>
      <c r="B260" s="282"/>
      <c r="C260" s="154"/>
      <c r="D260" s="272"/>
      <c r="E260" s="283"/>
      <c r="F260" s="272"/>
      <c r="G260" s="217">
        <f t="shared" si="11"/>
        <v>0</v>
      </c>
      <c r="H260" s="122" t="s">
        <v>349</v>
      </c>
      <c r="J260" s="122"/>
    </row>
    <row r="261" spans="1:18" s="110" customFormat="1" hidden="1" x14ac:dyDescent="0.25">
      <c r="A261" s="282"/>
      <c r="B261" s="282"/>
      <c r="C261" s="154"/>
      <c r="D261" s="272"/>
      <c r="E261" s="283"/>
      <c r="F261" s="272"/>
      <c r="G261" s="217">
        <f t="shared" si="11"/>
        <v>0</v>
      </c>
      <c r="H261" s="122" t="s">
        <v>349</v>
      </c>
      <c r="J261" s="122"/>
    </row>
    <row r="262" spans="1:18" s="110" customFormat="1" hidden="1" x14ac:dyDescent="0.25">
      <c r="A262" s="282"/>
      <c r="B262" s="282"/>
      <c r="C262" s="154"/>
      <c r="D262" s="272"/>
      <c r="E262" s="283"/>
      <c r="F262" s="272"/>
      <c r="G262" s="217">
        <f t="shared" si="11"/>
        <v>0</v>
      </c>
      <c r="H262" s="122" t="s">
        <v>349</v>
      </c>
      <c r="J262" s="122"/>
    </row>
    <row r="263" spans="1:18" s="110" customFormat="1" hidden="1" x14ac:dyDescent="0.25">
      <c r="A263" s="282"/>
      <c r="B263" s="282"/>
      <c r="C263" s="154"/>
      <c r="D263" s="272"/>
      <c r="E263" s="283"/>
      <c r="F263" s="272"/>
      <c r="G263" s="217">
        <f t="shared" si="11"/>
        <v>0</v>
      </c>
      <c r="H263" s="122" t="s">
        <v>349</v>
      </c>
      <c r="J263" s="122"/>
    </row>
    <row r="264" spans="1:18" s="110" customFormat="1" hidden="1" x14ac:dyDescent="0.25">
      <c r="A264" s="282"/>
      <c r="B264" s="282"/>
      <c r="C264" s="154"/>
      <c r="D264" s="272"/>
      <c r="E264" s="283"/>
      <c r="F264" s="272"/>
      <c r="G264" s="217">
        <f t="shared" si="11"/>
        <v>0</v>
      </c>
      <c r="H264" s="122" t="s">
        <v>349</v>
      </c>
      <c r="J264" s="122"/>
    </row>
    <row r="265" spans="1:18" s="110" customFormat="1" hidden="1" x14ac:dyDescent="0.25">
      <c r="A265" s="282"/>
      <c r="B265" s="282"/>
      <c r="C265" s="154"/>
      <c r="D265" s="272"/>
      <c r="E265" s="283"/>
      <c r="F265" s="272"/>
      <c r="G265" s="217">
        <f t="shared" ref="G265:G266" si="12">ROUND(+C265*E265*F265,2)</f>
        <v>0</v>
      </c>
      <c r="H265" s="122" t="s">
        <v>349</v>
      </c>
      <c r="J265" s="122"/>
    </row>
    <row r="266" spans="1:18" s="110" customFormat="1" x14ac:dyDescent="0.25">
      <c r="A266" s="284" t="s">
        <v>340</v>
      </c>
      <c r="B266" s="273" t="s">
        <v>343</v>
      </c>
      <c r="C266" s="154">
        <f t="shared" ref="C266" ca="1" si="13">RAND()*1000000</f>
        <v>582343.41858704609</v>
      </c>
      <c r="D266" s="272" t="s">
        <v>344</v>
      </c>
      <c r="E266" s="283">
        <v>7.0000000000000007E-2</v>
      </c>
      <c r="F266" s="272">
        <v>3</v>
      </c>
      <c r="G266" s="312">
        <f t="shared" ca="1" si="12"/>
        <v>122292.12</v>
      </c>
      <c r="H266" s="122" t="s">
        <v>349</v>
      </c>
    </row>
    <row r="267" spans="1:18" s="110" customFormat="1" x14ac:dyDescent="0.25">
      <c r="A267" s="106"/>
      <c r="B267" s="106"/>
      <c r="C267" s="142"/>
      <c r="D267" s="108"/>
      <c r="E267" s="207"/>
      <c r="F267" s="215" t="s">
        <v>34</v>
      </c>
      <c r="G267" s="322">
        <f ca="1">ROUND(SUBTOTAL(109,G136:G266),2)</f>
        <v>457678.86</v>
      </c>
      <c r="H267" s="122" t="s">
        <v>349</v>
      </c>
      <c r="J267" s="125" t="s">
        <v>352</v>
      </c>
    </row>
    <row r="268" spans="1:18" x14ac:dyDescent="0.25">
      <c r="G268" s="311"/>
      <c r="H268" s="122" t="s">
        <v>347</v>
      </c>
    </row>
    <row r="269" spans="1:18" x14ac:dyDescent="0.25">
      <c r="D269" s="579" t="s">
        <v>74</v>
      </c>
      <c r="E269" s="579"/>
      <c r="F269" s="579"/>
      <c r="G269" s="87">
        <f ca="1">+G267+G135</f>
        <v>715699.86</v>
      </c>
      <c r="H269" s="122" t="s">
        <v>347</v>
      </c>
      <c r="J269" s="149" t="s">
        <v>246</v>
      </c>
    </row>
    <row r="270" spans="1:18" s="110" customFormat="1" x14ac:dyDescent="0.25">
      <c r="C270" s="111"/>
      <c r="D270" s="112"/>
      <c r="E270" s="113"/>
      <c r="F270" s="112"/>
      <c r="G270" s="114"/>
      <c r="H270" s="122" t="s">
        <v>347</v>
      </c>
    </row>
    <row r="271" spans="1:18" s="110" customFormat="1" x14ac:dyDescent="0.25">
      <c r="A271" s="251" t="s">
        <v>200</v>
      </c>
      <c r="B271" s="115"/>
      <c r="C271" s="115"/>
      <c r="D271" s="115"/>
      <c r="E271" s="115"/>
      <c r="F271" s="115"/>
      <c r="G271" s="116"/>
      <c r="H271" s="122" t="s">
        <v>348</v>
      </c>
      <c r="J271" s="150" t="s">
        <v>245</v>
      </c>
    </row>
    <row r="272" spans="1:18" s="110" customFormat="1" ht="45" customHeight="1" x14ac:dyDescent="0.25">
      <c r="A272" s="571" t="s">
        <v>200</v>
      </c>
      <c r="B272" s="572"/>
      <c r="C272" s="572"/>
      <c r="D272" s="572"/>
      <c r="E272" s="572"/>
      <c r="F272" s="572"/>
      <c r="G272" s="573"/>
      <c r="H272" s="110" t="s">
        <v>348</v>
      </c>
      <c r="J272" s="568" t="s">
        <v>307</v>
      </c>
      <c r="K272" s="568"/>
      <c r="L272" s="568"/>
      <c r="M272" s="568"/>
      <c r="N272" s="568"/>
      <c r="O272" s="568"/>
      <c r="P272" s="568"/>
      <c r="Q272" s="568"/>
      <c r="R272" s="568"/>
    </row>
    <row r="273" spans="1:18" x14ac:dyDescent="0.25">
      <c r="H273" s="291" t="s">
        <v>349</v>
      </c>
    </row>
    <row r="274" spans="1:18" s="110" customFormat="1" x14ac:dyDescent="0.25">
      <c r="A274" s="251" t="s">
        <v>201</v>
      </c>
      <c r="B274" s="118"/>
      <c r="C274" s="119"/>
      <c r="D274" s="119"/>
      <c r="E274" s="119"/>
      <c r="F274" s="119"/>
      <c r="G274" s="120"/>
      <c r="H274" s="110" t="s">
        <v>349</v>
      </c>
      <c r="J274" s="150" t="s">
        <v>245</v>
      </c>
    </row>
    <row r="275" spans="1:18" s="110" customFormat="1" ht="45" customHeight="1" x14ac:dyDescent="0.25">
      <c r="A275" s="571" t="s">
        <v>420</v>
      </c>
      <c r="B275" s="572"/>
      <c r="C275" s="572"/>
      <c r="D275" s="572"/>
      <c r="E275" s="572"/>
      <c r="F275" s="572"/>
      <c r="G275" s="573"/>
      <c r="H275" s="110" t="s">
        <v>349</v>
      </c>
      <c r="J275" s="568" t="s">
        <v>307</v>
      </c>
      <c r="K275" s="568"/>
      <c r="L275" s="568"/>
      <c r="M275" s="568"/>
      <c r="N275" s="568"/>
      <c r="O275" s="568"/>
      <c r="P275" s="568"/>
      <c r="Q275" s="568"/>
      <c r="R275" s="568"/>
    </row>
  </sheetData>
  <sheetProtection algorithmName="SHA-512" hashValue="if11gxKbYR7aQWVAqvUrEyGee0pcHPUSk3NEA2c+0F60A3c5K0HVDJULPebZQnTmzvWFBCumnTEzasA+gikgMA==" saltValue="/GhDxQQqJhPSOL8+nI6Rkg==" spinCount="100000" sheet="1" formatCells="0" formatRows="0" autoFilter="0"/>
  <autoFilter ref="H1:H275" xr:uid="{00000000-0001-0000-1300-000000000000}"/>
  <mergeCells count="7">
    <mergeCell ref="J272:R272"/>
    <mergeCell ref="J275:R275"/>
    <mergeCell ref="A1:F1"/>
    <mergeCell ref="D269:F269"/>
    <mergeCell ref="A2:G2"/>
    <mergeCell ref="A272:G272"/>
    <mergeCell ref="A275:G275"/>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G138"/>
  <sheetViews>
    <sheetView zoomScaleNormal="100" zoomScaleSheetLayoutView="100" workbookViewId="0">
      <selection activeCell="C46" sqref="C46"/>
    </sheetView>
  </sheetViews>
  <sheetFormatPr defaultColWidth="9.140625" defaultRowHeight="15" x14ac:dyDescent="0.25"/>
  <cols>
    <col min="1" max="1" width="22.140625" style="6" customWidth="1"/>
    <col min="2" max="2" width="32.85546875" style="8" customWidth="1"/>
    <col min="3" max="3" width="18.85546875" style="8" customWidth="1"/>
    <col min="4" max="4" width="26.5703125" style="8" customWidth="1"/>
    <col min="5" max="5" width="15.42578125" style="8" customWidth="1"/>
    <col min="6" max="6" width="19.7109375" style="8" customWidth="1"/>
    <col min="7" max="16384" width="9.140625" style="8"/>
  </cols>
  <sheetData>
    <row r="1" spans="1:7" ht="21" customHeight="1" x14ac:dyDescent="0.25">
      <c r="A1" s="72" t="s">
        <v>239</v>
      </c>
      <c r="B1" s="454" t="s">
        <v>11</v>
      </c>
      <c r="C1" s="455"/>
      <c r="D1" s="456"/>
      <c r="E1" s="457" t="s">
        <v>240</v>
      </c>
      <c r="F1" s="458"/>
    </row>
    <row r="2" spans="1:7" ht="36" customHeight="1" x14ac:dyDescent="0.25">
      <c r="A2" s="219" t="s">
        <v>20</v>
      </c>
      <c r="B2" s="257"/>
      <c r="C2" s="221" t="s">
        <v>308</v>
      </c>
      <c r="D2" s="259"/>
      <c r="E2" s="221" t="s">
        <v>210</v>
      </c>
      <c r="F2" s="260" t="s">
        <v>435</v>
      </c>
      <c r="G2" s="262" t="s">
        <v>275</v>
      </c>
    </row>
    <row r="3" spans="1:7" ht="36" customHeight="1" x14ac:dyDescent="0.25">
      <c r="A3" s="220" t="s">
        <v>211</v>
      </c>
      <c r="B3" s="258" t="s">
        <v>425</v>
      </c>
      <c r="C3" s="220" t="s">
        <v>209</v>
      </c>
      <c r="D3" s="224" t="s">
        <v>426</v>
      </c>
      <c r="E3" s="219" t="s">
        <v>219</v>
      </c>
      <c r="F3" s="260">
        <v>2026</v>
      </c>
      <c r="G3" s="22"/>
    </row>
    <row r="4" spans="1:7" ht="20.25" customHeight="1" x14ac:dyDescent="0.25">
      <c r="A4" s="461" t="s">
        <v>241</v>
      </c>
      <c r="B4" s="461"/>
      <c r="C4" s="461"/>
      <c r="D4" s="461"/>
      <c r="E4" s="222" t="s">
        <v>261</v>
      </c>
      <c r="F4" s="260"/>
      <c r="G4" s="225"/>
    </row>
    <row r="5" spans="1:7" ht="17.25" customHeight="1" x14ac:dyDescent="0.25">
      <c r="A5" s="472" t="s">
        <v>26</v>
      </c>
      <c r="B5" s="473"/>
      <c r="C5" s="473"/>
      <c r="D5" s="474"/>
      <c r="E5" s="470" t="s">
        <v>221</v>
      </c>
      <c r="F5" s="471"/>
    </row>
    <row r="6" spans="1:7" ht="17.25" customHeight="1" thickBot="1" x14ac:dyDescent="0.3">
      <c r="A6" s="475" t="s">
        <v>202</v>
      </c>
      <c r="B6" s="476"/>
      <c r="C6" s="476"/>
      <c r="D6" s="477"/>
      <c r="E6" s="478">
        <f>+E38</f>
        <v>0</v>
      </c>
      <c r="F6" s="479"/>
    </row>
    <row r="7" spans="1:7" ht="24" customHeight="1" thickBot="1" x14ac:dyDescent="0.3">
      <c r="A7" s="481" t="s">
        <v>114</v>
      </c>
      <c r="B7" s="482"/>
      <c r="C7" s="483"/>
      <c r="D7" s="484"/>
      <c r="E7" s="484"/>
      <c r="F7" s="485"/>
    </row>
    <row r="8" spans="1:7" ht="38.25" customHeight="1" x14ac:dyDescent="0.25">
      <c r="A8" s="459" t="s">
        <v>218</v>
      </c>
      <c r="B8" s="460"/>
      <c r="C8" s="459" t="s">
        <v>220</v>
      </c>
      <c r="D8" s="460"/>
      <c r="E8" s="486" t="s">
        <v>222</v>
      </c>
      <c r="F8" s="487"/>
    </row>
    <row r="9" spans="1:7" ht="18.95" hidden="1" customHeight="1" x14ac:dyDescent="0.25">
      <c r="A9" s="480" t="s">
        <v>259</v>
      </c>
      <c r="B9" s="480"/>
      <c r="C9" s="492">
        <v>200.43</v>
      </c>
      <c r="D9" s="492"/>
      <c r="E9" s="450">
        <f ca="1">+Personnel!G136</f>
        <v>130683.41</v>
      </c>
      <c r="F9" s="450"/>
    </row>
    <row r="10" spans="1:7" ht="18.95" hidden="1" customHeight="1" x14ac:dyDescent="0.25">
      <c r="A10" s="480" t="s">
        <v>83</v>
      </c>
      <c r="B10" s="480"/>
      <c r="C10" s="449">
        <v>200.43100000000001</v>
      </c>
      <c r="D10" s="449"/>
      <c r="E10" s="450">
        <f ca="1">+'Fringe Benefits'!E135</f>
        <v>222006.33</v>
      </c>
      <c r="F10" s="450"/>
    </row>
    <row r="11" spans="1:7" ht="18.95" hidden="1" customHeight="1" x14ac:dyDescent="0.25">
      <c r="A11" s="480" t="s">
        <v>84</v>
      </c>
      <c r="B11" s="480"/>
      <c r="C11" s="449">
        <v>200.47399999999999</v>
      </c>
      <c r="D11" s="449"/>
      <c r="E11" s="450">
        <f ca="1">+Travel!G135</f>
        <v>2533253.66</v>
      </c>
      <c r="F11" s="450"/>
    </row>
    <row r="12" spans="1:7" ht="18.95" hidden="1" customHeight="1" x14ac:dyDescent="0.25">
      <c r="A12" s="480" t="s">
        <v>0</v>
      </c>
      <c r="B12" s="480"/>
      <c r="C12" s="449">
        <v>200.43899999999999</v>
      </c>
      <c r="D12" s="449"/>
      <c r="E12" s="450">
        <f ca="1">+'Equipment '!D135</f>
        <v>1954415.27</v>
      </c>
      <c r="F12" s="450"/>
    </row>
    <row r="13" spans="1:7" ht="18.95" hidden="1" customHeight="1" x14ac:dyDescent="0.25">
      <c r="A13" s="480" t="s">
        <v>1</v>
      </c>
      <c r="B13" s="480"/>
      <c r="C13" s="449">
        <v>200.94</v>
      </c>
      <c r="D13" s="449"/>
      <c r="E13" s="450">
        <f ca="1">+Supplies!D134</f>
        <v>1893754.44</v>
      </c>
      <c r="F13" s="450"/>
    </row>
    <row r="14" spans="1:7" ht="18.95" customHeight="1" x14ac:dyDescent="0.25">
      <c r="A14" s="489" t="s">
        <v>434</v>
      </c>
      <c r="B14" s="489"/>
      <c r="C14" s="449" t="s">
        <v>224</v>
      </c>
      <c r="D14" s="449"/>
      <c r="E14" s="450">
        <f>+'6A Activity Delivery'!C137</f>
        <v>0</v>
      </c>
      <c r="F14" s="450"/>
    </row>
    <row r="15" spans="1:7" ht="18.95" hidden="1" customHeight="1" x14ac:dyDescent="0.25">
      <c r="A15" s="480" t="s">
        <v>12</v>
      </c>
      <c r="B15" s="480"/>
      <c r="C15" s="449">
        <v>200.459</v>
      </c>
      <c r="D15" s="449"/>
      <c r="E15" s="450">
        <f ca="1">+Consultant!G407+Consultant!G134</f>
        <v>6904591.9900000002</v>
      </c>
      <c r="F15" s="450"/>
    </row>
    <row r="16" spans="1:7" ht="18.95" customHeight="1" x14ac:dyDescent="0.25">
      <c r="A16" s="489" t="s">
        <v>431</v>
      </c>
      <c r="B16" s="489"/>
      <c r="C16" s="449"/>
      <c r="D16" s="449"/>
      <c r="E16" s="450">
        <f>+'8A Water'!C135</f>
        <v>0</v>
      </c>
      <c r="F16" s="450"/>
    </row>
    <row r="17" spans="1:6" ht="18.95" customHeight="1" x14ac:dyDescent="0.25">
      <c r="A17" s="489" t="s">
        <v>432</v>
      </c>
      <c r="B17" s="489"/>
      <c r="C17" s="449"/>
      <c r="D17" s="449"/>
      <c r="E17" s="450">
        <f>+'8B Sewer'!C135</f>
        <v>0</v>
      </c>
      <c r="F17" s="450"/>
    </row>
    <row r="18" spans="1:6" ht="18.95" customHeight="1" x14ac:dyDescent="0.25">
      <c r="A18" s="489" t="s">
        <v>433</v>
      </c>
      <c r="B18" s="489"/>
      <c r="C18" s="449"/>
      <c r="D18" s="449"/>
      <c r="E18" s="450">
        <f>+'8C Flood Drainage'!C135</f>
        <v>0</v>
      </c>
      <c r="F18" s="450"/>
    </row>
    <row r="19" spans="1:6" ht="18.95" hidden="1" customHeight="1" x14ac:dyDescent="0.25">
      <c r="A19" s="451" t="s">
        <v>16</v>
      </c>
      <c r="B19" s="451"/>
      <c r="C19" s="449">
        <v>200.465</v>
      </c>
      <c r="D19" s="449"/>
      <c r="E19" s="450">
        <f ca="1">+'Occupancy '!F135</f>
        <v>11819948.550000001</v>
      </c>
      <c r="F19" s="450"/>
    </row>
    <row r="20" spans="1:6" ht="18.95" hidden="1" customHeight="1" x14ac:dyDescent="0.25">
      <c r="A20" s="451" t="s">
        <v>17</v>
      </c>
      <c r="B20" s="451"/>
      <c r="C20" s="449">
        <v>200.87</v>
      </c>
      <c r="D20" s="449"/>
      <c r="E20" s="450">
        <f ca="1">+'R &amp; D '!C134</f>
        <v>1867205.36</v>
      </c>
      <c r="F20" s="450"/>
    </row>
    <row r="21" spans="1:6" ht="18.95" hidden="1" customHeight="1" x14ac:dyDescent="0.25">
      <c r="A21" s="451" t="s">
        <v>86</v>
      </c>
      <c r="B21" s="451"/>
      <c r="C21" s="449"/>
      <c r="D21" s="449"/>
      <c r="E21" s="450">
        <f ca="1">+'Telecommunications '!F135</f>
        <v>1357601</v>
      </c>
      <c r="F21" s="450"/>
    </row>
    <row r="22" spans="1:6" ht="18.95" hidden="1" customHeight="1" x14ac:dyDescent="0.25">
      <c r="A22" s="451" t="s">
        <v>18</v>
      </c>
      <c r="B22" s="451"/>
      <c r="C22" s="449">
        <v>200.47200000000001</v>
      </c>
      <c r="D22" s="449"/>
      <c r="E22" s="450">
        <f ca="1">+'Training &amp; Education'!F135</f>
        <v>20569686.59</v>
      </c>
      <c r="F22" s="450"/>
    </row>
    <row r="23" spans="1:6" ht="18.95" hidden="1" customHeight="1" x14ac:dyDescent="0.25">
      <c r="A23" s="451" t="s">
        <v>91</v>
      </c>
      <c r="B23" s="451"/>
      <c r="C23" s="449" t="s">
        <v>223</v>
      </c>
      <c r="D23" s="449"/>
      <c r="E23" s="450">
        <f ca="1">+'Direct Administrative '!G135</f>
        <v>258021</v>
      </c>
      <c r="F23" s="450"/>
    </row>
    <row r="24" spans="1:6" ht="18.95" hidden="1" customHeight="1" x14ac:dyDescent="0.25">
      <c r="A24" s="451" t="s">
        <v>177</v>
      </c>
      <c r="B24" s="451"/>
      <c r="C24" s="449"/>
      <c r="D24" s="449"/>
      <c r="E24" s="450">
        <f ca="1">+'Miscellaneous (other) Costs '!F135</f>
        <v>3864659.34</v>
      </c>
      <c r="F24" s="450"/>
    </row>
    <row r="25" spans="1:6" ht="18.95" hidden="1" customHeight="1" x14ac:dyDescent="0.25">
      <c r="A25" s="451" t="str">
        <f>+'15C'!$A$2&amp;'15C'!$B$2</f>
        <v>15C.GRANT EXCLUSIVE LINE ITEM</v>
      </c>
      <c r="B25" s="451"/>
      <c r="C25" s="449"/>
      <c r="D25" s="449"/>
      <c r="E25" s="450">
        <f ca="1">+'15C'!F$136</f>
        <v>17219190.960000001</v>
      </c>
      <c r="F25" s="450"/>
    </row>
    <row r="26" spans="1:6" ht="18.95" hidden="1" customHeight="1" x14ac:dyDescent="0.25">
      <c r="A26" s="451" t="str">
        <f>+'15D'!$A$2&amp;'15D'!$B$2</f>
        <v>15D.GRANT EXCLUSIVE LINE ITEM</v>
      </c>
      <c r="B26" s="451"/>
      <c r="C26" s="449"/>
      <c r="D26" s="449"/>
      <c r="E26" s="450">
        <f ca="1">+'15D'!F$136</f>
        <v>21858084.93</v>
      </c>
      <c r="F26" s="450"/>
    </row>
    <row r="27" spans="1:6" ht="18.95" hidden="1" customHeight="1" x14ac:dyDescent="0.25">
      <c r="A27" s="451" t="str">
        <f>+'15E'!$A$2&amp;'15E'!$B$2</f>
        <v>15E.GRANT EXCLUSIVE LINE ITEM</v>
      </c>
      <c r="B27" s="451"/>
      <c r="C27" s="449"/>
      <c r="D27" s="449"/>
      <c r="E27" s="450">
        <f ca="1">+'15E'!F$136</f>
        <v>11690179.43</v>
      </c>
      <c r="F27" s="450"/>
    </row>
    <row r="28" spans="1:6" ht="18.95" hidden="1" customHeight="1" x14ac:dyDescent="0.25">
      <c r="A28" s="451" t="str">
        <f>+'15F'!$A$2&amp;'15F'!$B$2</f>
        <v>15F.GRANT EXCLUSIVE LINE ITEM</v>
      </c>
      <c r="B28" s="451"/>
      <c r="C28" s="449"/>
      <c r="D28" s="449"/>
      <c r="E28" s="450">
        <f ca="1">+'15F'!F$136</f>
        <v>16972649.350000001</v>
      </c>
      <c r="F28" s="450"/>
    </row>
    <row r="29" spans="1:6" ht="18.95" hidden="1" customHeight="1" x14ac:dyDescent="0.25">
      <c r="A29" s="451" t="str">
        <f>+'15G'!$A$2&amp;'15G'!$B$2</f>
        <v>15G.GRANT EXCLUSIVE LINE ITEM</v>
      </c>
      <c r="B29" s="451"/>
      <c r="C29" s="449"/>
      <c r="D29" s="449"/>
      <c r="E29" s="450">
        <f ca="1">+'15G'!F$136</f>
        <v>16460952.99</v>
      </c>
      <c r="F29" s="450"/>
    </row>
    <row r="30" spans="1:6" ht="18.95" hidden="1" customHeight="1" x14ac:dyDescent="0.25">
      <c r="A30" s="451" t="str">
        <f>+'15H'!$A$2&amp;'15H'!$B$2</f>
        <v>15H.GRANT EXCLUSIVE LINE ITEM</v>
      </c>
      <c r="B30" s="451"/>
      <c r="C30" s="449"/>
      <c r="D30" s="449"/>
      <c r="E30" s="450">
        <f ca="1">+'15H'!F$136</f>
        <v>14523936.98</v>
      </c>
      <c r="F30" s="450"/>
    </row>
    <row r="31" spans="1:6" ht="18.95" hidden="1" customHeight="1" x14ac:dyDescent="0.25">
      <c r="A31" s="451" t="str">
        <f>+'15I'!$A$2&amp;'15I'!$B$2</f>
        <v>15I.GRANT EXCLUSIVE LINE ITEM</v>
      </c>
      <c r="B31" s="451"/>
      <c r="C31" s="449"/>
      <c r="D31" s="449"/>
      <c r="E31" s="450">
        <f ca="1">+'15I'!F$136</f>
        <v>20040632.379999999</v>
      </c>
      <c r="F31" s="450"/>
    </row>
    <row r="32" spans="1:6" ht="18.95" hidden="1" customHeight="1" x14ac:dyDescent="0.25">
      <c r="A32" s="451" t="str">
        <f>+'15J'!$A$2&amp;'15J'!$B$2</f>
        <v>15J.GRANT EXCLUSIVE LINE ITEM</v>
      </c>
      <c r="B32" s="451"/>
      <c r="C32" s="449"/>
      <c r="D32" s="449"/>
      <c r="E32" s="450">
        <f ca="1">+'15J'!F$136</f>
        <v>21630119.399999999</v>
      </c>
      <c r="F32" s="450"/>
    </row>
    <row r="33" spans="1:6" ht="18.95" hidden="1" customHeight="1" x14ac:dyDescent="0.25">
      <c r="A33" s="451" t="str">
        <f>+'15K'!$A$2&amp;'15K'!$B$2</f>
        <v>15K.GRANT EXCLUSIVE LINE ITEM</v>
      </c>
      <c r="B33" s="451"/>
      <c r="C33" s="449"/>
      <c r="D33" s="449"/>
      <c r="E33" s="450">
        <f ca="1">+'15K'!F$136</f>
        <v>16427576.51</v>
      </c>
      <c r="F33" s="450"/>
    </row>
    <row r="34" spans="1:6" ht="18.95" customHeight="1" x14ac:dyDescent="0.25">
      <c r="A34" s="480" t="s">
        <v>203</v>
      </c>
      <c r="B34" s="480"/>
      <c r="C34" s="493">
        <v>200.41300000000001</v>
      </c>
      <c r="D34" s="493"/>
      <c r="E34" s="450">
        <f>SUBTOTAL(109,E9:F33)</f>
        <v>0</v>
      </c>
      <c r="F34" s="450"/>
    </row>
    <row r="35" spans="1:6" ht="23.25" hidden="1" customHeight="1" x14ac:dyDescent="0.25">
      <c r="A35" s="488" t="s">
        <v>92</v>
      </c>
      <c r="B35" s="488"/>
      <c r="C35" s="490">
        <v>200.41399999999999</v>
      </c>
      <c r="D35" s="490"/>
      <c r="E35" s="450">
        <f>+'Indirect Costs '!D8</f>
        <v>0</v>
      </c>
      <c r="F35" s="450"/>
    </row>
    <row r="36" spans="1:6" hidden="1" x14ac:dyDescent="0.25">
      <c r="A36" s="253" t="s">
        <v>305</v>
      </c>
      <c r="B36" s="254"/>
      <c r="C36" s="462"/>
      <c r="D36" s="463"/>
      <c r="E36" s="466"/>
      <c r="F36" s="467"/>
    </row>
    <row r="37" spans="1:6" hidden="1" x14ac:dyDescent="0.25">
      <c r="A37" s="255" t="s">
        <v>303</v>
      </c>
      <c r="B37" s="256"/>
      <c r="C37" s="464"/>
      <c r="D37" s="465"/>
      <c r="E37" s="468"/>
      <c r="F37" s="469"/>
    </row>
    <row r="38" spans="1:6" ht="26.25" customHeight="1" x14ac:dyDescent="0.25">
      <c r="A38" s="491" t="s">
        <v>225</v>
      </c>
      <c r="B38" s="491"/>
      <c r="C38" s="491"/>
      <c r="D38" s="491"/>
      <c r="E38" s="452">
        <f>(E34+E35)</f>
        <v>0</v>
      </c>
      <c r="F38" s="453"/>
    </row>
    <row r="39" spans="1:6" ht="17.25" customHeight="1" x14ac:dyDescent="0.25">
      <c r="A39" s="8"/>
    </row>
    <row r="40" spans="1:6" ht="24" customHeight="1" x14ac:dyDescent="0.25">
      <c r="A40" s="50"/>
      <c r="B40" s="50"/>
      <c r="C40" s="50"/>
      <c r="D40" s="50"/>
      <c r="E40" s="50"/>
    </row>
    <row r="41" spans="1:6" x14ac:dyDescent="0.25">
      <c r="A41" s="8"/>
    </row>
    <row r="42" spans="1:6" x14ac:dyDescent="0.25">
      <c r="A42" s="8"/>
    </row>
    <row r="43" spans="1:6" x14ac:dyDescent="0.25">
      <c r="A43" s="8"/>
    </row>
    <row r="44" spans="1:6" x14ac:dyDescent="0.25">
      <c r="A44" s="8"/>
    </row>
    <row r="45" spans="1:6" x14ac:dyDescent="0.25">
      <c r="A45" s="8"/>
    </row>
    <row r="46" spans="1:6" x14ac:dyDescent="0.25">
      <c r="A46" s="8"/>
    </row>
    <row r="47" spans="1:6" x14ac:dyDescent="0.25">
      <c r="A47" s="8"/>
    </row>
    <row r="48" spans="1:6" x14ac:dyDescent="0.25">
      <c r="A48" s="8"/>
    </row>
    <row r="49" spans="1:1" x14ac:dyDescent="0.25">
      <c r="A49" s="8"/>
    </row>
    <row r="50" spans="1:1" x14ac:dyDescent="0.25">
      <c r="A50" s="8"/>
    </row>
    <row r="51" spans="1:1" x14ac:dyDescent="0.25">
      <c r="A51" s="8"/>
    </row>
    <row r="52" spans="1:1" x14ac:dyDescent="0.25">
      <c r="A52" s="8"/>
    </row>
    <row r="53" spans="1:1" x14ac:dyDescent="0.25">
      <c r="A53" s="8"/>
    </row>
    <row r="54" spans="1:1" x14ac:dyDescent="0.25">
      <c r="A54" s="8"/>
    </row>
    <row r="55" spans="1:1" x14ac:dyDescent="0.25">
      <c r="A55" s="8"/>
    </row>
    <row r="56" spans="1:1" x14ac:dyDescent="0.25">
      <c r="A56" s="8"/>
    </row>
    <row r="57" spans="1:1" x14ac:dyDescent="0.25">
      <c r="A57" s="8"/>
    </row>
    <row r="58" spans="1:1" x14ac:dyDescent="0.25">
      <c r="A58" s="8"/>
    </row>
    <row r="59" spans="1:1" x14ac:dyDescent="0.25">
      <c r="A59" s="8"/>
    </row>
    <row r="60" spans="1:1" x14ac:dyDescent="0.25">
      <c r="A60" s="8"/>
    </row>
    <row r="61" spans="1:1" x14ac:dyDescent="0.25">
      <c r="A61" s="8"/>
    </row>
    <row r="62" spans="1:1" x14ac:dyDescent="0.25">
      <c r="A62" s="8"/>
    </row>
    <row r="63" spans="1:1" x14ac:dyDescent="0.25">
      <c r="A63" s="8"/>
    </row>
    <row r="64" spans="1:1" x14ac:dyDescent="0.25">
      <c r="A64" s="8"/>
    </row>
    <row r="65" spans="1:1" x14ac:dyDescent="0.25">
      <c r="A65" s="8"/>
    </row>
    <row r="66" spans="1:1" x14ac:dyDescent="0.25">
      <c r="A66" s="8"/>
    </row>
    <row r="67" spans="1:1" x14ac:dyDescent="0.25">
      <c r="A67" s="8"/>
    </row>
    <row r="68" spans="1:1" x14ac:dyDescent="0.25">
      <c r="A68" s="8"/>
    </row>
    <row r="69" spans="1:1" x14ac:dyDescent="0.25">
      <c r="A69" s="8"/>
    </row>
    <row r="70" spans="1:1" x14ac:dyDescent="0.25">
      <c r="A70" s="8"/>
    </row>
    <row r="71" spans="1:1" x14ac:dyDescent="0.25">
      <c r="A71" s="8"/>
    </row>
    <row r="72" spans="1:1" x14ac:dyDescent="0.25">
      <c r="A72" s="8"/>
    </row>
    <row r="73" spans="1:1" x14ac:dyDescent="0.25">
      <c r="A73" s="8"/>
    </row>
    <row r="74" spans="1:1" x14ac:dyDescent="0.25">
      <c r="A74" s="8"/>
    </row>
    <row r="75" spans="1:1" x14ac:dyDescent="0.25">
      <c r="A75" s="8"/>
    </row>
    <row r="76" spans="1:1" x14ac:dyDescent="0.25">
      <c r="A76" s="8"/>
    </row>
    <row r="77" spans="1:1" x14ac:dyDescent="0.25">
      <c r="A77" s="8"/>
    </row>
    <row r="78" spans="1:1" x14ac:dyDescent="0.25">
      <c r="A78" s="8"/>
    </row>
    <row r="79" spans="1:1" x14ac:dyDescent="0.25">
      <c r="A79" s="8"/>
    </row>
    <row r="80" spans="1:1" x14ac:dyDescent="0.25">
      <c r="A80" s="8"/>
    </row>
    <row r="81" spans="1:1" x14ac:dyDescent="0.25">
      <c r="A81" s="8"/>
    </row>
    <row r="82" spans="1:1" x14ac:dyDescent="0.25">
      <c r="A82" s="8"/>
    </row>
    <row r="83" spans="1:1" x14ac:dyDescent="0.25">
      <c r="A83" s="8"/>
    </row>
    <row r="84" spans="1:1" x14ac:dyDescent="0.25">
      <c r="A84" s="8"/>
    </row>
    <row r="85" spans="1:1" x14ac:dyDescent="0.25">
      <c r="A85" s="8"/>
    </row>
    <row r="86" spans="1:1" x14ac:dyDescent="0.25">
      <c r="A86" s="8"/>
    </row>
    <row r="87" spans="1:1" x14ac:dyDescent="0.25">
      <c r="A87" s="8"/>
    </row>
    <row r="88" spans="1:1" x14ac:dyDescent="0.25">
      <c r="A88" s="8"/>
    </row>
    <row r="89" spans="1:1" x14ac:dyDescent="0.25">
      <c r="A89" s="8"/>
    </row>
    <row r="90" spans="1:1" x14ac:dyDescent="0.25">
      <c r="A90" s="8"/>
    </row>
    <row r="91" spans="1:1" x14ac:dyDescent="0.25">
      <c r="A91" s="8"/>
    </row>
    <row r="92" spans="1:1" x14ac:dyDescent="0.25">
      <c r="A92" s="8"/>
    </row>
    <row r="93" spans="1:1" x14ac:dyDescent="0.25">
      <c r="A93" s="8"/>
    </row>
    <row r="94" spans="1:1" x14ac:dyDescent="0.25">
      <c r="A94" s="8"/>
    </row>
    <row r="95" spans="1:1" x14ac:dyDescent="0.25">
      <c r="A95" s="8"/>
    </row>
    <row r="96" spans="1:1" x14ac:dyDescent="0.25">
      <c r="A96" s="8"/>
    </row>
    <row r="97" spans="1:1" x14ac:dyDescent="0.25">
      <c r="A97" s="8"/>
    </row>
    <row r="98" spans="1:1" x14ac:dyDescent="0.25">
      <c r="A98" s="8"/>
    </row>
    <row r="99" spans="1:1" x14ac:dyDescent="0.25">
      <c r="A99" s="8"/>
    </row>
    <row r="100" spans="1:1" x14ac:dyDescent="0.25">
      <c r="A100" s="8"/>
    </row>
    <row r="101" spans="1:1" x14ac:dyDescent="0.25">
      <c r="A101" s="8"/>
    </row>
    <row r="102" spans="1:1" x14ac:dyDescent="0.25">
      <c r="A102" s="8"/>
    </row>
    <row r="103" spans="1:1" x14ac:dyDescent="0.25">
      <c r="A103" s="8"/>
    </row>
    <row r="104" spans="1:1" x14ac:dyDescent="0.25">
      <c r="A104" s="8"/>
    </row>
    <row r="105" spans="1:1" x14ac:dyDescent="0.25">
      <c r="A105" s="8"/>
    </row>
    <row r="106" spans="1:1" x14ac:dyDescent="0.25">
      <c r="A106" s="8"/>
    </row>
    <row r="107" spans="1:1" x14ac:dyDescent="0.25">
      <c r="A107" s="8"/>
    </row>
    <row r="108" spans="1:1" x14ac:dyDescent="0.25">
      <c r="A108" s="8"/>
    </row>
    <row r="109" spans="1:1" x14ac:dyDescent="0.25">
      <c r="A109" s="8"/>
    </row>
    <row r="110" spans="1:1" x14ac:dyDescent="0.25">
      <c r="A110" s="8"/>
    </row>
    <row r="111" spans="1:1" x14ac:dyDescent="0.25">
      <c r="A111" s="8"/>
    </row>
    <row r="112" spans="1:1" x14ac:dyDescent="0.25">
      <c r="A112" s="8"/>
    </row>
    <row r="113" spans="1:1" x14ac:dyDescent="0.25">
      <c r="A113" s="8"/>
    </row>
    <row r="114" spans="1:1" x14ac:dyDescent="0.25">
      <c r="A114" s="8"/>
    </row>
    <row r="115" spans="1:1" x14ac:dyDescent="0.25">
      <c r="A115" s="8"/>
    </row>
    <row r="116" spans="1:1" x14ac:dyDescent="0.25">
      <c r="A116" s="8"/>
    </row>
    <row r="117" spans="1:1" x14ac:dyDescent="0.25">
      <c r="A117" s="8"/>
    </row>
    <row r="118" spans="1:1" x14ac:dyDescent="0.25">
      <c r="A118" s="8"/>
    </row>
    <row r="119" spans="1:1" x14ac:dyDescent="0.25">
      <c r="A119" s="8"/>
    </row>
    <row r="120" spans="1:1" x14ac:dyDescent="0.25">
      <c r="A120" s="8"/>
    </row>
    <row r="121" spans="1:1" x14ac:dyDescent="0.25">
      <c r="A121" s="8"/>
    </row>
    <row r="122" spans="1:1" x14ac:dyDescent="0.25">
      <c r="A122" s="8"/>
    </row>
    <row r="123" spans="1:1" x14ac:dyDescent="0.25">
      <c r="A123" s="8"/>
    </row>
    <row r="124" spans="1:1" x14ac:dyDescent="0.25">
      <c r="A124" s="8"/>
    </row>
    <row r="125" spans="1:1" x14ac:dyDescent="0.25">
      <c r="A125" s="8"/>
    </row>
    <row r="126" spans="1:1" x14ac:dyDescent="0.25">
      <c r="A126" s="8"/>
    </row>
    <row r="127" spans="1:1" x14ac:dyDescent="0.25">
      <c r="A127" s="8"/>
    </row>
    <row r="128" spans="1:1" x14ac:dyDescent="0.25">
      <c r="A128" s="8"/>
    </row>
    <row r="129" spans="1:1" x14ac:dyDescent="0.25">
      <c r="A129" s="8"/>
    </row>
    <row r="130" spans="1:1" x14ac:dyDescent="0.25">
      <c r="A130" s="8"/>
    </row>
    <row r="131" spans="1:1" x14ac:dyDescent="0.25">
      <c r="A131" s="8"/>
    </row>
    <row r="132" spans="1:1" x14ac:dyDescent="0.25">
      <c r="A132" s="8"/>
    </row>
    <row r="133" spans="1:1" x14ac:dyDescent="0.25">
      <c r="A133" s="8"/>
    </row>
    <row r="134" spans="1:1" x14ac:dyDescent="0.25">
      <c r="A134" s="8"/>
    </row>
    <row r="135" spans="1:1" x14ac:dyDescent="0.25">
      <c r="A135" s="8"/>
    </row>
    <row r="136" spans="1:1" x14ac:dyDescent="0.25">
      <c r="A136" s="8"/>
    </row>
    <row r="137" spans="1:1" x14ac:dyDescent="0.25">
      <c r="A137" s="8"/>
    </row>
    <row r="138" spans="1:1" x14ac:dyDescent="0.25">
      <c r="A138" s="8"/>
    </row>
  </sheetData>
  <autoFilter ref="A8:B38" xr:uid="{00000000-0001-0000-0100-000000000000}">
    <filterColumn colId="0" showButton="0">
      <filters>
        <filter val="15A.Acquisition of Real Property"/>
        <filter val="15B.Clearance and Demolition"/>
        <filter val="16. Total Direct Costs (lines 1-15)"/>
        <filter val="18. Total Costs State Grant Funds  (16 &amp;17)"/>
        <filter val="6A. Acquisition – Activity Delivery"/>
        <filter val="6B. Flood Drain-Water/Sewer Activity Delivery"/>
        <filter val="6C. Water/Sewer Improvements-Activity Delivery"/>
        <filter val="6D. Clearance &amp; Demolition-Activity Delivery"/>
        <filter val="8A. Flood Drain Improvements - Sewer"/>
        <filter val="8B. Flood Drain Improvements - Water"/>
        <filter val="8C. Sewer Improvements"/>
        <filter val="8D. Water Improvements"/>
      </filters>
    </filterColumn>
  </autoFilter>
  <mergeCells count="96">
    <mergeCell ref="C17:D17"/>
    <mergeCell ref="C34:D34"/>
    <mergeCell ref="E17:F17"/>
    <mergeCell ref="A18:B18"/>
    <mergeCell ref="C18:D18"/>
    <mergeCell ref="E18:F18"/>
    <mergeCell ref="E32:F32"/>
    <mergeCell ref="A25:B25"/>
    <mergeCell ref="C25:D25"/>
    <mergeCell ref="E25:F25"/>
    <mergeCell ref="A26:B26"/>
    <mergeCell ref="C26:D26"/>
    <mergeCell ref="E26:F26"/>
    <mergeCell ref="A27:B27"/>
    <mergeCell ref="C32:D32"/>
    <mergeCell ref="C27:D27"/>
    <mergeCell ref="C35:D35"/>
    <mergeCell ref="A38:D38"/>
    <mergeCell ref="C9:D9"/>
    <mergeCell ref="C10:D10"/>
    <mergeCell ref="C11:D11"/>
    <mergeCell ref="C12:D12"/>
    <mergeCell ref="C13:D13"/>
    <mergeCell ref="C14:D14"/>
    <mergeCell ref="C15:D15"/>
    <mergeCell ref="C16:D16"/>
    <mergeCell ref="C19:D19"/>
    <mergeCell ref="C20:D20"/>
    <mergeCell ref="C21:D21"/>
    <mergeCell ref="C22:D22"/>
    <mergeCell ref="C23:D23"/>
    <mergeCell ref="A34:B34"/>
    <mergeCell ref="A35:B35"/>
    <mergeCell ref="A19:B19"/>
    <mergeCell ref="A20:B20"/>
    <mergeCell ref="A12:B12"/>
    <mergeCell ref="A13:B13"/>
    <mergeCell ref="A14:B14"/>
    <mergeCell ref="A15:B15"/>
    <mergeCell ref="A16:B16"/>
    <mergeCell ref="A31:B31"/>
    <mergeCell ref="A32:B32"/>
    <mergeCell ref="A21:B21"/>
    <mergeCell ref="A22:B22"/>
    <mergeCell ref="A23:B23"/>
    <mergeCell ref="A29:B29"/>
    <mergeCell ref="A17:B17"/>
    <mergeCell ref="A7:F7"/>
    <mergeCell ref="A10:B10"/>
    <mergeCell ref="A11:B11"/>
    <mergeCell ref="E8:F8"/>
    <mergeCell ref="E9:F9"/>
    <mergeCell ref="E10:F10"/>
    <mergeCell ref="E11:F11"/>
    <mergeCell ref="E1:F1"/>
    <mergeCell ref="C8:D8"/>
    <mergeCell ref="A8:B8"/>
    <mergeCell ref="A4:D4"/>
    <mergeCell ref="C36:D37"/>
    <mergeCell ref="E36:F37"/>
    <mergeCell ref="E5:F5"/>
    <mergeCell ref="A5:D5"/>
    <mergeCell ref="A6:D6"/>
    <mergeCell ref="E6:F6"/>
    <mergeCell ref="A9:B9"/>
    <mergeCell ref="A33:B33"/>
    <mergeCell ref="C33:D33"/>
    <mergeCell ref="E33:F33"/>
    <mergeCell ref="C30:D30"/>
    <mergeCell ref="E30:F30"/>
    <mergeCell ref="E38:F38"/>
    <mergeCell ref="B1:D1"/>
    <mergeCell ref="E24:F24"/>
    <mergeCell ref="E28:F28"/>
    <mergeCell ref="E34:F34"/>
    <mergeCell ref="E35:F35"/>
    <mergeCell ref="E19:F19"/>
    <mergeCell ref="E20:F20"/>
    <mergeCell ref="E21:F21"/>
    <mergeCell ref="E22:F22"/>
    <mergeCell ref="E23:F23"/>
    <mergeCell ref="E12:F12"/>
    <mergeCell ref="E13:F13"/>
    <mergeCell ref="E14:F14"/>
    <mergeCell ref="E15:F15"/>
    <mergeCell ref="E16:F16"/>
    <mergeCell ref="E27:F27"/>
    <mergeCell ref="C28:D28"/>
    <mergeCell ref="A24:B24"/>
    <mergeCell ref="A28:B28"/>
    <mergeCell ref="C24:D24"/>
    <mergeCell ref="C31:D31"/>
    <mergeCell ref="E31:F31"/>
    <mergeCell ref="C29:D29"/>
    <mergeCell ref="E29:F29"/>
    <mergeCell ref="A30:B30"/>
  </mergeCells>
  <conditionalFormatting sqref="E36:F37">
    <cfRule type="containsText" dxfId="9" priority="1" operator="containsText" text="cannot">
      <formula>NOT(ISERROR(SEARCH("cannot",E36)))</formula>
    </cfRule>
  </conditionalFormatting>
  <printOptions horizontalCentered="1"/>
  <pageMargins left="0.25" right="0.25" top="0.25" bottom="0.5" header="0.3" footer="0.3"/>
  <pageSetup scale="98" fitToHeight="0" orientation="landscape" blackAndWhite="1" r:id="rId1"/>
  <headerFooter>
    <oddFooter>&amp;L&amp;F&amp;RPage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EAD69-A772-44F8-BD9E-0241F49BC3D9}">
  <sheetPr>
    <pageSetUpPr fitToPage="1"/>
  </sheetPr>
  <dimension ref="A1:N276"/>
  <sheetViews>
    <sheetView zoomScaleNormal="100" zoomScaleSheetLayoutView="100" workbookViewId="0">
      <selection activeCell="A3" sqref="A3:C3"/>
    </sheetView>
  </sheetViews>
  <sheetFormatPr defaultColWidth="9.140625" defaultRowHeight="15" x14ac:dyDescent="0.25"/>
  <cols>
    <col min="1" max="1" width="40" style="8" customWidth="1"/>
    <col min="2" max="2" width="76.7109375" style="8" customWidth="1"/>
    <col min="3" max="3" width="16.5703125" style="8" customWidth="1"/>
    <col min="4" max="4" width="11" hidden="1" customWidth="1"/>
    <col min="5" max="5" width="2.28515625" style="8" customWidth="1"/>
    <col min="6" max="16384" width="9.140625" style="8"/>
  </cols>
  <sheetData>
    <row r="1" spans="1:7" ht="30" customHeight="1" x14ac:dyDescent="0.25">
      <c r="A1" s="566" t="s">
        <v>186</v>
      </c>
      <c r="B1" s="566"/>
      <c r="C1" s="8">
        <f>+'Section A'!B2</f>
        <v>0</v>
      </c>
      <c r="D1" s="55" t="s">
        <v>350</v>
      </c>
    </row>
    <row r="2" spans="1:7" ht="63" customHeight="1" x14ac:dyDescent="0.25">
      <c r="A2" s="582" t="s">
        <v>197</v>
      </c>
      <c r="B2" s="582"/>
      <c r="C2" s="582"/>
      <c r="D2" s="8" t="s">
        <v>347</v>
      </c>
    </row>
    <row r="3" spans="1:7" ht="24.6" customHeight="1" x14ac:dyDescent="0.25">
      <c r="A3" s="595" t="s">
        <v>422</v>
      </c>
      <c r="B3" s="596"/>
      <c r="C3" s="596"/>
      <c r="D3" s="8" t="s">
        <v>347</v>
      </c>
    </row>
    <row r="4" spans="1:7" ht="25.5" customHeight="1" x14ac:dyDescent="0.25">
      <c r="A4" s="289" t="s">
        <v>19</v>
      </c>
      <c r="B4" s="289" t="s">
        <v>58</v>
      </c>
      <c r="C4" s="289" t="s">
        <v>285</v>
      </c>
      <c r="D4" t="s">
        <v>347</v>
      </c>
    </row>
    <row r="5" spans="1:7" s="110" customFormat="1" ht="15" customHeight="1" x14ac:dyDescent="0.25">
      <c r="A5" s="243"/>
      <c r="B5" s="241"/>
      <c r="C5" s="138">
        <v>0</v>
      </c>
      <c r="D5" s="303" t="s">
        <v>348</v>
      </c>
      <c r="F5" s="213" t="s">
        <v>75</v>
      </c>
      <c r="G5" s="213"/>
    </row>
    <row r="6" spans="1:7" s="110" customFormat="1" ht="15" customHeight="1" x14ac:dyDescent="0.25">
      <c r="A6" s="237"/>
      <c r="B6" s="425"/>
      <c r="C6" s="138">
        <v>0</v>
      </c>
      <c r="D6" s="303" t="s">
        <v>348</v>
      </c>
      <c r="F6" s="213" t="s">
        <v>75</v>
      </c>
      <c r="G6" s="213"/>
    </row>
    <row r="7" spans="1:7" s="110" customFormat="1" ht="15" customHeight="1" x14ac:dyDescent="0.25">
      <c r="A7" s="237"/>
      <c r="B7" s="425"/>
      <c r="C7" s="138">
        <v>0</v>
      </c>
      <c r="D7" s="303" t="s">
        <v>348</v>
      </c>
      <c r="F7" s="213" t="s">
        <v>75</v>
      </c>
      <c r="G7" s="213"/>
    </row>
    <row r="8" spans="1:7" s="110" customFormat="1" ht="15" hidden="1" customHeight="1" x14ac:dyDescent="0.25">
      <c r="A8" s="237"/>
      <c r="B8" s="425"/>
      <c r="C8" s="138">
        <v>0</v>
      </c>
      <c r="D8" s="303" t="s">
        <v>348</v>
      </c>
      <c r="F8" s="213" t="s">
        <v>75</v>
      </c>
      <c r="G8" s="213"/>
    </row>
    <row r="9" spans="1:7" s="110" customFormat="1" ht="15" hidden="1" customHeight="1" x14ac:dyDescent="0.25">
      <c r="A9" s="237"/>
      <c r="B9" s="425"/>
      <c r="C9" s="138">
        <v>0</v>
      </c>
      <c r="D9" s="303" t="s">
        <v>348</v>
      </c>
      <c r="F9" s="213" t="s">
        <v>75</v>
      </c>
      <c r="G9" s="213"/>
    </row>
    <row r="10" spans="1:7" s="110" customFormat="1" ht="15" hidden="1" customHeight="1" x14ac:dyDescent="0.25">
      <c r="A10" s="237"/>
      <c r="B10" s="425"/>
      <c r="C10" s="138">
        <v>0</v>
      </c>
      <c r="D10" s="303" t="s">
        <v>348</v>
      </c>
      <c r="F10" s="213" t="s">
        <v>75</v>
      </c>
      <c r="G10" s="213"/>
    </row>
    <row r="11" spans="1:7" s="110" customFormat="1" ht="15" hidden="1" customHeight="1" x14ac:dyDescent="0.25">
      <c r="A11" s="237"/>
      <c r="B11" s="425"/>
      <c r="C11" s="138">
        <v>0</v>
      </c>
      <c r="D11" s="303" t="s">
        <v>348</v>
      </c>
      <c r="F11" s="213" t="s">
        <v>75</v>
      </c>
      <c r="G11" s="213"/>
    </row>
    <row r="12" spans="1:7" s="110" customFormat="1" ht="15" hidden="1" customHeight="1" x14ac:dyDescent="0.25">
      <c r="A12" s="237"/>
      <c r="B12" s="425"/>
      <c r="C12" s="138">
        <v>0</v>
      </c>
      <c r="D12" s="303" t="s">
        <v>348</v>
      </c>
      <c r="F12" s="213" t="s">
        <v>75</v>
      </c>
      <c r="G12" s="213"/>
    </row>
    <row r="13" spans="1:7" s="110" customFormat="1" ht="15" hidden="1" customHeight="1" x14ac:dyDescent="0.25">
      <c r="A13" s="237"/>
      <c r="B13" s="425"/>
      <c r="C13" s="138">
        <v>0</v>
      </c>
      <c r="D13" s="303" t="s">
        <v>348</v>
      </c>
      <c r="F13" s="213" t="s">
        <v>75</v>
      </c>
      <c r="G13" s="213"/>
    </row>
    <row r="14" spans="1:7" s="110" customFormat="1" ht="15" hidden="1" customHeight="1" x14ac:dyDescent="0.25">
      <c r="A14" s="237"/>
      <c r="B14" s="425"/>
      <c r="C14" s="138">
        <v>0</v>
      </c>
      <c r="D14" s="303" t="s">
        <v>348</v>
      </c>
      <c r="F14" s="213" t="s">
        <v>75</v>
      </c>
      <c r="G14" s="213"/>
    </row>
    <row r="15" spans="1:7" s="110" customFormat="1" ht="15" hidden="1" customHeight="1" x14ac:dyDescent="0.25">
      <c r="A15" s="237"/>
      <c r="B15" s="425"/>
      <c r="C15" s="138">
        <v>0</v>
      </c>
      <c r="D15" s="303" t="s">
        <v>348</v>
      </c>
      <c r="F15" s="213" t="s">
        <v>75</v>
      </c>
      <c r="G15" s="213"/>
    </row>
    <row r="16" spans="1:7" s="110" customFormat="1" ht="15" hidden="1" customHeight="1" x14ac:dyDescent="0.25">
      <c r="A16" s="237"/>
      <c r="B16" s="425"/>
      <c r="C16" s="138">
        <v>0</v>
      </c>
      <c r="D16" s="303" t="s">
        <v>348</v>
      </c>
      <c r="F16" s="213" t="s">
        <v>75</v>
      </c>
      <c r="G16" s="213"/>
    </row>
    <row r="17" spans="1:7" s="110" customFormat="1" ht="15" hidden="1" customHeight="1" x14ac:dyDescent="0.25">
      <c r="A17" s="237"/>
      <c r="B17" s="425"/>
      <c r="C17" s="138">
        <v>0</v>
      </c>
      <c r="D17" s="303" t="s">
        <v>348</v>
      </c>
      <c r="F17" s="213" t="s">
        <v>75</v>
      </c>
      <c r="G17" s="213"/>
    </row>
    <row r="18" spans="1:7" s="110" customFormat="1" ht="15" hidden="1" customHeight="1" x14ac:dyDescent="0.25">
      <c r="A18" s="237"/>
      <c r="B18" s="425"/>
      <c r="C18" s="138">
        <v>0</v>
      </c>
      <c r="D18" s="303" t="s">
        <v>348</v>
      </c>
      <c r="F18" s="213" t="s">
        <v>75</v>
      </c>
      <c r="G18" s="213"/>
    </row>
    <row r="19" spans="1:7" s="110" customFormat="1" ht="15" hidden="1" customHeight="1" x14ac:dyDescent="0.25">
      <c r="A19" s="237"/>
      <c r="B19" s="425"/>
      <c r="C19" s="138">
        <v>0</v>
      </c>
      <c r="D19" s="303" t="s">
        <v>348</v>
      </c>
      <c r="F19" s="213" t="s">
        <v>75</v>
      </c>
      <c r="G19" s="213"/>
    </row>
    <row r="20" spans="1:7" s="110" customFormat="1" ht="15" hidden="1" customHeight="1" x14ac:dyDescent="0.25">
      <c r="A20" s="237"/>
      <c r="B20" s="425"/>
      <c r="C20" s="138">
        <v>0</v>
      </c>
      <c r="D20" s="303" t="s">
        <v>348</v>
      </c>
      <c r="F20" s="213" t="s">
        <v>75</v>
      </c>
      <c r="G20" s="213"/>
    </row>
    <row r="21" spans="1:7" s="110" customFormat="1" ht="15" hidden="1" customHeight="1" x14ac:dyDescent="0.25">
      <c r="A21" s="237"/>
      <c r="B21" s="425"/>
      <c r="C21" s="138">
        <v>0</v>
      </c>
      <c r="D21" s="303" t="s">
        <v>348</v>
      </c>
      <c r="F21" s="213" t="s">
        <v>75</v>
      </c>
      <c r="G21" s="213"/>
    </row>
    <row r="22" spans="1:7" s="110" customFormat="1" ht="15" hidden="1" customHeight="1" x14ac:dyDescent="0.25">
      <c r="A22" s="237"/>
      <c r="B22" s="425"/>
      <c r="C22" s="138">
        <v>0</v>
      </c>
      <c r="D22" s="303" t="s">
        <v>348</v>
      </c>
      <c r="F22" s="213" t="s">
        <v>75</v>
      </c>
      <c r="G22" s="213"/>
    </row>
    <row r="23" spans="1:7" s="110" customFormat="1" ht="15" hidden="1" customHeight="1" x14ac:dyDescent="0.25">
      <c r="A23" s="237"/>
      <c r="B23" s="425"/>
      <c r="C23" s="138">
        <v>0</v>
      </c>
      <c r="D23" s="303" t="s">
        <v>348</v>
      </c>
      <c r="F23" s="213" t="s">
        <v>75</v>
      </c>
      <c r="G23" s="213"/>
    </row>
    <row r="24" spans="1:7" s="110" customFormat="1" ht="15" hidden="1" customHeight="1" x14ac:dyDescent="0.25">
      <c r="A24" s="237"/>
      <c r="B24" s="425"/>
      <c r="C24" s="138">
        <v>0</v>
      </c>
      <c r="D24" s="303" t="s">
        <v>348</v>
      </c>
      <c r="F24" s="213" t="s">
        <v>75</v>
      </c>
      <c r="G24" s="213"/>
    </row>
    <row r="25" spans="1:7" s="110" customFormat="1" ht="15" hidden="1" customHeight="1" x14ac:dyDescent="0.25">
      <c r="A25" s="237"/>
      <c r="B25" s="425"/>
      <c r="C25" s="138">
        <v>0</v>
      </c>
      <c r="D25" s="303" t="s">
        <v>348</v>
      </c>
      <c r="F25" s="213" t="s">
        <v>75</v>
      </c>
      <c r="G25" s="213"/>
    </row>
    <row r="26" spans="1:7" s="110" customFormat="1" ht="15" hidden="1" customHeight="1" x14ac:dyDescent="0.25">
      <c r="A26" s="237"/>
      <c r="B26" s="425"/>
      <c r="C26" s="138">
        <v>0</v>
      </c>
      <c r="D26" s="303" t="s">
        <v>348</v>
      </c>
      <c r="F26" s="213" t="s">
        <v>75</v>
      </c>
      <c r="G26" s="213"/>
    </row>
    <row r="27" spans="1:7" s="110" customFormat="1" ht="15" hidden="1" customHeight="1" x14ac:dyDescent="0.25">
      <c r="A27" s="237"/>
      <c r="B27" s="425"/>
      <c r="C27" s="138">
        <v>0</v>
      </c>
      <c r="D27" s="303" t="s">
        <v>348</v>
      </c>
      <c r="F27" s="213" t="s">
        <v>75</v>
      </c>
      <c r="G27" s="213"/>
    </row>
    <row r="28" spans="1:7" s="110" customFormat="1" ht="15" hidden="1" customHeight="1" x14ac:dyDescent="0.25">
      <c r="A28" s="237"/>
      <c r="B28" s="425"/>
      <c r="C28" s="138">
        <v>0</v>
      </c>
      <c r="D28" s="303" t="s">
        <v>348</v>
      </c>
      <c r="F28" s="213" t="s">
        <v>75</v>
      </c>
      <c r="G28" s="213"/>
    </row>
    <row r="29" spans="1:7" s="110" customFormat="1" ht="15" hidden="1" customHeight="1" x14ac:dyDescent="0.25">
      <c r="A29" s="237"/>
      <c r="B29" s="425"/>
      <c r="C29" s="138">
        <v>0</v>
      </c>
      <c r="D29" s="303" t="s">
        <v>348</v>
      </c>
      <c r="F29" s="213" t="s">
        <v>75</v>
      </c>
      <c r="G29" s="213"/>
    </row>
    <row r="30" spans="1:7" s="110" customFormat="1" ht="15" hidden="1" customHeight="1" x14ac:dyDescent="0.25">
      <c r="A30" s="237"/>
      <c r="B30" s="425"/>
      <c r="C30" s="138">
        <v>0</v>
      </c>
      <c r="D30" s="303" t="s">
        <v>348</v>
      </c>
      <c r="F30" s="213" t="s">
        <v>75</v>
      </c>
      <c r="G30" s="213"/>
    </row>
    <row r="31" spans="1:7" s="110" customFormat="1" ht="15" hidden="1" customHeight="1" x14ac:dyDescent="0.25">
      <c r="A31" s="237"/>
      <c r="B31" s="425"/>
      <c r="C31" s="138">
        <v>0</v>
      </c>
      <c r="D31" s="303" t="s">
        <v>348</v>
      </c>
      <c r="F31" s="213" t="s">
        <v>75</v>
      </c>
      <c r="G31" s="213"/>
    </row>
    <row r="32" spans="1:7" s="110" customFormat="1" ht="15" hidden="1" customHeight="1" x14ac:dyDescent="0.25">
      <c r="A32" s="237"/>
      <c r="B32" s="425"/>
      <c r="C32" s="138">
        <v>0</v>
      </c>
      <c r="D32" s="303" t="s">
        <v>348</v>
      </c>
      <c r="F32" s="213" t="s">
        <v>75</v>
      </c>
      <c r="G32" s="213"/>
    </row>
    <row r="33" spans="1:7" s="110" customFormat="1" ht="15" hidden="1" customHeight="1" x14ac:dyDescent="0.25">
      <c r="A33" s="237"/>
      <c r="B33" s="425"/>
      <c r="C33" s="138">
        <v>0</v>
      </c>
      <c r="D33" s="303" t="s">
        <v>348</v>
      </c>
      <c r="F33" s="213" t="s">
        <v>75</v>
      </c>
      <c r="G33" s="213"/>
    </row>
    <row r="34" spans="1:7" s="110" customFormat="1" ht="15" hidden="1" customHeight="1" x14ac:dyDescent="0.25">
      <c r="A34" s="237"/>
      <c r="B34" s="425"/>
      <c r="C34" s="138">
        <v>0</v>
      </c>
      <c r="D34" s="303" t="s">
        <v>348</v>
      </c>
      <c r="F34" s="213" t="s">
        <v>75</v>
      </c>
      <c r="G34" s="213"/>
    </row>
    <row r="35" spans="1:7" s="110" customFormat="1" ht="15" hidden="1" customHeight="1" x14ac:dyDescent="0.25">
      <c r="A35" s="237"/>
      <c r="B35" s="425"/>
      <c r="C35" s="138">
        <v>0</v>
      </c>
      <c r="D35" s="303" t="s">
        <v>348</v>
      </c>
      <c r="F35" s="213" t="s">
        <v>75</v>
      </c>
      <c r="G35" s="213"/>
    </row>
    <row r="36" spans="1:7" s="110" customFormat="1" ht="15" hidden="1" customHeight="1" x14ac:dyDescent="0.25">
      <c r="A36" s="237"/>
      <c r="B36" s="425"/>
      <c r="C36" s="138">
        <v>0</v>
      </c>
      <c r="D36" s="303" t="s">
        <v>348</v>
      </c>
      <c r="F36" s="213" t="s">
        <v>75</v>
      </c>
      <c r="G36" s="213"/>
    </row>
    <row r="37" spans="1:7" s="110" customFormat="1" ht="15" hidden="1" customHeight="1" x14ac:dyDescent="0.25">
      <c r="A37" s="237"/>
      <c r="B37" s="425"/>
      <c r="C37" s="138">
        <v>0</v>
      </c>
      <c r="D37" s="303" t="s">
        <v>348</v>
      </c>
      <c r="F37" s="213" t="s">
        <v>75</v>
      </c>
      <c r="G37" s="213"/>
    </row>
    <row r="38" spans="1:7" s="110" customFormat="1" ht="15" hidden="1" customHeight="1" x14ac:dyDescent="0.25">
      <c r="A38" s="237"/>
      <c r="B38" s="425"/>
      <c r="C38" s="138">
        <v>0</v>
      </c>
      <c r="D38" s="303" t="s">
        <v>348</v>
      </c>
      <c r="F38" s="213" t="s">
        <v>75</v>
      </c>
      <c r="G38" s="213"/>
    </row>
    <row r="39" spans="1:7" s="110" customFormat="1" ht="15" hidden="1" customHeight="1" x14ac:dyDescent="0.25">
      <c r="A39" s="237"/>
      <c r="B39" s="425"/>
      <c r="C39" s="138">
        <v>0</v>
      </c>
      <c r="D39" s="303" t="s">
        <v>348</v>
      </c>
      <c r="F39" s="213" t="s">
        <v>75</v>
      </c>
      <c r="G39" s="213"/>
    </row>
    <row r="40" spans="1:7" s="110" customFormat="1" ht="15" hidden="1" customHeight="1" x14ac:dyDescent="0.25">
      <c r="A40" s="237"/>
      <c r="B40" s="425"/>
      <c r="C40" s="138">
        <v>0</v>
      </c>
      <c r="D40" s="303" t="s">
        <v>348</v>
      </c>
      <c r="F40" s="213" t="s">
        <v>75</v>
      </c>
      <c r="G40" s="213"/>
    </row>
    <row r="41" spans="1:7" s="110" customFormat="1" ht="15" hidden="1" customHeight="1" x14ac:dyDescent="0.25">
      <c r="A41" s="237"/>
      <c r="B41" s="425"/>
      <c r="C41" s="138">
        <v>0</v>
      </c>
      <c r="D41" s="303" t="s">
        <v>348</v>
      </c>
      <c r="F41" s="213" t="s">
        <v>75</v>
      </c>
      <c r="G41" s="213"/>
    </row>
    <row r="42" spans="1:7" s="110" customFormat="1" ht="15" hidden="1" customHeight="1" x14ac:dyDescent="0.25">
      <c r="A42" s="237"/>
      <c r="B42" s="425"/>
      <c r="C42" s="138">
        <v>0</v>
      </c>
      <c r="D42" s="303" t="s">
        <v>348</v>
      </c>
      <c r="F42" s="213" t="s">
        <v>75</v>
      </c>
      <c r="G42" s="213"/>
    </row>
    <row r="43" spans="1:7" s="110" customFormat="1" ht="15" hidden="1" customHeight="1" x14ac:dyDescent="0.25">
      <c r="A43" s="237"/>
      <c r="B43" s="425"/>
      <c r="C43" s="138">
        <v>0</v>
      </c>
      <c r="D43" s="303" t="s">
        <v>348</v>
      </c>
      <c r="F43" s="213" t="s">
        <v>75</v>
      </c>
      <c r="G43" s="213"/>
    </row>
    <row r="44" spans="1:7" s="110" customFormat="1" ht="15" hidden="1" customHeight="1" x14ac:dyDescent="0.25">
      <c r="A44" s="237"/>
      <c r="B44" s="425"/>
      <c r="C44" s="138">
        <v>0</v>
      </c>
      <c r="D44" s="303" t="s">
        <v>348</v>
      </c>
      <c r="F44" s="213" t="s">
        <v>75</v>
      </c>
      <c r="G44" s="213"/>
    </row>
    <row r="45" spans="1:7" s="110" customFormat="1" ht="15" hidden="1" customHeight="1" x14ac:dyDescent="0.25">
      <c r="A45" s="237"/>
      <c r="B45" s="425"/>
      <c r="C45" s="138">
        <v>0</v>
      </c>
      <c r="D45" s="303" t="s">
        <v>348</v>
      </c>
      <c r="F45" s="213" t="s">
        <v>75</v>
      </c>
      <c r="G45" s="213"/>
    </row>
    <row r="46" spans="1:7" s="110" customFormat="1" ht="15" hidden="1" customHeight="1" x14ac:dyDescent="0.25">
      <c r="A46" s="237"/>
      <c r="B46" s="425"/>
      <c r="C46" s="138">
        <v>0</v>
      </c>
      <c r="D46" s="303" t="s">
        <v>348</v>
      </c>
      <c r="F46" s="213" t="s">
        <v>75</v>
      </c>
      <c r="G46" s="213"/>
    </row>
    <row r="47" spans="1:7" s="110" customFormat="1" ht="15" hidden="1" customHeight="1" x14ac:dyDescent="0.25">
      <c r="A47" s="237"/>
      <c r="B47" s="425"/>
      <c r="C47" s="138">
        <v>0</v>
      </c>
      <c r="D47" s="303" t="s">
        <v>348</v>
      </c>
      <c r="F47" s="213" t="s">
        <v>75</v>
      </c>
      <c r="G47" s="213"/>
    </row>
    <row r="48" spans="1:7" s="110" customFormat="1" ht="15" hidden="1" customHeight="1" x14ac:dyDescent="0.25">
      <c r="A48" s="237"/>
      <c r="B48" s="425"/>
      <c r="C48" s="138">
        <v>0</v>
      </c>
      <c r="D48" s="303" t="s">
        <v>348</v>
      </c>
      <c r="F48" s="213" t="s">
        <v>75</v>
      </c>
      <c r="G48" s="213"/>
    </row>
    <row r="49" spans="1:7" s="110" customFormat="1" ht="15" hidden="1" customHeight="1" x14ac:dyDescent="0.25">
      <c r="A49" s="237"/>
      <c r="B49" s="425"/>
      <c r="C49" s="138">
        <v>0</v>
      </c>
      <c r="D49" s="303" t="s">
        <v>348</v>
      </c>
      <c r="F49" s="213" t="s">
        <v>75</v>
      </c>
      <c r="G49" s="213"/>
    </row>
    <row r="50" spans="1:7" s="110" customFormat="1" ht="15" hidden="1" customHeight="1" x14ac:dyDescent="0.25">
      <c r="A50" s="237"/>
      <c r="B50" s="425"/>
      <c r="C50" s="138">
        <v>0</v>
      </c>
      <c r="D50" s="303" t="s">
        <v>348</v>
      </c>
      <c r="F50" s="213" t="s">
        <v>75</v>
      </c>
      <c r="G50" s="213"/>
    </row>
    <row r="51" spans="1:7" s="110" customFormat="1" ht="15" hidden="1" customHeight="1" x14ac:dyDescent="0.25">
      <c r="A51" s="237"/>
      <c r="B51" s="425"/>
      <c r="C51" s="138">
        <v>0</v>
      </c>
      <c r="D51" s="303" t="s">
        <v>348</v>
      </c>
      <c r="F51" s="213" t="s">
        <v>75</v>
      </c>
      <c r="G51" s="213"/>
    </row>
    <row r="52" spans="1:7" s="110" customFormat="1" ht="15" hidden="1" customHeight="1" x14ac:dyDescent="0.25">
      <c r="A52" s="237"/>
      <c r="B52" s="425"/>
      <c r="C52" s="138">
        <v>0</v>
      </c>
      <c r="D52" s="303" t="s">
        <v>348</v>
      </c>
      <c r="F52" s="213" t="s">
        <v>75</v>
      </c>
      <c r="G52" s="213"/>
    </row>
    <row r="53" spans="1:7" s="110" customFormat="1" ht="15" hidden="1" customHeight="1" x14ac:dyDescent="0.25">
      <c r="A53" s="237"/>
      <c r="B53" s="425"/>
      <c r="C53" s="138">
        <v>0</v>
      </c>
      <c r="D53" s="303" t="s">
        <v>348</v>
      </c>
      <c r="F53" s="213" t="s">
        <v>75</v>
      </c>
      <c r="G53" s="213"/>
    </row>
    <row r="54" spans="1:7" s="110" customFormat="1" ht="15" hidden="1" customHeight="1" x14ac:dyDescent="0.25">
      <c r="A54" s="237"/>
      <c r="B54" s="425"/>
      <c r="C54" s="138">
        <v>0</v>
      </c>
      <c r="D54" s="303" t="s">
        <v>348</v>
      </c>
      <c r="F54" s="213" t="s">
        <v>75</v>
      </c>
      <c r="G54" s="213"/>
    </row>
    <row r="55" spans="1:7" s="110" customFormat="1" ht="15" hidden="1" customHeight="1" x14ac:dyDescent="0.25">
      <c r="A55" s="237"/>
      <c r="B55" s="425"/>
      <c r="C55" s="138">
        <v>0</v>
      </c>
      <c r="D55" s="303" t="s">
        <v>348</v>
      </c>
      <c r="F55" s="213" t="s">
        <v>75</v>
      </c>
      <c r="G55" s="213"/>
    </row>
    <row r="56" spans="1:7" s="110" customFormat="1" ht="15" hidden="1" customHeight="1" x14ac:dyDescent="0.25">
      <c r="A56" s="237"/>
      <c r="B56" s="425"/>
      <c r="C56" s="138">
        <v>0</v>
      </c>
      <c r="D56" s="303" t="s">
        <v>348</v>
      </c>
      <c r="F56" s="213" t="s">
        <v>75</v>
      </c>
      <c r="G56" s="213"/>
    </row>
    <row r="57" spans="1:7" s="110" customFormat="1" ht="15" hidden="1" customHeight="1" x14ac:dyDescent="0.25">
      <c r="A57" s="237"/>
      <c r="B57" s="425"/>
      <c r="C57" s="138">
        <v>0</v>
      </c>
      <c r="D57" s="303" t="s">
        <v>348</v>
      </c>
      <c r="F57" s="213" t="s">
        <v>75</v>
      </c>
      <c r="G57" s="213"/>
    </row>
    <row r="58" spans="1:7" s="110" customFormat="1" ht="15" hidden="1" customHeight="1" x14ac:dyDescent="0.25">
      <c r="A58" s="237"/>
      <c r="B58" s="425"/>
      <c r="C58" s="138">
        <v>0</v>
      </c>
      <c r="D58" s="303" t="s">
        <v>348</v>
      </c>
      <c r="F58" s="213" t="s">
        <v>75</v>
      </c>
      <c r="G58" s="213"/>
    </row>
    <row r="59" spans="1:7" s="110" customFormat="1" ht="15" hidden="1" customHeight="1" x14ac:dyDescent="0.25">
      <c r="A59" s="237"/>
      <c r="B59" s="425"/>
      <c r="C59" s="138">
        <v>0</v>
      </c>
      <c r="D59" s="303" t="s">
        <v>348</v>
      </c>
      <c r="F59" s="213" t="s">
        <v>75</v>
      </c>
      <c r="G59" s="213"/>
    </row>
    <row r="60" spans="1:7" s="110" customFormat="1" ht="15" hidden="1" customHeight="1" x14ac:dyDescent="0.25">
      <c r="A60" s="237"/>
      <c r="B60" s="425"/>
      <c r="C60" s="138">
        <v>0</v>
      </c>
      <c r="D60" s="303" t="s">
        <v>348</v>
      </c>
      <c r="F60" s="213" t="s">
        <v>75</v>
      </c>
      <c r="G60" s="213"/>
    </row>
    <row r="61" spans="1:7" s="110" customFormat="1" ht="15" hidden="1" customHeight="1" x14ac:dyDescent="0.25">
      <c r="A61" s="237"/>
      <c r="B61" s="425"/>
      <c r="C61" s="138">
        <v>0</v>
      </c>
      <c r="D61" s="303" t="s">
        <v>348</v>
      </c>
      <c r="F61" s="213" t="s">
        <v>75</v>
      </c>
      <c r="G61" s="213"/>
    </row>
    <row r="62" spans="1:7" s="110" customFormat="1" ht="15" hidden="1" customHeight="1" x14ac:dyDescent="0.25">
      <c r="A62" s="237"/>
      <c r="B62" s="425"/>
      <c r="C62" s="138">
        <v>0</v>
      </c>
      <c r="D62" s="303" t="s">
        <v>348</v>
      </c>
      <c r="F62" s="213" t="s">
        <v>75</v>
      </c>
      <c r="G62" s="213"/>
    </row>
    <row r="63" spans="1:7" s="110" customFormat="1" ht="15" hidden="1" customHeight="1" x14ac:dyDescent="0.25">
      <c r="A63" s="237"/>
      <c r="B63" s="425"/>
      <c r="C63" s="138">
        <v>0</v>
      </c>
      <c r="D63" s="303" t="s">
        <v>348</v>
      </c>
      <c r="F63" s="213" t="s">
        <v>75</v>
      </c>
      <c r="G63" s="213"/>
    </row>
    <row r="64" spans="1:7" s="110" customFormat="1" ht="15" hidden="1" customHeight="1" x14ac:dyDescent="0.25">
      <c r="A64" s="237"/>
      <c r="B64" s="425"/>
      <c r="C64" s="138">
        <v>0</v>
      </c>
      <c r="D64" s="303" t="s">
        <v>348</v>
      </c>
      <c r="F64" s="213" t="s">
        <v>75</v>
      </c>
      <c r="G64" s="213"/>
    </row>
    <row r="65" spans="1:7" s="110" customFormat="1" ht="15" hidden="1" customHeight="1" x14ac:dyDescent="0.25">
      <c r="A65" s="237"/>
      <c r="B65" s="425"/>
      <c r="C65" s="138">
        <v>0</v>
      </c>
      <c r="D65" s="303" t="s">
        <v>348</v>
      </c>
      <c r="F65" s="213" t="s">
        <v>75</v>
      </c>
      <c r="G65" s="213"/>
    </row>
    <row r="66" spans="1:7" s="110" customFormat="1" ht="15" hidden="1" customHeight="1" x14ac:dyDescent="0.25">
      <c r="A66" s="237"/>
      <c r="B66" s="425"/>
      <c r="C66" s="138">
        <v>0</v>
      </c>
      <c r="D66" s="303" t="s">
        <v>348</v>
      </c>
      <c r="F66" s="213" t="s">
        <v>75</v>
      </c>
      <c r="G66" s="213"/>
    </row>
    <row r="67" spans="1:7" s="110" customFormat="1" ht="15" hidden="1" customHeight="1" x14ac:dyDescent="0.25">
      <c r="A67" s="237"/>
      <c r="B67" s="425"/>
      <c r="C67" s="138">
        <v>0</v>
      </c>
      <c r="D67" s="303" t="s">
        <v>348</v>
      </c>
      <c r="F67" s="213" t="s">
        <v>75</v>
      </c>
      <c r="G67" s="213"/>
    </row>
    <row r="68" spans="1:7" s="110" customFormat="1" ht="15" hidden="1" customHeight="1" x14ac:dyDescent="0.25">
      <c r="A68" s="237"/>
      <c r="B68" s="425"/>
      <c r="C68" s="138">
        <v>0</v>
      </c>
      <c r="D68" s="303" t="s">
        <v>348</v>
      </c>
      <c r="F68" s="213" t="s">
        <v>75</v>
      </c>
      <c r="G68" s="213"/>
    </row>
    <row r="69" spans="1:7" s="110" customFormat="1" ht="15" hidden="1" customHeight="1" x14ac:dyDescent="0.25">
      <c r="A69" s="237"/>
      <c r="B69" s="425"/>
      <c r="C69" s="138">
        <v>0</v>
      </c>
      <c r="D69" s="303" t="s">
        <v>348</v>
      </c>
      <c r="F69" s="213" t="s">
        <v>75</v>
      </c>
      <c r="G69" s="213"/>
    </row>
    <row r="70" spans="1:7" s="110" customFormat="1" ht="15" hidden="1" customHeight="1" x14ac:dyDescent="0.25">
      <c r="A70" s="237"/>
      <c r="B70" s="425"/>
      <c r="C70" s="138">
        <v>0</v>
      </c>
      <c r="D70" s="303" t="s">
        <v>348</v>
      </c>
      <c r="F70" s="213" t="s">
        <v>75</v>
      </c>
      <c r="G70" s="213"/>
    </row>
    <row r="71" spans="1:7" s="110" customFormat="1" ht="15" hidden="1" customHeight="1" x14ac:dyDescent="0.25">
      <c r="A71" s="237"/>
      <c r="B71" s="425"/>
      <c r="C71" s="138">
        <v>0</v>
      </c>
      <c r="D71" s="303" t="s">
        <v>348</v>
      </c>
      <c r="F71" s="213" t="s">
        <v>75</v>
      </c>
      <c r="G71" s="213"/>
    </row>
    <row r="72" spans="1:7" s="110" customFormat="1" ht="15" hidden="1" customHeight="1" x14ac:dyDescent="0.25">
      <c r="A72" s="237"/>
      <c r="B72" s="425"/>
      <c r="C72" s="138">
        <v>0</v>
      </c>
      <c r="D72" s="303" t="s">
        <v>348</v>
      </c>
      <c r="F72" s="213" t="s">
        <v>75</v>
      </c>
      <c r="G72" s="213"/>
    </row>
    <row r="73" spans="1:7" s="110" customFormat="1" ht="15" hidden="1" customHeight="1" x14ac:dyDescent="0.25">
      <c r="A73" s="237"/>
      <c r="B73" s="425"/>
      <c r="C73" s="138">
        <v>0</v>
      </c>
      <c r="D73" s="303" t="s">
        <v>348</v>
      </c>
      <c r="F73" s="213" t="s">
        <v>75</v>
      </c>
      <c r="G73" s="213"/>
    </row>
    <row r="74" spans="1:7" s="110" customFormat="1" ht="15" hidden="1" customHeight="1" x14ac:dyDescent="0.25">
      <c r="A74" s="237"/>
      <c r="B74" s="425"/>
      <c r="C74" s="138">
        <v>0</v>
      </c>
      <c r="D74" s="303" t="s">
        <v>348</v>
      </c>
      <c r="F74" s="213" t="s">
        <v>75</v>
      </c>
      <c r="G74" s="213"/>
    </row>
    <row r="75" spans="1:7" s="110" customFormat="1" ht="15" hidden="1" customHeight="1" x14ac:dyDescent="0.25">
      <c r="A75" s="237"/>
      <c r="B75" s="425"/>
      <c r="C75" s="138">
        <v>0</v>
      </c>
      <c r="D75" s="303" t="s">
        <v>348</v>
      </c>
      <c r="F75" s="213" t="s">
        <v>75</v>
      </c>
      <c r="G75" s="213"/>
    </row>
    <row r="76" spans="1:7" s="110" customFormat="1" ht="15" hidden="1" customHeight="1" x14ac:dyDescent="0.25">
      <c r="A76" s="237"/>
      <c r="B76" s="425"/>
      <c r="C76" s="138">
        <v>0</v>
      </c>
      <c r="D76" s="303" t="s">
        <v>348</v>
      </c>
      <c r="F76" s="213" t="s">
        <v>75</v>
      </c>
      <c r="G76" s="213"/>
    </row>
    <row r="77" spans="1:7" s="110" customFormat="1" ht="15" hidden="1" customHeight="1" x14ac:dyDescent="0.25">
      <c r="A77" s="237"/>
      <c r="B77" s="425"/>
      <c r="C77" s="138">
        <v>0</v>
      </c>
      <c r="D77" s="303" t="s">
        <v>348</v>
      </c>
      <c r="F77" s="213" t="s">
        <v>75</v>
      </c>
      <c r="G77" s="213"/>
    </row>
    <row r="78" spans="1:7" s="110" customFormat="1" ht="15" hidden="1" customHeight="1" x14ac:dyDescent="0.25">
      <c r="A78" s="237"/>
      <c r="B78" s="425"/>
      <c r="C78" s="138">
        <v>0</v>
      </c>
      <c r="D78" s="303" t="s">
        <v>348</v>
      </c>
      <c r="F78" s="213" t="s">
        <v>75</v>
      </c>
      <c r="G78" s="213"/>
    </row>
    <row r="79" spans="1:7" s="110" customFormat="1" ht="15" hidden="1" customHeight="1" x14ac:dyDescent="0.25">
      <c r="A79" s="237"/>
      <c r="B79" s="425"/>
      <c r="C79" s="138">
        <v>0</v>
      </c>
      <c r="D79" s="303" t="s">
        <v>348</v>
      </c>
      <c r="F79" s="213" t="s">
        <v>75</v>
      </c>
      <c r="G79" s="213"/>
    </row>
    <row r="80" spans="1:7" s="110" customFormat="1" ht="15" hidden="1" customHeight="1" x14ac:dyDescent="0.25">
      <c r="A80" s="237"/>
      <c r="B80" s="425"/>
      <c r="C80" s="138">
        <v>0</v>
      </c>
      <c r="D80" s="303" t="s">
        <v>348</v>
      </c>
      <c r="F80" s="213" t="s">
        <v>75</v>
      </c>
      <c r="G80" s="213"/>
    </row>
    <row r="81" spans="1:7" s="110" customFormat="1" ht="15" hidden="1" customHeight="1" x14ac:dyDescent="0.25">
      <c r="A81" s="237"/>
      <c r="B81" s="425"/>
      <c r="C81" s="138">
        <v>0</v>
      </c>
      <c r="D81" s="303" t="s">
        <v>348</v>
      </c>
      <c r="F81" s="213" t="s">
        <v>75</v>
      </c>
      <c r="G81" s="213"/>
    </row>
    <row r="82" spans="1:7" s="110" customFormat="1" ht="15" hidden="1" customHeight="1" x14ac:dyDescent="0.25">
      <c r="A82" s="237"/>
      <c r="B82" s="425"/>
      <c r="C82" s="138">
        <v>0</v>
      </c>
      <c r="D82" s="303" t="s">
        <v>348</v>
      </c>
      <c r="F82" s="213" t="s">
        <v>75</v>
      </c>
      <c r="G82" s="213"/>
    </row>
    <row r="83" spans="1:7" s="110" customFormat="1" ht="15" hidden="1" customHeight="1" x14ac:dyDescent="0.25">
      <c r="A83" s="237"/>
      <c r="B83" s="425"/>
      <c r="C83" s="138">
        <v>0</v>
      </c>
      <c r="D83" s="303" t="s">
        <v>348</v>
      </c>
      <c r="F83" s="213" t="s">
        <v>75</v>
      </c>
      <c r="G83" s="213"/>
    </row>
    <row r="84" spans="1:7" s="110" customFormat="1" ht="15" hidden="1" customHeight="1" x14ac:dyDescent="0.25">
      <c r="A84" s="237"/>
      <c r="B84" s="425"/>
      <c r="C84" s="138">
        <v>0</v>
      </c>
      <c r="D84" s="303" t="s">
        <v>348</v>
      </c>
      <c r="F84" s="213" t="s">
        <v>75</v>
      </c>
      <c r="G84" s="213"/>
    </row>
    <row r="85" spans="1:7" s="110" customFormat="1" ht="15" hidden="1" customHeight="1" x14ac:dyDescent="0.25">
      <c r="A85" s="237"/>
      <c r="B85" s="425"/>
      <c r="C85" s="138">
        <v>0</v>
      </c>
      <c r="D85" s="303" t="s">
        <v>348</v>
      </c>
      <c r="F85" s="213" t="s">
        <v>75</v>
      </c>
      <c r="G85" s="213"/>
    </row>
    <row r="86" spans="1:7" s="110" customFormat="1" ht="15" hidden="1" customHeight="1" x14ac:dyDescent="0.25">
      <c r="A86" s="237"/>
      <c r="B86" s="425"/>
      <c r="C86" s="138">
        <v>0</v>
      </c>
      <c r="D86" s="303" t="s">
        <v>348</v>
      </c>
      <c r="F86" s="213" t="s">
        <v>75</v>
      </c>
      <c r="G86" s="213"/>
    </row>
    <row r="87" spans="1:7" s="110" customFormat="1" ht="15" hidden="1" customHeight="1" x14ac:dyDescent="0.25">
      <c r="A87" s="237"/>
      <c r="B87" s="425"/>
      <c r="C87" s="138">
        <v>0</v>
      </c>
      <c r="D87" s="303" t="s">
        <v>348</v>
      </c>
      <c r="F87" s="213" t="s">
        <v>75</v>
      </c>
      <c r="G87" s="213"/>
    </row>
    <row r="88" spans="1:7" s="110" customFormat="1" ht="15" hidden="1" customHeight="1" x14ac:dyDescent="0.25">
      <c r="A88" s="237"/>
      <c r="B88" s="425"/>
      <c r="C88" s="138">
        <v>0</v>
      </c>
      <c r="D88" s="303" t="s">
        <v>348</v>
      </c>
      <c r="F88" s="213" t="s">
        <v>75</v>
      </c>
      <c r="G88" s="213"/>
    </row>
    <row r="89" spans="1:7" s="110" customFormat="1" ht="15" hidden="1" customHeight="1" x14ac:dyDescent="0.25">
      <c r="A89" s="237"/>
      <c r="B89" s="425"/>
      <c r="C89" s="138">
        <v>0</v>
      </c>
      <c r="D89" s="303" t="s">
        <v>348</v>
      </c>
      <c r="F89" s="213" t="s">
        <v>75</v>
      </c>
      <c r="G89" s="213"/>
    </row>
    <row r="90" spans="1:7" s="110" customFormat="1" ht="15" hidden="1" customHeight="1" x14ac:dyDescent="0.25">
      <c r="A90" s="237"/>
      <c r="B90" s="425"/>
      <c r="C90" s="138">
        <v>0</v>
      </c>
      <c r="D90" s="303" t="s">
        <v>348</v>
      </c>
      <c r="F90" s="213" t="s">
        <v>75</v>
      </c>
      <c r="G90" s="213"/>
    </row>
    <row r="91" spans="1:7" s="110" customFormat="1" ht="15" hidden="1" customHeight="1" x14ac:dyDescent="0.25">
      <c r="A91" s="237"/>
      <c r="B91" s="425"/>
      <c r="C91" s="138">
        <v>0</v>
      </c>
      <c r="D91" s="303" t="s">
        <v>348</v>
      </c>
      <c r="F91" s="213" t="s">
        <v>75</v>
      </c>
      <c r="G91" s="213"/>
    </row>
    <row r="92" spans="1:7" s="110" customFormat="1" ht="15" hidden="1" customHeight="1" x14ac:dyDescent="0.25">
      <c r="A92" s="237"/>
      <c r="B92" s="425"/>
      <c r="C92" s="138">
        <v>0</v>
      </c>
      <c r="D92" s="303" t="s">
        <v>348</v>
      </c>
      <c r="F92" s="213" t="s">
        <v>75</v>
      </c>
      <c r="G92" s="213"/>
    </row>
    <row r="93" spans="1:7" s="110" customFormat="1" ht="15" hidden="1" customHeight="1" x14ac:dyDescent="0.25">
      <c r="A93" s="237"/>
      <c r="B93" s="425"/>
      <c r="C93" s="138">
        <v>0</v>
      </c>
      <c r="D93" s="303" t="s">
        <v>348</v>
      </c>
      <c r="F93" s="213" t="s">
        <v>75</v>
      </c>
      <c r="G93" s="213"/>
    </row>
    <row r="94" spans="1:7" s="110" customFormat="1" ht="15" hidden="1" customHeight="1" x14ac:dyDescent="0.25">
      <c r="A94" s="237"/>
      <c r="B94" s="425"/>
      <c r="C94" s="138">
        <v>0</v>
      </c>
      <c r="D94" s="303" t="s">
        <v>348</v>
      </c>
      <c r="F94" s="213" t="s">
        <v>75</v>
      </c>
      <c r="G94" s="213"/>
    </row>
    <row r="95" spans="1:7" s="110" customFormat="1" ht="15" hidden="1" customHeight="1" x14ac:dyDescent="0.25">
      <c r="A95" s="237"/>
      <c r="B95" s="425"/>
      <c r="C95" s="138">
        <v>0</v>
      </c>
      <c r="D95" s="303" t="s">
        <v>348</v>
      </c>
      <c r="F95" s="213" t="s">
        <v>75</v>
      </c>
      <c r="G95" s="213"/>
    </row>
    <row r="96" spans="1:7" s="110" customFormat="1" ht="15" hidden="1" customHeight="1" x14ac:dyDescent="0.25">
      <c r="A96" s="237"/>
      <c r="B96" s="425"/>
      <c r="C96" s="138">
        <v>0</v>
      </c>
      <c r="D96" s="303" t="s">
        <v>348</v>
      </c>
      <c r="F96" s="213" t="s">
        <v>75</v>
      </c>
      <c r="G96" s="213"/>
    </row>
    <row r="97" spans="1:7" s="110" customFormat="1" ht="15" hidden="1" customHeight="1" x14ac:dyDescent="0.25">
      <c r="A97" s="237"/>
      <c r="B97" s="425"/>
      <c r="C97" s="138">
        <v>0</v>
      </c>
      <c r="D97" s="303" t="s">
        <v>348</v>
      </c>
      <c r="F97" s="213" t="s">
        <v>75</v>
      </c>
      <c r="G97" s="213"/>
    </row>
    <row r="98" spans="1:7" s="110" customFormat="1" ht="15" hidden="1" customHeight="1" x14ac:dyDescent="0.25">
      <c r="A98" s="237"/>
      <c r="B98" s="425"/>
      <c r="C98" s="138">
        <v>0</v>
      </c>
      <c r="D98" s="303" t="s">
        <v>348</v>
      </c>
      <c r="F98" s="213" t="s">
        <v>75</v>
      </c>
      <c r="G98" s="213"/>
    </row>
    <row r="99" spans="1:7" s="110" customFormat="1" ht="15" hidden="1" customHeight="1" x14ac:dyDescent="0.25">
      <c r="A99" s="237"/>
      <c r="B99" s="425"/>
      <c r="C99" s="138">
        <v>0</v>
      </c>
      <c r="D99" s="303" t="s">
        <v>348</v>
      </c>
      <c r="F99" s="213" t="s">
        <v>75</v>
      </c>
      <c r="G99" s="213"/>
    </row>
    <row r="100" spans="1:7" s="110" customFormat="1" ht="15" hidden="1" customHeight="1" x14ac:dyDescent="0.25">
      <c r="A100" s="237"/>
      <c r="B100" s="425"/>
      <c r="C100" s="138">
        <v>0</v>
      </c>
      <c r="D100" s="303" t="s">
        <v>348</v>
      </c>
      <c r="F100" s="213" t="s">
        <v>75</v>
      </c>
      <c r="G100" s="213"/>
    </row>
    <row r="101" spans="1:7" s="110" customFormat="1" ht="15" hidden="1" customHeight="1" x14ac:dyDescent="0.25">
      <c r="A101" s="237"/>
      <c r="B101" s="425"/>
      <c r="C101" s="138">
        <v>0</v>
      </c>
      <c r="D101" s="303" t="s">
        <v>348</v>
      </c>
      <c r="F101" s="213" t="s">
        <v>75</v>
      </c>
      <c r="G101" s="213"/>
    </row>
    <row r="102" spans="1:7" s="110" customFormat="1" ht="15" hidden="1" customHeight="1" x14ac:dyDescent="0.25">
      <c r="A102" s="237"/>
      <c r="B102" s="425"/>
      <c r="C102" s="138">
        <v>0</v>
      </c>
      <c r="D102" s="303" t="s">
        <v>348</v>
      </c>
      <c r="F102" s="213" t="s">
        <v>75</v>
      </c>
      <c r="G102" s="213"/>
    </row>
    <row r="103" spans="1:7" s="110" customFormat="1" ht="15" hidden="1" customHeight="1" x14ac:dyDescent="0.25">
      <c r="A103" s="237"/>
      <c r="B103" s="425"/>
      <c r="C103" s="138">
        <v>0</v>
      </c>
      <c r="D103" s="303" t="s">
        <v>348</v>
      </c>
      <c r="F103" s="213" t="s">
        <v>75</v>
      </c>
      <c r="G103" s="213"/>
    </row>
    <row r="104" spans="1:7" s="110" customFormat="1" ht="15" hidden="1" customHeight="1" x14ac:dyDescent="0.25">
      <c r="A104" s="237"/>
      <c r="B104" s="425"/>
      <c r="C104" s="138">
        <v>0</v>
      </c>
      <c r="D104" s="303" t="s">
        <v>348</v>
      </c>
      <c r="F104" s="213" t="s">
        <v>75</v>
      </c>
      <c r="G104" s="213"/>
    </row>
    <row r="105" spans="1:7" s="110" customFormat="1" ht="15" hidden="1" customHeight="1" x14ac:dyDescent="0.25">
      <c r="A105" s="237"/>
      <c r="B105" s="425"/>
      <c r="C105" s="138">
        <v>0</v>
      </c>
      <c r="D105" s="303" t="s">
        <v>348</v>
      </c>
      <c r="F105" s="213" t="s">
        <v>75</v>
      </c>
      <c r="G105" s="213"/>
    </row>
    <row r="106" spans="1:7" s="110" customFormat="1" ht="15" hidden="1" customHeight="1" x14ac:dyDescent="0.25">
      <c r="A106" s="237"/>
      <c r="B106" s="425"/>
      <c r="C106" s="138">
        <v>0</v>
      </c>
      <c r="D106" s="303" t="s">
        <v>348</v>
      </c>
      <c r="F106" s="213" t="s">
        <v>75</v>
      </c>
      <c r="G106" s="213"/>
    </row>
    <row r="107" spans="1:7" s="110" customFormat="1" ht="15" hidden="1" customHeight="1" x14ac:dyDescent="0.25">
      <c r="A107" s="237"/>
      <c r="B107" s="425"/>
      <c r="C107" s="138">
        <v>0</v>
      </c>
      <c r="D107" s="303" t="s">
        <v>348</v>
      </c>
      <c r="F107" s="213" t="s">
        <v>75</v>
      </c>
      <c r="G107" s="213"/>
    </row>
    <row r="108" spans="1:7" s="110" customFormat="1" ht="15" hidden="1" customHeight="1" x14ac:dyDescent="0.25">
      <c r="A108" s="237"/>
      <c r="B108" s="425"/>
      <c r="C108" s="138">
        <v>0</v>
      </c>
      <c r="D108" s="303" t="s">
        <v>348</v>
      </c>
      <c r="F108" s="213" t="s">
        <v>75</v>
      </c>
      <c r="G108" s="213"/>
    </row>
    <row r="109" spans="1:7" s="110" customFormat="1" ht="15" hidden="1" customHeight="1" x14ac:dyDescent="0.25">
      <c r="A109" s="237"/>
      <c r="B109" s="425"/>
      <c r="C109" s="138">
        <v>0</v>
      </c>
      <c r="D109" s="303" t="s">
        <v>348</v>
      </c>
      <c r="F109" s="213" t="s">
        <v>75</v>
      </c>
      <c r="G109" s="213"/>
    </row>
    <row r="110" spans="1:7" s="110" customFormat="1" ht="15" hidden="1" customHeight="1" x14ac:dyDescent="0.25">
      <c r="A110" s="237"/>
      <c r="B110" s="425"/>
      <c r="C110" s="138">
        <v>0</v>
      </c>
      <c r="D110" s="303" t="s">
        <v>348</v>
      </c>
      <c r="F110" s="213" t="s">
        <v>75</v>
      </c>
      <c r="G110" s="213"/>
    </row>
    <row r="111" spans="1:7" s="110" customFormat="1" ht="15" hidden="1" customHeight="1" x14ac:dyDescent="0.25">
      <c r="A111" s="237"/>
      <c r="B111" s="425"/>
      <c r="C111" s="138">
        <v>0</v>
      </c>
      <c r="D111" s="303" t="s">
        <v>348</v>
      </c>
      <c r="F111" s="213" t="s">
        <v>75</v>
      </c>
      <c r="G111" s="213"/>
    </row>
    <row r="112" spans="1:7" s="110" customFormat="1" ht="15" hidden="1" customHeight="1" x14ac:dyDescent="0.25">
      <c r="A112" s="237"/>
      <c r="B112" s="425"/>
      <c r="C112" s="138">
        <v>0</v>
      </c>
      <c r="D112" s="303" t="s">
        <v>348</v>
      </c>
      <c r="F112" s="213" t="s">
        <v>75</v>
      </c>
      <c r="G112" s="213"/>
    </row>
    <row r="113" spans="1:7" s="110" customFormat="1" ht="15" hidden="1" customHeight="1" x14ac:dyDescent="0.25">
      <c r="A113" s="237"/>
      <c r="B113" s="425"/>
      <c r="C113" s="138">
        <v>0</v>
      </c>
      <c r="D113" s="303" t="s">
        <v>348</v>
      </c>
      <c r="F113" s="213" t="s">
        <v>75</v>
      </c>
      <c r="G113" s="213"/>
    </row>
    <row r="114" spans="1:7" s="110" customFormat="1" ht="15" hidden="1" customHeight="1" x14ac:dyDescent="0.25">
      <c r="A114" s="237"/>
      <c r="B114" s="425"/>
      <c r="C114" s="138">
        <v>0</v>
      </c>
      <c r="D114" s="303" t="s">
        <v>348</v>
      </c>
      <c r="F114" s="213" t="s">
        <v>75</v>
      </c>
      <c r="G114" s="213"/>
    </row>
    <row r="115" spans="1:7" s="110" customFormat="1" ht="15" hidden="1" customHeight="1" x14ac:dyDescent="0.25">
      <c r="A115" s="237"/>
      <c r="B115" s="425"/>
      <c r="C115" s="138">
        <v>0</v>
      </c>
      <c r="D115" s="303" t="s">
        <v>348</v>
      </c>
      <c r="F115" s="213" t="s">
        <v>75</v>
      </c>
      <c r="G115" s="213"/>
    </row>
    <row r="116" spans="1:7" s="110" customFormat="1" ht="15" hidden="1" customHeight="1" x14ac:dyDescent="0.25">
      <c r="A116" s="237"/>
      <c r="B116" s="425"/>
      <c r="C116" s="138">
        <v>0</v>
      </c>
      <c r="D116" s="303" t="s">
        <v>348</v>
      </c>
      <c r="F116" s="213" t="s">
        <v>75</v>
      </c>
      <c r="G116" s="213"/>
    </row>
    <row r="117" spans="1:7" s="110" customFormat="1" ht="15" hidden="1" customHeight="1" x14ac:dyDescent="0.25">
      <c r="A117" s="237"/>
      <c r="B117" s="425"/>
      <c r="C117" s="138">
        <v>0</v>
      </c>
      <c r="D117" s="303" t="s">
        <v>348</v>
      </c>
      <c r="F117" s="213" t="s">
        <v>75</v>
      </c>
      <c r="G117" s="213"/>
    </row>
    <row r="118" spans="1:7" s="110" customFormat="1" ht="15" hidden="1" customHeight="1" x14ac:dyDescent="0.25">
      <c r="A118" s="237"/>
      <c r="B118" s="425"/>
      <c r="C118" s="138">
        <v>0</v>
      </c>
      <c r="D118" s="303" t="s">
        <v>348</v>
      </c>
      <c r="F118" s="213" t="s">
        <v>75</v>
      </c>
      <c r="G118" s="213"/>
    </row>
    <row r="119" spans="1:7" s="110" customFormat="1" ht="15" hidden="1" customHeight="1" x14ac:dyDescent="0.25">
      <c r="A119" s="237"/>
      <c r="B119" s="425"/>
      <c r="C119" s="138">
        <v>0</v>
      </c>
      <c r="D119" s="303" t="s">
        <v>348</v>
      </c>
      <c r="F119" s="213" t="s">
        <v>75</v>
      </c>
      <c r="G119" s="213"/>
    </row>
    <row r="120" spans="1:7" s="110" customFormat="1" ht="15" hidden="1" customHeight="1" x14ac:dyDescent="0.25">
      <c r="A120" s="237"/>
      <c r="B120" s="425"/>
      <c r="C120" s="138">
        <v>0</v>
      </c>
      <c r="D120" s="303" t="s">
        <v>348</v>
      </c>
      <c r="F120" s="213" t="s">
        <v>75</v>
      </c>
      <c r="G120" s="213"/>
    </row>
    <row r="121" spans="1:7" s="110" customFormat="1" ht="15" hidden="1" customHeight="1" x14ac:dyDescent="0.25">
      <c r="A121" s="237"/>
      <c r="B121" s="425"/>
      <c r="C121" s="138">
        <v>0</v>
      </c>
      <c r="D121" s="303" t="s">
        <v>348</v>
      </c>
      <c r="F121" s="213" t="s">
        <v>75</v>
      </c>
      <c r="G121" s="213"/>
    </row>
    <row r="122" spans="1:7" s="110" customFormat="1" ht="15" hidden="1" customHeight="1" x14ac:dyDescent="0.25">
      <c r="A122" s="237"/>
      <c r="B122" s="425"/>
      <c r="C122" s="138">
        <v>0</v>
      </c>
      <c r="D122" s="303" t="s">
        <v>348</v>
      </c>
      <c r="F122" s="213" t="s">
        <v>75</v>
      </c>
      <c r="G122" s="213"/>
    </row>
    <row r="123" spans="1:7" s="110" customFormat="1" ht="15" hidden="1" customHeight="1" x14ac:dyDescent="0.25">
      <c r="A123" s="237"/>
      <c r="B123" s="425"/>
      <c r="C123" s="138">
        <v>0</v>
      </c>
      <c r="D123" s="303" t="s">
        <v>348</v>
      </c>
      <c r="F123" s="213" t="s">
        <v>75</v>
      </c>
      <c r="G123" s="213"/>
    </row>
    <row r="124" spans="1:7" s="110" customFormat="1" ht="15" hidden="1" customHeight="1" x14ac:dyDescent="0.25">
      <c r="A124" s="237"/>
      <c r="B124" s="425"/>
      <c r="C124" s="138">
        <v>0</v>
      </c>
      <c r="D124" s="303" t="s">
        <v>348</v>
      </c>
      <c r="F124" s="213" t="s">
        <v>75</v>
      </c>
      <c r="G124" s="213"/>
    </row>
    <row r="125" spans="1:7" s="110" customFormat="1" ht="15" hidden="1" customHeight="1" x14ac:dyDescent="0.25">
      <c r="A125" s="237"/>
      <c r="B125" s="425"/>
      <c r="C125" s="138">
        <v>0</v>
      </c>
      <c r="D125" s="303" t="s">
        <v>348</v>
      </c>
      <c r="F125" s="213" t="s">
        <v>75</v>
      </c>
      <c r="G125" s="213"/>
    </row>
    <row r="126" spans="1:7" s="110" customFormat="1" ht="15" hidden="1" customHeight="1" x14ac:dyDescent="0.25">
      <c r="A126" s="237"/>
      <c r="B126" s="425"/>
      <c r="C126" s="138">
        <v>0</v>
      </c>
      <c r="D126" s="303" t="s">
        <v>348</v>
      </c>
      <c r="F126" s="213" t="s">
        <v>75</v>
      </c>
      <c r="G126" s="213"/>
    </row>
    <row r="127" spans="1:7" s="110" customFormat="1" ht="15" hidden="1" customHeight="1" x14ac:dyDescent="0.25">
      <c r="A127" s="237"/>
      <c r="B127" s="425"/>
      <c r="C127" s="138">
        <v>0</v>
      </c>
      <c r="D127" s="303" t="s">
        <v>348</v>
      </c>
      <c r="F127" s="213" t="s">
        <v>75</v>
      </c>
      <c r="G127" s="213"/>
    </row>
    <row r="128" spans="1:7" s="110" customFormat="1" ht="15" hidden="1" customHeight="1" x14ac:dyDescent="0.25">
      <c r="A128" s="237"/>
      <c r="B128" s="425"/>
      <c r="C128" s="138">
        <v>0</v>
      </c>
      <c r="D128" s="303" t="s">
        <v>348</v>
      </c>
      <c r="F128" s="213" t="s">
        <v>75</v>
      </c>
      <c r="G128" s="213"/>
    </row>
    <row r="129" spans="1:7" s="110" customFormat="1" ht="15" hidden="1" customHeight="1" x14ac:dyDescent="0.25">
      <c r="A129" s="237"/>
      <c r="B129" s="425"/>
      <c r="C129" s="138">
        <v>0</v>
      </c>
      <c r="D129" s="303" t="s">
        <v>348</v>
      </c>
      <c r="F129" s="213" t="s">
        <v>75</v>
      </c>
      <c r="G129" s="213"/>
    </row>
    <row r="130" spans="1:7" s="110" customFormat="1" ht="15" hidden="1" customHeight="1" x14ac:dyDescent="0.25">
      <c r="A130" s="237"/>
      <c r="B130" s="425"/>
      <c r="C130" s="138">
        <v>0</v>
      </c>
      <c r="D130" s="303" t="s">
        <v>348</v>
      </c>
      <c r="F130" s="213" t="s">
        <v>75</v>
      </c>
      <c r="G130" s="213"/>
    </row>
    <row r="131" spans="1:7" s="110" customFormat="1" ht="15" hidden="1" customHeight="1" x14ac:dyDescent="0.25">
      <c r="A131" s="237"/>
      <c r="B131" s="425"/>
      <c r="C131" s="138">
        <v>0</v>
      </c>
      <c r="D131" s="303" t="s">
        <v>348</v>
      </c>
      <c r="F131" s="213" t="s">
        <v>75</v>
      </c>
      <c r="G131" s="213"/>
    </row>
    <row r="132" spans="1:7" s="110" customFormat="1" ht="15" hidden="1" customHeight="1" x14ac:dyDescent="0.25">
      <c r="A132" s="237"/>
      <c r="B132" s="425"/>
      <c r="C132" s="138">
        <v>0</v>
      </c>
      <c r="D132" s="303" t="s">
        <v>348</v>
      </c>
      <c r="F132" s="213" t="s">
        <v>75</v>
      </c>
      <c r="G132" s="213"/>
    </row>
    <row r="133" spans="1:7" s="110" customFormat="1" ht="15" hidden="1" customHeight="1" x14ac:dyDescent="0.25">
      <c r="A133" s="237"/>
      <c r="B133" s="425"/>
      <c r="C133" s="138">
        <v>0</v>
      </c>
      <c r="D133" s="303" t="s">
        <v>348</v>
      </c>
      <c r="F133" s="213" t="s">
        <v>75</v>
      </c>
      <c r="G133" s="213"/>
    </row>
    <row r="134" spans="1:7" s="110" customFormat="1" ht="15" customHeight="1" x14ac:dyDescent="0.25">
      <c r="A134" s="426"/>
      <c r="B134" s="426"/>
      <c r="C134" s="326">
        <v>0</v>
      </c>
      <c r="D134" s="122" t="s">
        <v>348</v>
      </c>
      <c r="F134" s="214" t="s">
        <v>75</v>
      </c>
      <c r="G134" s="237"/>
    </row>
    <row r="135" spans="1:7" s="110" customFormat="1" x14ac:dyDescent="0.25">
      <c r="A135" s="425"/>
      <c r="B135" s="218" t="s">
        <v>40</v>
      </c>
      <c r="C135" s="323">
        <f>ROUND(SUBTOTAL(109,C5:C134),2)</f>
        <v>0</v>
      </c>
      <c r="D135" s="122" t="s">
        <v>348</v>
      </c>
      <c r="F135" s="125" t="s">
        <v>352</v>
      </c>
    </row>
    <row r="136" spans="1:7" s="110" customFormat="1" x14ac:dyDescent="0.25">
      <c r="A136" s="425"/>
      <c r="B136" s="425"/>
      <c r="C136" s="318"/>
      <c r="D136" s="122" t="s">
        <v>349</v>
      </c>
    </row>
    <row r="137" spans="1:7" s="110" customFormat="1" x14ac:dyDescent="0.25">
      <c r="A137" s="426"/>
      <c r="B137" s="426"/>
      <c r="C137" s="138"/>
      <c r="D137" s="122" t="s">
        <v>349</v>
      </c>
    </row>
    <row r="138" spans="1:7" s="110" customFormat="1" ht="15" customHeight="1" x14ac:dyDescent="0.25">
      <c r="A138" s="237"/>
      <c r="B138" s="425"/>
      <c r="C138" s="138"/>
      <c r="D138" s="122" t="s">
        <v>349</v>
      </c>
      <c r="F138" s="213" t="s">
        <v>75</v>
      </c>
      <c r="G138" s="213"/>
    </row>
    <row r="139" spans="1:7" s="110" customFormat="1" ht="15" customHeight="1" x14ac:dyDescent="0.25">
      <c r="A139" s="237"/>
      <c r="B139" s="425"/>
      <c r="C139" s="138">
        <v>0</v>
      </c>
      <c r="D139" s="122" t="s">
        <v>349</v>
      </c>
      <c r="F139" s="213" t="s">
        <v>75</v>
      </c>
      <c r="G139" s="213"/>
    </row>
    <row r="140" spans="1:7" s="110" customFormat="1" ht="15" hidden="1" customHeight="1" x14ac:dyDescent="0.25">
      <c r="A140" s="237"/>
      <c r="B140" s="425"/>
      <c r="C140" s="138">
        <v>0</v>
      </c>
      <c r="D140" s="122" t="s">
        <v>349</v>
      </c>
      <c r="F140" s="213" t="s">
        <v>75</v>
      </c>
      <c r="G140" s="213"/>
    </row>
    <row r="141" spans="1:7" s="110" customFormat="1" ht="15" hidden="1" customHeight="1" x14ac:dyDescent="0.25">
      <c r="A141" s="237"/>
      <c r="B141" s="425"/>
      <c r="C141" s="138">
        <v>0</v>
      </c>
      <c r="D141" s="122" t="s">
        <v>349</v>
      </c>
      <c r="F141" s="213" t="s">
        <v>75</v>
      </c>
      <c r="G141" s="213"/>
    </row>
    <row r="142" spans="1:7" s="110" customFormat="1" ht="15" hidden="1" customHeight="1" x14ac:dyDescent="0.25">
      <c r="A142" s="237"/>
      <c r="B142" s="425"/>
      <c r="C142" s="138">
        <v>0</v>
      </c>
      <c r="D142" s="122" t="s">
        <v>349</v>
      </c>
      <c r="F142" s="213" t="s">
        <v>75</v>
      </c>
      <c r="G142" s="213"/>
    </row>
    <row r="143" spans="1:7" s="110" customFormat="1" ht="15" hidden="1" customHeight="1" x14ac:dyDescent="0.25">
      <c r="A143" s="237"/>
      <c r="B143" s="425"/>
      <c r="C143" s="138">
        <v>0</v>
      </c>
      <c r="D143" s="122" t="s">
        <v>349</v>
      </c>
      <c r="F143" s="213" t="s">
        <v>75</v>
      </c>
      <c r="G143" s="213"/>
    </row>
    <row r="144" spans="1:7" s="110" customFormat="1" ht="15" hidden="1" customHeight="1" x14ac:dyDescent="0.25">
      <c r="A144" s="237"/>
      <c r="B144" s="425"/>
      <c r="C144" s="138">
        <v>0</v>
      </c>
      <c r="D144" s="122" t="s">
        <v>349</v>
      </c>
      <c r="F144" s="213" t="s">
        <v>75</v>
      </c>
      <c r="G144" s="213"/>
    </row>
    <row r="145" spans="1:7" s="110" customFormat="1" ht="15" hidden="1" customHeight="1" x14ac:dyDescent="0.25">
      <c r="A145" s="237"/>
      <c r="B145" s="425"/>
      <c r="C145" s="138">
        <v>0</v>
      </c>
      <c r="D145" s="122" t="s">
        <v>349</v>
      </c>
      <c r="F145" s="213" t="s">
        <v>75</v>
      </c>
      <c r="G145" s="213"/>
    </row>
    <row r="146" spans="1:7" s="110" customFormat="1" ht="15" hidden="1" customHeight="1" x14ac:dyDescent="0.25">
      <c r="A146" s="237"/>
      <c r="B146" s="425"/>
      <c r="C146" s="138">
        <v>0</v>
      </c>
      <c r="D146" s="122" t="s">
        <v>349</v>
      </c>
      <c r="F146" s="213" t="s">
        <v>75</v>
      </c>
      <c r="G146" s="213"/>
    </row>
    <row r="147" spans="1:7" s="110" customFormat="1" ht="15" hidden="1" customHeight="1" x14ac:dyDescent="0.25">
      <c r="A147" s="237"/>
      <c r="B147" s="425"/>
      <c r="C147" s="138">
        <v>0</v>
      </c>
      <c r="D147" s="122" t="s">
        <v>349</v>
      </c>
      <c r="F147" s="213" t="s">
        <v>75</v>
      </c>
      <c r="G147" s="213"/>
    </row>
    <row r="148" spans="1:7" s="110" customFormat="1" ht="15" hidden="1" customHeight="1" x14ac:dyDescent="0.25">
      <c r="A148" s="237"/>
      <c r="B148" s="425"/>
      <c r="C148" s="138">
        <v>0</v>
      </c>
      <c r="D148" s="122" t="s">
        <v>349</v>
      </c>
      <c r="F148" s="213" t="s">
        <v>75</v>
      </c>
      <c r="G148" s="213"/>
    </row>
    <row r="149" spans="1:7" s="110" customFormat="1" ht="15" hidden="1" customHeight="1" x14ac:dyDescent="0.25">
      <c r="A149" s="237"/>
      <c r="B149" s="425"/>
      <c r="C149" s="138">
        <v>0</v>
      </c>
      <c r="D149" s="122" t="s">
        <v>349</v>
      </c>
      <c r="F149" s="213" t="s">
        <v>75</v>
      </c>
      <c r="G149" s="213"/>
    </row>
    <row r="150" spans="1:7" s="110" customFormat="1" ht="15" hidden="1" customHeight="1" x14ac:dyDescent="0.25">
      <c r="A150" s="237"/>
      <c r="B150" s="425"/>
      <c r="C150" s="138">
        <v>0</v>
      </c>
      <c r="D150" s="122" t="s">
        <v>349</v>
      </c>
      <c r="F150" s="213" t="s">
        <v>75</v>
      </c>
      <c r="G150" s="213"/>
    </row>
    <row r="151" spans="1:7" s="110" customFormat="1" ht="15" hidden="1" customHeight="1" x14ac:dyDescent="0.25">
      <c r="A151" s="237"/>
      <c r="B151" s="425"/>
      <c r="C151" s="138">
        <v>0</v>
      </c>
      <c r="D151" s="122" t="s">
        <v>349</v>
      </c>
      <c r="F151" s="213" t="s">
        <v>75</v>
      </c>
      <c r="G151" s="213"/>
    </row>
    <row r="152" spans="1:7" s="110" customFormat="1" ht="15" hidden="1" customHeight="1" x14ac:dyDescent="0.25">
      <c r="A152" s="237"/>
      <c r="B152" s="425"/>
      <c r="C152" s="138">
        <v>0</v>
      </c>
      <c r="D152" s="122" t="s">
        <v>349</v>
      </c>
      <c r="F152" s="213" t="s">
        <v>75</v>
      </c>
      <c r="G152" s="213"/>
    </row>
    <row r="153" spans="1:7" s="110" customFormat="1" ht="15" hidden="1" customHeight="1" x14ac:dyDescent="0.25">
      <c r="A153" s="237"/>
      <c r="B153" s="425"/>
      <c r="C153" s="138">
        <v>0</v>
      </c>
      <c r="D153" s="122" t="s">
        <v>349</v>
      </c>
      <c r="F153" s="213" t="s">
        <v>75</v>
      </c>
      <c r="G153" s="213"/>
    </row>
    <row r="154" spans="1:7" s="110" customFormat="1" ht="15" hidden="1" customHeight="1" x14ac:dyDescent="0.25">
      <c r="A154" s="237"/>
      <c r="B154" s="425"/>
      <c r="C154" s="138">
        <v>0</v>
      </c>
      <c r="D154" s="122" t="s">
        <v>349</v>
      </c>
      <c r="F154" s="213" t="s">
        <v>75</v>
      </c>
      <c r="G154" s="213"/>
    </row>
    <row r="155" spans="1:7" s="110" customFormat="1" ht="15" hidden="1" customHeight="1" x14ac:dyDescent="0.25">
      <c r="A155" s="237"/>
      <c r="B155" s="425"/>
      <c r="C155" s="138">
        <v>0</v>
      </c>
      <c r="D155" s="122" t="s">
        <v>349</v>
      </c>
      <c r="F155" s="213" t="s">
        <v>75</v>
      </c>
      <c r="G155" s="213"/>
    </row>
    <row r="156" spans="1:7" s="110" customFormat="1" ht="15" hidden="1" customHeight="1" x14ac:dyDescent="0.25">
      <c r="A156" s="237"/>
      <c r="B156" s="425"/>
      <c r="C156" s="138">
        <v>0</v>
      </c>
      <c r="D156" s="122" t="s">
        <v>349</v>
      </c>
      <c r="F156" s="213" t="s">
        <v>75</v>
      </c>
      <c r="G156" s="213"/>
    </row>
    <row r="157" spans="1:7" s="110" customFormat="1" ht="15" hidden="1" customHeight="1" x14ac:dyDescent="0.25">
      <c r="A157" s="237"/>
      <c r="B157" s="425"/>
      <c r="C157" s="138">
        <v>0</v>
      </c>
      <c r="D157" s="122" t="s">
        <v>349</v>
      </c>
      <c r="F157" s="213" t="s">
        <v>75</v>
      </c>
      <c r="G157" s="213"/>
    </row>
    <row r="158" spans="1:7" s="110" customFormat="1" ht="15" hidden="1" customHeight="1" x14ac:dyDescent="0.25">
      <c r="A158" s="237"/>
      <c r="B158" s="425"/>
      <c r="C158" s="138">
        <v>0</v>
      </c>
      <c r="D158" s="122" t="s">
        <v>349</v>
      </c>
      <c r="F158" s="213" t="s">
        <v>75</v>
      </c>
      <c r="G158" s="213"/>
    </row>
    <row r="159" spans="1:7" s="110" customFormat="1" ht="15" hidden="1" customHeight="1" x14ac:dyDescent="0.25">
      <c r="A159" s="237"/>
      <c r="B159" s="425"/>
      <c r="C159" s="138">
        <v>0</v>
      </c>
      <c r="D159" s="122" t="s">
        <v>349</v>
      </c>
      <c r="F159" s="213" t="s">
        <v>75</v>
      </c>
      <c r="G159" s="213"/>
    </row>
    <row r="160" spans="1:7" s="110" customFormat="1" ht="15" hidden="1" customHeight="1" x14ac:dyDescent="0.25">
      <c r="A160" s="237"/>
      <c r="B160" s="425"/>
      <c r="C160" s="138">
        <v>0</v>
      </c>
      <c r="D160" s="122" t="s">
        <v>349</v>
      </c>
      <c r="F160" s="213" t="s">
        <v>75</v>
      </c>
      <c r="G160" s="213"/>
    </row>
    <row r="161" spans="1:7" s="110" customFormat="1" ht="15" hidden="1" customHeight="1" x14ac:dyDescent="0.25">
      <c r="A161" s="237"/>
      <c r="B161" s="425"/>
      <c r="C161" s="138">
        <v>0</v>
      </c>
      <c r="D161" s="122" t="s">
        <v>349</v>
      </c>
      <c r="F161" s="213" t="s">
        <v>75</v>
      </c>
      <c r="G161" s="213"/>
    </row>
    <row r="162" spans="1:7" s="110" customFormat="1" ht="15" hidden="1" customHeight="1" x14ac:dyDescent="0.25">
      <c r="A162" s="237"/>
      <c r="B162" s="425"/>
      <c r="C162" s="138">
        <v>0</v>
      </c>
      <c r="D162" s="122" t="s">
        <v>349</v>
      </c>
      <c r="F162" s="213" t="s">
        <v>75</v>
      </c>
      <c r="G162" s="213"/>
    </row>
    <row r="163" spans="1:7" s="110" customFormat="1" ht="15" hidden="1" customHeight="1" x14ac:dyDescent="0.25">
      <c r="A163" s="237"/>
      <c r="B163" s="425"/>
      <c r="C163" s="138">
        <v>0</v>
      </c>
      <c r="D163" s="122" t="s">
        <v>349</v>
      </c>
      <c r="F163" s="213" t="s">
        <v>75</v>
      </c>
      <c r="G163" s="213"/>
    </row>
    <row r="164" spans="1:7" s="110" customFormat="1" ht="15" hidden="1" customHeight="1" x14ac:dyDescent="0.25">
      <c r="A164" s="237"/>
      <c r="B164" s="425"/>
      <c r="C164" s="138">
        <v>0</v>
      </c>
      <c r="D164" s="122" t="s">
        <v>349</v>
      </c>
      <c r="F164" s="213" t="s">
        <v>75</v>
      </c>
      <c r="G164" s="213"/>
    </row>
    <row r="165" spans="1:7" s="110" customFormat="1" ht="15" hidden="1" customHeight="1" x14ac:dyDescent="0.25">
      <c r="A165" s="237"/>
      <c r="B165" s="425"/>
      <c r="C165" s="138">
        <v>0</v>
      </c>
      <c r="D165" s="122" t="s">
        <v>349</v>
      </c>
      <c r="F165" s="213" t="s">
        <v>75</v>
      </c>
      <c r="G165" s="213"/>
    </row>
    <row r="166" spans="1:7" s="110" customFormat="1" ht="15" hidden="1" customHeight="1" x14ac:dyDescent="0.25">
      <c r="A166" s="237"/>
      <c r="B166" s="425"/>
      <c r="C166" s="138">
        <v>0</v>
      </c>
      <c r="D166" s="122" t="s">
        <v>349</v>
      </c>
      <c r="F166" s="213" t="s">
        <v>75</v>
      </c>
      <c r="G166" s="213"/>
    </row>
    <row r="167" spans="1:7" s="110" customFormat="1" ht="15" hidden="1" customHeight="1" x14ac:dyDescent="0.25">
      <c r="A167" s="237"/>
      <c r="B167" s="425"/>
      <c r="C167" s="138">
        <v>0</v>
      </c>
      <c r="D167" s="122" t="s">
        <v>349</v>
      </c>
      <c r="F167" s="213" t="s">
        <v>75</v>
      </c>
      <c r="G167" s="213"/>
    </row>
    <row r="168" spans="1:7" s="110" customFormat="1" ht="15" hidden="1" customHeight="1" x14ac:dyDescent="0.25">
      <c r="A168" s="237"/>
      <c r="B168" s="425"/>
      <c r="C168" s="138">
        <v>0</v>
      </c>
      <c r="D168" s="122" t="s">
        <v>349</v>
      </c>
      <c r="F168" s="213" t="s">
        <v>75</v>
      </c>
      <c r="G168" s="213"/>
    </row>
    <row r="169" spans="1:7" s="110" customFormat="1" ht="15" hidden="1" customHeight="1" x14ac:dyDescent="0.25">
      <c r="A169" s="237"/>
      <c r="B169" s="425"/>
      <c r="C169" s="138">
        <v>0</v>
      </c>
      <c r="D169" s="122" t="s">
        <v>349</v>
      </c>
      <c r="F169" s="213" t="s">
        <v>75</v>
      </c>
      <c r="G169" s="213"/>
    </row>
    <row r="170" spans="1:7" s="110" customFormat="1" ht="15" hidden="1" customHeight="1" x14ac:dyDescent="0.25">
      <c r="A170" s="237"/>
      <c r="B170" s="425"/>
      <c r="C170" s="138">
        <v>0</v>
      </c>
      <c r="D170" s="122" t="s">
        <v>349</v>
      </c>
      <c r="F170" s="213" t="s">
        <v>75</v>
      </c>
      <c r="G170" s="213"/>
    </row>
    <row r="171" spans="1:7" s="110" customFormat="1" ht="15" hidden="1" customHeight="1" x14ac:dyDescent="0.25">
      <c r="A171" s="237"/>
      <c r="B171" s="425"/>
      <c r="C171" s="138">
        <v>0</v>
      </c>
      <c r="D171" s="122" t="s">
        <v>349</v>
      </c>
      <c r="F171" s="213" t="s">
        <v>75</v>
      </c>
      <c r="G171" s="213"/>
    </row>
    <row r="172" spans="1:7" s="110" customFormat="1" ht="15" hidden="1" customHeight="1" x14ac:dyDescent="0.25">
      <c r="A172" s="237"/>
      <c r="B172" s="425"/>
      <c r="C172" s="138">
        <v>0</v>
      </c>
      <c r="D172" s="122" t="s">
        <v>349</v>
      </c>
      <c r="F172" s="213" t="s">
        <v>75</v>
      </c>
      <c r="G172" s="213"/>
    </row>
    <row r="173" spans="1:7" s="110" customFormat="1" ht="15" hidden="1" customHeight="1" x14ac:dyDescent="0.25">
      <c r="A173" s="237"/>
      <c r="B173" s="425"/>
      <c r="C173" s="138">
        <v>0</v>
      </c>
      <c r="D173" s="122" t="s">
        <v>349</v>
      </c>
      <c r="F173" s="213" t="s">
        <v>75</v>
      </c>
      <c r="G173" s="213"/>
    </row>
    <row r="174" spans="1:7" s="110" customFormat="1" ht="15" hidden="1" customHeight="1" x14ac:dyDescent="0.25">
      <c r="A174" s="237"/>
      <c r="B174" s="425"/>
      <c r="C174" s="138">
        <v>0</v>
      </c>
      <c r="D174" s="122" t="s">
        <v>349</v>
      </c>
      <c r="F174" s="213" t="s">
        <v>75</v>
      </c>
      <c r="G174" s="213"/>
    </row>
    <row r="175" spans="1:7" s="110" customFormat="1" ht="15" hidden="1" customHeight="1" x14ac:dyDescent="0.25">
      <c r="A175" s="237"/>
      <c r="B175" s="425"/>
      <c r="C175" s="138">
        <v>0</v>
      </c>
      <c r="D175" s="122" t="s">
        <v>349</v>
      </c>
      <c r="F175" s="213" t="s">
        <v>75</v>
      </c>
      <c r="G175" s="213"/>
    </row>
    <row r="176" spans="1:7" s="110" customFormat="1" ht="15" hidden="1" customHeight="1" x14ac:dyDescent="0.25">
      <c r="A176" s="237"/>
      <c r="B176" s="425"/>
      <c r="C176" s="138">
        <v>0</v>
      </c>
      <c r="D176" s="122" t="s">
        <v>349</v>
      </c>
      <c r="F176" s="213" t="s">
        <v>75</v>
      </c>
      <c r="G176" s="213"/>
    </row>
    <row r="177" spans="1:7" s="110" customFormat="1" ht="15" hidden="1" customHeight="1" x14ac:dyDescent="0.25">
      <c r="A177" s="237"/>
      <c r="B177" s="425"/>
      <c r="C177" s="138">
        <v>0</v>
      </c>
      <c r="D177" s="122" t="s">
        <v>349</v>
      </c>
      <c r="F177" s="213" t="s">
        <v>75</v>
      </c>
      <c r="G177" s="213"/>
    </row>
    <row r="178" spans="1:7" s="110" customFormat="1" ht="15" hidden="1" customHeight="1" x14ac:dyDescent="0.25">
      <c r="A178" s="237"/>
      <c r="B178" s="425"/>
      <c r="C178" s="138">
        <v>0</v>
      </c>
      <c r="D178" s="122" t="s">
        <v>349</v>
      </c>
      <c r="F178" s="213" t="s">
        <v>75</v>
      </c>
      <c r="G178" s="213"/>
    </row>
    <row r="179" spans="1:7" s="110" customFormat="1" ht="15" hidden="1" customHeight="1" x14ac:dyDescent="0.25">
      <c r="A179" s="237"/>
      <c r="B179" s="425"/>
      <c r="C179" s="138">
        <v>0</v>
      </c>
      <c r="D179" s="122" t="s">
        <v>349</v>
      </c>
      <c r="F179" s="213" t="s">
        <v>75</v>
      </c>
      <c r="G179" s="213"/>
    </row>
    <row r="180" spans="1:7" s="110" customFormat="1" ht="15" hidden="1" customHeight="1" x14ac:dyDescent="0.25">
      <c r="A180" s="237"/>
      <c r="B180" s="425"/>
      <c r="C180" s="138">
        <v>0</v>
      </c>
      <c r="D180" s="122" t="s">
        <v>349</v>
      </c>
      <c r="F180" s="213" t="s">
        <v>75</v>
      </c>
      <c r="G180" s="213"/>
    </row>
    <row r="181" spans="1:7" s="110" customFormat="1" ht="15" hidden="1" customHeight="1" x14ac:dyDescent="0.25">
      <c r="A181" s="237"/>
      <c r="B181" s="425"/>
      <c r="C181" s="138">
        <v>0</v>
      </c>
      <c r="D181" s="122" t="s">
        <v>349</v>
      </c>
      <c r="F181" s="213" t="s">
        <v>75</v>
      </c>
      <c r="G181" s="213"/>
    </row>
    <row r="182" spans="1:7" s="110" customFormat="1" ht="15" hidden="1" customHeight="1" x14ac:dyDescent="0.25">
      <c r="A182" s="237"/>
      <c r="B182" s="425"/>
      <c r="C182" s="138">
        <v>0</v>
      </c>
      <c r="D182" s="122" t="s">
        <v>349</v>
      </c>
      <c r="F182" s="213" t="s">
        <v>75</v>
      </c>
      <c r="G182" s="213"/>
    </row>
    <row r="183" spans="1:7" s="110" customFormat="1" ht="15" hidden="1" customHeight="1" x14ac:dyDescent="0.25">
      <c r="A183" s="237"/>
      <c r="B183" s="425"/>
      <c r="C183" s="138">
        <v>0</v>
      </c>
      <c r="D183" s="122" t="s">
        <v>349</v>
      </c>
      <c r="F183" s="213" t="s">
        <v>75</v>
      </c>
      <c r="G183" s="213"/>
    </row>
    <row r="184" spans="1:7" s="110" customFormat="1" ht="15" hidden="1" customHeight="1" x14ac:dyDescent="0.25">
      <c r="A184" s="237"/>
      <c r="B184" s="425"/>
      <c r="C184" s="138">
        <v>0</v>
      </c>
      <c r="D184" s="122" t="s">
        <v>349</v>
      </c>
      <c r="F184" s="213" t="s">
        <v>75</v>
      </c>
      <c r="G184" s="213"/>
    </row>
    <row r="185" spans="1:7" s="110" customFormat="1" ht="15" hidden="1" customHeight="1" x14ac:dyDescent="0.25">
      <c r="A185" s="237"/>
      <c r="B185" s="425"/>
      <c r="C185" s="138">
        <v>0</v>
      </c>
      <c r="D185" s="122" t="s">
        <v>349</v>
      </c>
      <c r="F185" s="213" t="s">
        <v>75</v>
      </c>
      <c r="G185" s="213"/>
    </row>
    <row r="186" spans="1:7" s="110" customFormat="1" ht="15" hidden="1" customHeight="1" x14ac:dyDescent="0.25">
      <c r="A186" s="237"/>
      <c r="B186" s="425"/>
      <c r="C186" s="138">
        <v>0</v>
      </c>
      <c r="D186" s="122" t="s">
        <v>349</v>
      </c>
      <c r="F186" s="213" t="s">
        <v>75</v>
      </c>
      <c r="G186" s="213"/>
    </row>
    <row r="187" spans="1:7" s="110" customFormat="1" ht="15" hidden="1" customHeight="1" x14ac:dyDescent="0.25">
      <c r="A187" s="237"/>
      <c r="B187" s="425"/>
      <c r="C187" s="138">
        <v>0</v>
      </c>
      <c r="D187" s="122" t="s">
        <v>349</v>
      </c>
      <c r="F187" s="213" t="s">
        <v>75</v>
      </c>
      <c r="G187" s="213"/>
    </row>
    <row r="188" spans="1:7" s="110" customFormat="1" ht="15" hidden="1" customHeight="1" x14ac:dyDescent="0.25">
      <c r="A188" s="237"/>
      <c r="B188" s="425"/>
      <c r="C188" s="138">
        <v>0</v>
      </c>
      <c r="D188" s="122" t="s">
        <v>349</v>
      </c>
      <c r="F188" s="213" t="s">
        <v>75</v>
      </c>
      <c r="G188" s="213"/>
    </row>
    <row r="189" spans="1:7" s="110" customFormat="1" ht="15" hidden="1" customHeight="1" x14ac:dyDescent="0.25">
      <c r="A189" s="237"/>
      <c r="B189" s="425"/>
      <c r="C189" s="138">
        <v>0</v>
      </c>
      <c r="D189" s="122" t="s">
        <v>349</v>
      </c>
      <c r="F189" s="213" t="s">
        <v>75</v>
      </c>
      <c r="G189" s="213"/>
    </row>
    <row r="190" spans="1:7" s="110" customFormat="1" ht="15" hidden="1" customHeight="1" x14ac:dyDescent="0.25">
      <c r="A190" s="237"/>
      <c r="B190" s="425"/>
      <c r="C190" s="138">
        <v>0</v>
      </c>
      <c r="D190" s="122" t="s">
        <v>349</v>
      </c>
      <c r="F190" s="213" t="s">
        <v>75</v>
      </c>
      <c r="G190" s="213"/>
    </row>
    <row r="191" spans="1:7" s="110" customFormat="1" ht="15" hidden="1" customHeight="1" x14ac:dyDescent="0.25">
      <c r="A191" s="237"/>
      <c r="B191" s="425"/>
      <c r="C191" s="138">
        <v>0</v>
      </c>
      <c r="D191" s="122" t="s">
        <v>349</v>
      </c>
      <c r="F191" s="213" t="s">
        <v>75</v>
      </c>
      <c r="G191" s="213"/>
    </row>
    <row r="192" spans="1:7" s="110" customFormat="1" ht="15" hidden="1" customHeight="1" x14ac:dyDescent="0.25">
      <c r="A192" s="237"/>
      <c r="B192" s="425"/>
      <c r="C192" s="138">
        <v>0</v>
      </c>
      <c r="D192" s="122" t="s">
        <v>349</v>
      </c>
      <c r="F192" s="213" t="s">
        <v>75</v>
      </c>
      <c r="G192" s="213"/>
    </row>
    <row r="193" spans="1:7" s="110" customFormat="1" ht="15" hidden="1" customHeight="1" x14ac:dyDescent="0.25">
      <c r="A193" s="237"/>
      <c r="B193" s="425"/>
      <c r="C193" s="138">
        <v>0</v>
      </c>
      <c r="D193" s="122" t="s">
        <v>349</v>
      </c>
      <c r="F193" s="213" t="s">
        <v>75</v>
      </c>
      <c r="G193" s="213"/>
    </row>
    <row r="194" spans="1:7" s="110" customFormat="1" ht="15" hidden="1" customHeight="1" x14ac:dyDescent="0.25">
      <c r="A194" s="237"/>
      <c r="B194" s="425"/>
      <c r="C194" s="138">
        <v>0</v>
      </c>
      <c r="D194" s="122" t="s">
        <v>349</v>
      </c>
      <c r="F194" s="213" t="s">
        <v>75</v>
      </c>
      <c r="G194" s="213"/>
    </row>
    <row r="195" spans="1:7" s="110" customFormat="1" ht="15" hidden="1" customHeight="1" x14ac:dyDescent="0.25">
      <c r="A195" s="237"/>
      <c r="B195" s="425"/>
      <c r="C195" s="138">
        <v>0</v>
      </c>
      <c r="D195" s="122" t="s">
        <v>349</v>
      </c>
      <c r="F195" s="213" t="s">
        <v>75</v>
      </c>
      <c r="G195" s="213"/>
    </row>
    <row r="196" spans="1:7" s="110" customFormat="1" ht="15" hidden="1" customHeight="1" x14ac:dyDescent="0.25">
      <c r="A196" s="237"/>
      <c r="B196" s="425"/>
      <c r="C196" s="138">
        <v>0</v>
      </c>
      <c r="D196" s="122" t="s">
        <v>349</v>
      </c>
      <c r="F196" s="213" t="s">
        <v>75</v>
      </c>
      <c r="G196" s="213"/>
    </row>
    <row r="197" spans="1:7" s="110" customFormat="1" ht="15" hidden="1" customHeight="1" x14ac:dyDescent="0.25">
      <c r="A197" s="237"/>
      <c r="B197" s="425"/>
      <c r="C197" s="138">
        <v>0</v>
      </c>
      <c r="D197" s="122" t="s">
        <v>349</v>
      </c>
      <c r="F197" s="213" t="s">
        <v>75</v>
      </c>
      <c r="G197" s="213"/>
    </row>
    <row r="198" spans="1:7" s="110" customFormat="1" ht="15" hidden="1" customHeight="1" x14ac:dyDescent="0.25">
      <c r="A198" s="237"/>
      <c r="B198" s="425"/>
      <c r="C198" s="138">
        <v>0</v>
      </c>
      <c r="D198" s="122" t="s">
        <v>349</v>
      </c>
      <c r="F198" s="213" t="s">
        <v>75</v>
      </c>
      <c r="G198" s="213"/>
    </row>
    <row r="199" spans="1:7" s="110" customFormat="1" ht="15" hidden="1" customHeight="1" x14ac:dyDescent="0.25">
      <c r="A199" s="237"/>
      <c r="B199" s="425"/>
      <c r="C199" s="138">
        <v>0</v>
      </c>
      <c r="D199" s="122" t="s">
        <v>349</v>
      </c>
      <c r="F199" s="213" t="s">
        <v>75</v>
      </c>
      <c r="G199" s="213"/>
    </row>
    <row r="200" spans="1:7" s="110" customFormat="1" ht="15" hidden="1" customHeight="1" x14ac:dyDescent="0.25">
      <c r="A200" s="237"/>
      <c r="B200" s="425"/>
      <c r="C200" s="138">
        <v>0</v>
      </c>
      <c r="D200" s="122" t="s">
        <v>349</v>
      </c>
      <c r="F200" s="213" t="s">
        <v>75</v>
      </c>
      <c r="G200" s="213"/>
    </row>
    <row r="201" spans="1:7" s="110" customFormat="1" ht="15" hidden="1" customHeight="1" x14ac:dyDescent="0.25">
      <c r="A201" s="237"/>
      <c r="B201" s="425"/>
      <c r="C201" s="138">
        <v>0</v>
      </c>
      <c r="D201" s="122" t="s">
        <v>349</v>
      </c>
      <c r="F201" s="213" t="s">
        <v>75</v>
      </c>
      <c r="G201" s="213"/>
    </row>
    <row r="202" spans="1:7" s="110" customFormat="1" ht="15" hidden="1" customHeight="1" x14ac:dyDescent="0.25">
      <c r="A202" s="237"/>
      <c r="B202" s="425"/>
      <c r="C202" s="138">
        <v>0</v>
      </c>
      <c r="D202" s="122" t="s">
        <v>349</v>
      </c>
      <c r="F202" s="213" t="s">
        <v>75</v>
      </c>
      <c r="G202" s="213"/>
    </row>
    <row r="203" spans="1:7" s="110" customFormat="1" ht="15" hidden="1" customHeight="1" x14ac:dyDescent="0.25">
      <c r="A203" s="237"/>
      <c r="B203" s="425"/>
      <c r="C203" s="138">
        <v>0</v>
      </c>
      <c r="D203" s="122" t="s">
        <v>349</v>
      </c>
      <c r="F203" s="213" t="s">
        <v>75</v>
      </c>
      <c r="G203" s="213"/>
    </row>
    <row r="204" spans="1:7" s="110" customFormat="1" ht="15" hidden="1" customHeight="1" x14ac:dyDescent="0.25">
      <c r="A204" s="237"/>
      <c r="B204" s="425"/>
      <c r="C204" s="138">
        <v>0</v>
      </c>
      <c r="D204" s="122" t="s">
        <v>349</v>
      </c>
      <c r="F204" s="213" t="s">
        <v>75</v>
      </c>
      <c r="G204" s="213"/>
    </row>
    <row r="205" spans="1:7" s="110" customFormat="1" ht="15" hidden="1" customHeight="1" x14ac:dyDescent="0.25">
      <c r="A205" s="237"/>
      <c r="B205" s="425"/>
      <c r="C205" s="138">
        <v>0</v>
      </c>
      <c r="D205" s="122" t="s">
        <v>349</v>
      </c>
      <c r="F205" s="213" t="s">
        <v>75</v>
      </c>
      <c r="G205" s="213"/>
    </row>
    <row r="206" spans="1:7" s="110" customFormat="1" ht="15" hidden="1" customHeight="1" x14ac:dyDescent="0.25">
      <c r="A206" s="237"/>
      <c r="B206" s="425"/>
      <c r="C206" s="138">
        <v>0</v>
      </c>
      <c r="D206" s="122" t="s">
        <v>349</v>
      </c>
      <c r="F206" s="213" t="s">
        <v>75</v>
      </c>
      <c r="G206" s="213"/>
    </row>
    <row r="207" spans="1:7" s="110" customFormat="1" ht="15" hidden="1" customHeight="1" x14ac:dyDescent="0.25">
      <c r="A207" s="237"/>
      <c r="B207" s="425"/>
      <c r="C207" s="138">
        <v>0</v>
      </c>
      <c r="D207" s="122" t="s">
        <v>349</v>
      </c>
      <c r="F207" s="213" t="s">
        <v>75</v>
      </c>
      <c r="G207" s="213"/>
    </row>
    <row r="208" spans="1:7" s="110" customFormat="1" ht="15" hidden="1" customHeight="1" x14ac:dyDescent="0.25">
      <c r="A208" s="237"/>
      <c r="B208" s="425"/>
      <c r="C208" s="138">
        <v>0</v>
      </c>
      <c r="D208" s="122" t="s">
        <v>349</v>
      </c>
      <c r="F208" s="213" t="s">
        <v>75</v>
      </c>
      <c r="G208" s="213"/>
    </row>
    <row r="209" spans="1:7" s="110" customFormat="1" ht="15" hidden="1" customHeight="1" x14ac:dyDescent="0.25">
      <c r="A209" s="237"/>
      <c r="B209" s="425"/>
      <c r="C209" s="138">
        <v>0</v>
      </c>
      <c r="D209" s="122" t="s">
        <v>349</v>
      </c>
      <c r="F209" s="213" t="s">
        <v>75</v>
      </c>
      <c r="G209" s="213"/>
    </row>
    <row r="210" spans="1:7" s="110" customFormat="1" ht="15" hidden="1" customHeight="1" x14ac:dyDescent="0.25">
      <c r="A210" s="237"/>
      <c r="B210" s="425"/>
      <c r="C210" s="138">
        <v>0</v>
      </c>
      <c r="D210" s="122" t="s">
        <v>349</v>
      </c>
      <c r="F210" s="213" t="s">
        <v>75</v>
      </c>
      <c r="G210" s="213"/>
    </row>
    <row r="211" spans="1:7" s="110" customFormat="1" ht="15" hidden="1" customHeight="1" x14ac:dyDescent="0.25">
      <c r="A211" s="237"/>
      <c r="B211" s="425"/>
      <c r="C211" s="138">
        <v>0</v>
      </c>
      <c r="D211" s="122" t="s">
        <v>349</v>
      </c>
      <c r="F211" s="213" t="s">
        <v>75</v>
      </c>
      <c r="G211" s="213"/>
    </row>
    <row r="212" spans="1:7" s="110" customFormat="1" ht="15" hidden="1" customHeight="1" x14ac:dyDescent="0.25">
      <c r="A212" s="237"/>
      <c r="B212" s="425"/>
      <c r="C212" s="138">
        <v>0</v>
      </c>
      <c r="D212" s="122" t="s">
        <v>349</v>
      </c>
      <c r="F212" s="213" t="s">
        <v>75</v>
      </c>
      <c r="G212" s="213"/>
    </row>
    <row r="213" spans="1:7" s="110" customFormat="1" ht="15" hidden="1" customHeight="1" x14ac:dyDescent="0.25">
      <c r="A213" s="237"/>
      <c r="B213" s="425"/>
      <c r="C213" s="138">
        <v>0</v>
      </c>
      <c r="D213" s="122" t="s">
        <v>349</v>
      </c>
      <c r="F213" s="213" t="s">
        <v>75</v>
      </c>
      <c r="G213" s="213"/>
    </row>
    <row r="214" spans="1:7" s="110" customFormat="1" ht="15" hidden="1" customHeight="1" x14ac:dyDescent="0.25">
      <c r="A214" s="237"/>
      <c r="B214" s="425"/>
      <c r="C214" s="138">
        <v>0</v>
      </c>
      <c r="D214" s="122" t="s">
        <v>349</v>
      </c>
      <c r="F214" s="213" t="s">
        <v>75</v>
      </c>
      <c r="G214" s="213"/>
    </row>
    <row r="215" spans="1:7" s="110" customFormat="1" ht="15" hidden="1" customHeight="1" x14ac:dyDescent="0.25">
      <c r="A215" s="237"/>
      <c r="B215" s="425"/>
      <c r="C215" s="138">
        <v>0</v>
      </c>
      <c r="D215" s="122" t="s">
        <v>349</v>
      </c>
      <c r="F215" s="213" t="s">
        <v>75</v>
      </c>
      <c r="G215" s="213"/>
    </row>
    <row r="216" spans="1:7" s="110" customFormat="1" ht="15" hidden="1" customHeight="1" x14ac:dyDescent="0.25">
      <c r="A216" s="237"/>
      <c r="B216" s="425"/>
      <c r="C216" s="138">
        <v>0</v>
      </c>
      <c r="D216" s="122" t="s">
        <v>349</v>
      </c>
      <c r="F216" s="213" t="s">
        <v>75</v>
      </c>
      <c r="G216" s="213"/>
    </row>
    <row r="217" spans="1:7" s="110" customFormat="1" ht="15" hidden="1" customHeight="1" x14ac:dyDescent="0.25">
      <c r="A217" s="237"/>
      <c r="B217" s="425"/>
      <c r="C217" s="138">
        <v>0</v>
      </c>
      <c r="D217" s="122" t="s">
        <v>349</v>
      </c>
      <c r="F217" s="213" t="s">
        <v>75</v>
      </c>
      <c r="G217" s="213"/>
    </row>
    <row r="218" spans="1:7" s="110" customFormat="1" ht="15" hidden="1" customHeight="1" x14ac:dyDescent="0.25">
      <c r="A218" s="237"/>
      <c r="B218" s="425"/>
      <c r="C218" s="138">
        <v>0</v>
      </c>
      <c r="D218" s="122" t="s">
        <v>349</v>
      </c>
      <c r="F218" s="213" t="s">
        <v>75</v>
      </c>
      <c r="G218" s="213"/>
    </row>
    <row r="219" spans="1:7" s="110" customFormat="1" ht="15" hidden="1" customHeight="1" x14ac:dyDescent="0.25">
      <c r="A219" s="237"/>
      <c r="B219" s="425"/>
      <c r="C219" s="138">
        <v>0</v>
      </c>
      <c r="D219" s="122" t="s">
        <v>349</v>
      </c>
      <c r="F219" s="213" t="s">
        <v>75</v>
      </c>
      <c r="G219" s="213"/>
    </row>
    <row r="220" spans="1:7" s="110" customFormat="1" ht="15" hidden="1" customHeight="1" x14ac:dyDescent="0.25">
      <c r="A220" s="237"/>
      <c r="B220" s="425"/>
      <c r="C220" s="138">
        <v>0</v>
      </c>
      <c r="D220" s="122" t="s">
        <v>349</v>
      </c>
      <c r="F220" s="213" t="s">
        <v>75</v>
      </c>
      <c r="G220" s="213"/>
    </row>
    <row r="221" spans="1:7" s="110" customFormat="1" ht="15" hidden="1" customHeight="1" x14ac:dyDescent="0.25">
      <c r="A221" s="237"/>
      <c r="B221" s="425"/>
      <c r="C221" s="138">
        <v>0</v>
      </c>
      <c r="D221" s="122" t="s">
        <v>349</v>
      </c>
      <c r="F221" s="213" t="s">
        <v>75</v>
      </c>
      <c r="G221" s="213"/>
    </row>
    <row r="222" spans="1:7" s="110" customFormat="1" ht="15" hidden="1" customHeight="1" x14ac:dyDescent="0.25">
      <c r="A222" s="237"/>
      <c r="B222" s="425"/>
      <c r="C222" s="138">
        <v>0</v>
      </c>
      <c r="D222" s="122" t="s">
        <v>349</v>
      </c>
      <c r="F222" s="213" t="s">
        <v>75</v>
      </c>
      <c r="G222" s="213"/>
    </row>
    <row r="223" spans="1:7" s="110" customFormat="1" ht="15" hidden="1" customHeight="1" x14ac:dyDescent="0.25">
      <c r="A223" s="237"/>
      <c r="B223" s="425"/>
      <c r="C223" s="138">
        <v>0</v>
      </c>
      <c r="D223" s="122" t="s">
        <v>349</v>
      </c>
      <c r="F223" s="213" t="s">
        <v>75</v>
      </c>
      <c r="G223" s="213"/>
    </row>
    <row r="224" spans="1:7" s="110" customFormat="1" ht="15" hidden="1" customHeight="1" x14ac:dyDescent="0.25">
      <c r="A224" s="237"/>
      <c r="B224" s="425"/>
      <c r="C224" s="138">
        <v>0</v>
      </c>
      <c r="D224" s="122" t="s">
        <v>349</v>
      </c>
      <c r="F224" s="213" t="s">
        <v>75</v>
      </c>
      <c r="G224" s="213"/>
    </row>
    <row r="225" spans="1:7" s="110" customFormat="1" ht="15" hidden="1" customHeight="1" x14ac:dyDescent="0.25">
      <c r="A225" s="237"/>
      <c r="B225" s="425"/>
      <c r="C225" s="138">
        <v>0</v>
      </c>
      <c r="D225" s="122" t="s">
        <v>349</v>
      </c>
      <c r="F225" s="213" t="s">
        <v>75</v>
      </c>
      <c r="G225" s="213"/>
    </row>
    <row r="226" spans="1:7" s="110" customFormat="1" ht="15" hidden="1" customHeight="1" x14ac:dyDescent="0.25">
      <c r="A226" s="237"/>
      <c r="B226" s="425"/>
      <c r="C226" s="138">
        <v>0</v>
      </c>
      <c r="D226" s="122" t="s">
        <v>349</v>
      </c>
      <c r="F226" s="213" t="s">
        <v>75</v>
      </c>
      <c r="G226" s="213"/>
    </row>
    <row r="227" spans="1:7" s="110" customFormat="1" ht="15" hidden="1" customHeight="1" x14ac:dyDescent="0.25">
      <c r="A227" s="237"/>
      <c r="B227" s="425"/>
      <c r="C227" s="138">
        <v>0</v>
      </c>
      <c r="D227" s="122" t="s">
        <v>349</v>
      </c>
      <c r="F227" s="213" t="s">
        <v>75</v>
      </c>
      <c r="G227" s="213"/>
    </row>
    <row r="228" spans="1:7" s="110" customFormat="1" ht="15" hidden="1" customHeight="1" x14ac:dyDescent="0.25">
      <c r="A228" s="237"/>
      <c r="B228" s="425"/>
      <c r="C228" s="138">
        <v>0</v>
      </c>
      <c r="D228" s="122" t="s">
        <v>349</v>
      </c>
      <c r="F228" s="213" t="s">
        <v>75</v>
      </c>
      <c r="G228" s="213"/>
    </row>
    <row r="229" spans="1:7" s="110" customFormat="1" ht="15" hidden="1" customHeight="1" x14ac:dyDescent="0.25">
      <c r="A229" s="237"/>
      <c r="B229" s="425"/>
      <c r="C229" s="138">
        <v>0</v>
      </c>
      <c r="D229" s="122" t="s">
        <v>349</v>
      </c>
      <c r="F229" s="213" t="s">
        <v>75</v>
      </c>
      <c r="G229" s="213"/>
    </row>
    <row r="230" spans="1:7" s="110" customFormat="1" ht="15" hidden="1" customHeight="1" x14ac:dyDescent="0.25">
      <c r="A230" s="237"/>
      <c r="B230" s="425"/>
      <c r="C230" s="138">
        <v>0</v>
      </c>
      <c r="D230" s="122" t="s">
        <v>349</v>
      </c>
      <c r="F230" s="213" t="s">
        <v>75</v>
      </c>
      <c r="G230" s="213"/>
    </row>
    <row r="231" spans="1:7" s="110" customFormat="1" ht="15" hidden="1" customHeight="1" x14ac:dyDescent="0.25">
      <c r="A231" s="237"/>
      <c r="B231" s="425"/>
      <c r="C231" s="138">
        <v>0</v>
      </c>
      <c r="D231" s="122" t="s">
        <v>349</v>
      </c>
      <c r="F231" s="213" t="s">
        <v>75</v>
      </c>
      <c r="G231" s="213"/>
    </row>
    <row r="232" spans="1:7" s="110" customFormat="1" ht="15" hidden="1" customHeight="1" x14ac:dyDescent="0.25">
      <c r="A232" s="237"/>
      <c r="B232" s="425"/>
      <c r="C232" s="138">
        <v>0</v>
      </c>
      <c r="D232" s="122" t="s">
        <v>349</v>
      </c>
      <c r="F232" s="213" t="s">
        <v>75</v>
      </c>
      <c r="G232" s="213"/>
    </row>
    <row r="233" spans="1:7" s="110" customFormat="1" ht="15" hidden="1" customHeight="1" x14ac:dyDescent="0.25">
      <c r="A233" s="237"/>
      <c r="B233" s="425"/>
      <c r="C233" s="138">
        <v>0</v>
      </c>
      <c r="D233" s="122" t="s">
        <v>349</v>
      </c>
      <c r="F233" s="213" t="s">
        <v>75</v>
      </c>
      <c r="G233" s="213"/>
    </row>
    <row r="234" spans="1:7" s="110" customFormat="1" ht="15" hidden="1" customHeight="1" x14ac:dyDescent="0.25">
      <c r="A234" s="237"/>
      <c r="B234" s="425"/>
      <c r="C234" s="138">
        <v>0</v>
      </c>
      <c r="D234" s="122" t="s">
        <v>349</v>
      </c>
      <c r="F234" s="213" t="s">
        <v>75</v>
      </c>
      <c r="G234" s="213"/>
    </row>
    <row r="235" spans="1:7" s="110" customFormat="1" ht="15" hidden="1" customHeight="1" x14ac:dyDescent="0.25">
      <c r="A235" s="237"/>
      <c r="B235" s="425"/>
      <c r="C235" s="138">
        <v>0</v>
      </c>
      <c r="D235" s="122" t="s">
        <v>349</v>
      </c>
      <c r="F235" s="213" t="s">
        <v>75</v>
      </c>
      <c r="G235" s="213"/>
    </row>
    <row r="236" spans="1:7" s="110" customFormat="1" ht="15" hidden="1" customHeight="1" x14ac:dyDescent="0.25">
      <c r="A236" s="237"/>
      <c r="B236" s="425"/>
      <c r="C236" s="138">
        <v>0</v>
      </c>
      <c r="D236" s="122" t="s">
        <v>349</v>
      </c>
      <c r="F236" s="213" t="s">
        <v>75</v>
      </c>
      <c r="G236" s="213"/>
    </row>
    <row r="237" spans="1:7" s="110" customFormat="1" ht="15" hidden="1" customHeight="1" x14ac:dyDescent="0.25">
      <c r="A237" s="237"/>
      <c r="B237" s="425"/>
      <c r="C237" s="138">
        <v>0</v>
      </c>
      <c r="D237" s="122" t="s">
        <v>349</v>
      </c>
      <c r="F237" s="213" t="s">
        <v>75</v>
      </c>
      <c r="G237" s="213"/>
    </row>
    <row r="238" spans="1:7" s="110" customFormat="1" ht="15" hidden="1" customHeight="1" x14ac:dyDescent="0.25">
      <c r="A238" s="237"/>
      <c r="B238" s="425"/>
      <c r="C238" s="138">
        <v>0</v>
      </c>
      <c r="D238" s="122" t="s">
        <v>349</v>
      </c>
      <c r="F238" s="213" t="s">
        <v>75</v>
      </c>
      <c r="G238" s="213"/>
    </row>
    <row r="239" spans="1:7" s="110" customFormat="1" ht="15" hidden="1" customHeight="1" x14ac:dyDescent="0.25">
      <c r="A239" s="237"/>
      <c r="B239" s="425"/>
      <c r="C239" s="138">
        <v>0</v>
      </c>
      <c r="D239" s="122" t="s">
        <v>349</v>
      </c>
      <c r="F239" s="213" t="s">
        <v>75</v>
      </c>
      <c r="G239" s="213"/>
    </row>
    <row r="240" spans="1:7" s="110" customFormat="1" ht="15" hidden="1" customHeight="1" x14ac:dyDescent="0.25">
      <c r="A240" s="237"/>
      <c r="B240" s="425"/>
      <c r="C240" s="138">
        <v>0</v>
      </c>
      <c r="D240" s="122" t="s">
        <v>349</v>
      </c>
      <c r="F240" s="213" t="s">
        <v>75</v>
      </c>
      <c r="G240" s="213"/>
    </row>
    <row r="241" spans="1:7" s="110" customFormat="1" ht="15" hidden="1" customHeight="1" x14ac:dyDescent="0.25">
      <c r="A241" s="237"/>
      <c r="B241" s="425"/>
      <c r="C241" s="138">
        <v>0</v>
      </c>
      <c r="D241" s="122" t="s">
        <v>349</v>
      </c>
      <c r="F241" s="213" t="s">
        <v>75</v>
      </c>
      <c r="G241" s="213"/>
    </row>
    <row r="242" spans="1:7" s="110" customFormat="1" ht="15" hidden="1" customHeight="1" x14ac:dyDescent="0.25">
      <c r="A242" s="237"/>
      <c r="B242" s="425"/>
      <c r="C242" s="138">
        <v>0</v>
      </c>
      <c r="D242" s="122" t="s">
        <v>349</v>
      </c>
      <c r="F242" s="213" t="s">
        <v>75</v>
      </c>
      <c r="G242" s="213"/>
    </row>
    <row r="243" spans="1:7" s="110" customFormat="1" ht="15" hidden="1" customHeight="1" x14ac:dyDescent="0.25">
      <c r="A243" s="237"/>
      <c r="B243" s="425"/>
      <c r="C243" s="138">
        <v>0</v>
      </c>
      <c r="D243" s="122" t="s">
        <v>349</v>
      </c>
      <c r="F243" s="213" t="s">
        <v>75</v>
      </c>
      <c r="G243" s="213"/>
    </row>
    <row r="244" spans="1:7" s="110" customFormat="1" ht="15" hidden="1" customHeight="1" x14ac:dyDescent="0.25">
      <c r="A244" s="237"/>
      <c r="B244" s="425"/>
      <c r="C244" s="138">
        <v>0</v>
      </c>
      <c r="D244" s="122" t="s">
        <v>349</v>
      </c>
      <c r="F244" s="213" t="s">
        <v>75</v>
      </c>
      <c r="G244" s="213"/>
    </row>
    <row r="245" spans="1:7" s="110" customFormat="1" ht="15" hidden="1" customHeight="1" x14ac:dyDescent="0.25">
      <c r="A245" s="237"/>
      <c r="B245" s="425"/>
      <c r="C245" s="138">
        <v>0</v>
      </c>
      <c r="D245" s="122" t="s">
        <v>349</v>
      </c>
      <c r="F245" s="213" t="s">
        <v>75</v>
      </c>
      <c r="G245" s="213"/>
    </row>
    <row r="246" spans="1:7" s="110" customFormat="1" ht="15" hidden="1" customHeight="1" x14ac:dyDescent="0.25">
      <c r="A246" s="237"/>
      <c r="B246" s="425"/>
      <c r="C246" s="138">
        <v>0</v>
      </c>
      <c r="D246" s="122" t="s">
        <v>349</v>
      </c>
      <c r="F246" s="213" t="s">
        <v>75</v>
      </c>
      <c r="G246" s="213"/>
    </row>
    <row r="247" spans="1:7" s="110" customFormat="1" ht="15" hidden="1" customHeight="1" x14ac:dyDescent="0.25">
      <c r="A247" s="237"/>
      <c r="B247" s="425"/>
      <c r="C247" s="138">
        <v>0</v>
      </c>
      <c r="D247" s="122" t="s">
        <v>349</v>
      </c>
      <c r="F247" s="213" t="s">
        <v>75</v>
      </c>
      <c r="G247" s="213"/>
    </row>
    <row r="248" spans="1:7" s="110" customFormat="1" ht="15" hidden="1" customHeight="1" x14ac:dyDescent="0.25">
      <c r="A248" s="237"/>
      <c r="B248" s="425"/>
      <c r="C248" s="138">
        <v>0</v>
      </c>
      <c r="D248" s="122" t="s">
        <v>349</v>
      </c>
      <c r="F248" s="213" t="s">
        <v>75</v>
      </c>
      <c r="G248" s="213"/>
    </row>
    <row r="249" spans="1:7" s="110" customFormat="1" ht="15" hidden="1" customHeight="1" x14ac:dyDescent="0.25">
      <c r="A249" s="237"/>
      <c r="B249" s="425"/>
      <c r="C249" s="138">
        <v>0</v>
      </c>
      <c r="D249" s="122" t="s">
        <v>349</v>
      </c>
      <c r="F249" s="213" t="s">
        <v>75</v>
      </c>
      <c r="G249" s="213"/>
    </row>
    <row r="250" spans="1:7" s="110" customFormat="1" ht="15" hidden="1" customHeight="1" x14ac:dyDescent="0.25">
      <c r="A250" s="237"/>
      <c r="B250" s="425"/>
      <c r="C250" s="138">
        <v>0</v>
      </c>
      <c r="D250" s="122" t="s">
        <v>349</v>
      </c>
      <c r="F250" s="213" t="s">
        <v>75</v>
      </c>
      <c r="G250" s="213"/>
    </row>
    <row r="251" spans="1:7" s="110" customFormat="1" ht="15" hidden="1" customHeight="1" x14ac:dyDescent="0.25">
      <c r="A251" s="237"/>
      <c r="B251" s="425"/>
      <c r="C251" s="138">
        <v>0</v>
      </c>
      <c r="D251" s="122" t="s">
        <v>349</v>
      </c>
      <c r="F251" s="213" t="s">
        <v>75</v>
      </c>
      <c r="G251" s="213"/>
    </row>
    <row r="252" spans="1:7" s="110" customFormat="1" ht="15" hidden="1" customHeight="1" x14ac:dyDescent="0.25">
      <c r="A252" s="237"/>
      <c r="B252" s="425"/>
      <c r="C252" s="138">
        <v>0</v>
      </c>
      <c r="D252" s="122" t="s">
        <v>349</v>
      </c>
      <c r="F252" s="213" t="s">
        <v>75</v>
      </c>
      <c r="G252" s="213"/>
    </row>
    <row r="253" spans="1:7" s="110" customFormat="1" ht="15" hidden="1" customHeight="1" x14ac:dyDescent="0.25">
      <c r="A253" s="237"/>
      <c r="B253" s="425"/>
      <c r="C253" s="138">
        <v>0</v>
      </c>
      <c r="D253" s="122" t="s">
        <v>349</v>
      </c>
      <c r="F253" s="213" t="s">
        <v>75</v>
      </c>
      <c r="G253" s="213"/>
    </row>
    <row r="254" spans="1:7" s="110" customFormat="1" ht="15" hidden="1" customHeight="1" x14ac:dyDescent="0.25">
      <c r="A254" s="237"/>
      <c r="B254" s="425"/>
      <c r="C254" s="138">
        <v>0</v>
      </c>
      <c r="D254" s="122" t="s">
        <v>349</v>
      </c>
      <c r="F254" s="213" t="s">
        <v>75</v>
      </c>
      <c r="G254" s="213"/>
    </row>
    <row r="255" spans="1:7" s="110" customFormat="1" ht="15" hidden="1" customHeight="1" x14ac:dyDescent="0.25">
      <c r="A255" s="237"/>
      <c r="B255" s="425"/>
      <c r="C255" s="138">
        <v>0</v>
      </c>
      <c r="D255" s="122" t="s">
        <v>349</v>
      </c>
      <c r="F255" s="213" t="s">
        <v>75</v>
      </c>
      <c r="G255" s="213"/>
    </row>
    <row r="256" spans="1:7" s="110" customFormat="1" ht="15" hidden="1" customHeight="1" x14ac:dyDescent="0.25">
      <c r="A256" s="237"/>
      <c r="B256" s="425"/>
      <c r="C256" s="138">
        <v>0</v>
      </c>
      <c r="D256" s="122" t="s">
        <v>349</v>
      </c>
      <c r="F256" s="213" t="s">
        <v>75</v>
      </c>
      <c r="G256" s="213"/>
    </row>
    <row r="257" spans="1:14" s="110" customFormat="1" ht="15" hidden="1" customHeight="1" x14ac:dyDescent="0.25">
      <c r="A257" s="237"/>
      <c r="B257" s="425"/>
      <c r="C257" s="138">
        <v>0</v>
      </c>
      <c r="D257" s="122" t="s">
        <v>349</v>
      </c>
      <c r="F257" s="213" t="s">
        <v>75</v>
      </c>
      <c r="G257" s="213"/>
    </row>
    <row r="258" spans="1:14" s="110" customFormat="1" ht="15" hidden="1" customHeight="1" x14ac:dyDescent="0.25">
      <c r="A258" s="237"/>
      <c r="B258" s="425"/>
      <c r="C258" s="138">
        <v>0</v>
      </c>
      <c r="D258" s="122" t="s">
        <v>349</v>
      </c>
      <c r="F258" s="213" t="s">
        <v>75</v>
      </c>
      <c r="G258" s="213"/>
    </row>
    <row r="259" spans="1:14" s="110" customFormat="1" ht="15" hidden="1" customHeight="1" x14ac:dyDescent="0.25">
      <c r="A259" s="237"/>
      <c r="B259" s="425"/>
      <c r="C259" s="138">
        <v>0</v>
      </c>
      <c r="D259" s="122" t="s">
        <v>349</v>
      </c>
      <c r="F259" s="213" t="s">
        <v>75</v>
      </c>
      <c r="G259" s="213"/>
    </row>
    <row r="260" spans="1:14" s="110" customFormat="1" ht="15" hidden="1" customHeight="1" x14ac:dyDescent="0.25">
      <c r="A260" s="237"/>
      <c r="B260" s="425"/>
      <c r="C260" s="138">
        <v>0</v>
      </c>
      <c r="D260" s="122" t="s">
        <v>349</v>
      </c>
      <c r="F260" s="213" t="s">
        <v>75</v>
      </c>
      <c r="G260" s="213"/>
    </row>
    <row r="261" spans="1:14" s="110" customFormat="1" ht="15" hidden="1" customHeight="1" x14ac:dyDescent="0.25">
      <c r="A261" s="237"/>
      <c r="B261" s="425"/>
      <c r="C261" s="138">
        <v>0</v>
      </c>
      <c r="D261" s="122" t="s">
        <v>349</v>
      </c>
      <c r="F261" s="213" t="s">
        <v>75</v>
      </c>
      <c r="G261" s="213"/>
    </row>
    <row r="262" spans="1:14" s="110" customFormat="1" ht="15" hidden="1" customHeight="1" x14ac:dyDescent="0.25">
      <c r="A262" s="237"/>
      <c r="B262" s="425"/>
      <c r="C262" s="138">
        <v>0</v>
      </c>
      <c r="D262" s="122" t="s">
        <v>349</v>
      </c>
      <c r="F262" s="213" t="s">
        <v>75</v>
      </c>
      <c r="G262" s="213"/>
    </row>
    <row r="263" spans="1:14" s="110" customFormat="1" ht="15" hidden="1" customHeight="1" x14ac:dyDescent="0.25">
      <c r="A263" s="237"/>
      <c r="B263" s="425"/>
      <c r="C263" s="138">
        <v>0</v>
      </c>
      <c r="D263" s="122" t="s">
        <v>349</v>
      </c>
      <c r="F263" s="213" t="s">
        <v>75</v>
      </c>
      <c r="G263" s="213"/>
    </row>
    <row r="264" spans="1:14" s="110" customFormat="1" ht="15" hidden="1" customHeight="1" x14ac:dyDescent="0.25">
      <c r="A264" s="237"/>
      <c r="B264" s="425"/>
      <c r="C264" s="138">
        <v>0</v>
      </c>
      <c r="D264" s="122" t="s">
        <v>349</v>
      </c>
      <c r="F264" s="213" t="s">
        <v>75</v>
      </c>
      <c r="G264" s="213"/>
    </row>
    <row r="265" spans="1:14" s="110" customFormat="1" ht="15" hidden="1" customHeight="1" x14ac:dyDescent="0.25">
      <c r="A265" s="237"/>
      <c r="B265" s="425"/>
      <c r="C265" s="138">
        <v>0</v>
      </c>
      <c r="D265" s="122" t="s">
        <v>349</v>
      </c>
      <c r="F265" s="213" t="s">
        <v>75</v>
      </c>
      <c r="G265" s="213"/>
    </row>
    <row r="266" spans="1:14" s="110" customFormat="1" x14ac:dyDescent="0.25">
      <c r="A266" s="426"/>
      <c r="B266" s="426"/>
      <c r="C266" s="326">
        <v>0</v>
      </c>
      <c r="D266" s="122" t="s">
        <v>349</v>
      </c>
    </row>
    <row r="267" spans="1:14" s="110" customFormat="1" x14ac:dyDescent="0.25">
      <c r="A267" s="427"/>
      <c r="B267" s="215" t="s">
        <v>34</v>
      </c>
      <c r="C267" s="323">
        <f>ROUND(SUBTOTAL(109,C136:C266),2)</f>
        <v>0</v>
      </c>
      <c r="D267" s="122" t="s">
        <v>349</v>
      </c>
      <c r="F267" s="125" t="s">
        <v>352</v>
      </c>
    </row>
    <row r="268" spans="1:14" x14ac:dyDescent="0.25">
      <c r="C268" s="311"/>
      <c r="D268" s="122" t="s">
        <v>347</v>
      </c>
    </row>
    <row r="269" spans="1:14" x14ac:dyDescent="0.25">
      <c r="B269" s="428" t="s">
        <v>61</v>
      </c>
      <c r="C269" s="87">
        <f>+C267+C135</f>
        <v>0</v>
      </c>
      <c r="D269" s="122" t="s">
        <v>347</v>
      </c>
      <c r="F269" s="149" t="s">
        <v>246</v>
      </c>
    </row>
    <row r="270" spans="1:14" s="110" customFormat="1" x14ac:dyDescent="0.25">
      <c r="C270" s="114"/>
      <c r="D270" s="122" t="s">
        <v>347</v>
      </c>
    </row>
    <row r="271" spans="1:14" s="110" customFormat="1" x14ac:dyDescent="0.25">
      <c r="A271" s="251" t="s">
        <v>59</v>
      </c>
      <c r="B271" s="115"/>
      <c r="C271" s="116"/>
      <c r="D271" s="122" t="s">
        <v>348</v>
      </c>
      <c r="F271" s="150" t="s">
        <v>245</v>
      </c>
    </row>
    <row r="272" spans="1:14" s="110" customFormat="1" ht="45" customHeight="1" x14ac:dyDescent="0.25">
      <c r="A272" s="571"/>
      <c r="B272" s="572"/>
      <c r="C272" s="573"/>
      <c r="D272" s="122" t="s">
        <v>348</v>
      </c>
      <c r="F272" s="568" t="s">
        <v>307</v>
      </c>
      <c r="G272" s="568"/>
      <c r="H272" s="568"/>
      <c r="I272" s="568"/>
      <c r="J272" s="568"/>
      <c r="K272" s="568"/>
      <c r="L272" s="568"/>
      <c r="M272" s="568"/>
      <c r="N272" s="568"/>
    </row>
    <row r="273" spans="1:14" x14ac:dyDescent="0.25">
      <c r="D273" s="110" t="s">
        <v>349</v>
      </c>
      <c r="F273" s="150"/>
    </row>
    <row r="274" spans="1:14" s="110" customFormat="1" x14ac:dyDescent="0.25">
      <c r="A274" s="251" t="s">
        <v>60</v>
      </c>
      <c r="B274" s="119"/>
      <c r="C274" s="120"/>
      <c r="D274" s="291" t="s">
        <v>349</v>
      </c>
      <c r="F274" s="150" t="s">
        <v>245</v>
      </c>
    </row>
    <row r="275" spans="1:14" s="110" customFormat="1" ht="45" customHeight="1" x14ac:dyDescent="0.25">
      <c r="A275" s="571"/>
      <c r="B275" s="572"/>
      <c r="C275" s="573"/>
      <c r="D275" s="110" t="s">
        <v>349</v>
      </c>
      <c r="F275" s="568" t="s">
        <v>307</v>
      </c>
      <c r="G275" s="568"/>
      <c r="H275" s="568"/>
      <c r="I275" s="568"/>
      <c r="J275" s="568"/>
      <c r="K275" s="568"/>
      <c r="L275" s="568"/>
      <c r="M275" s="568"/>
      <c r="N275" s="568"/>
    </row>
    <row r="276" spans="1:14" x14ac:dyDescent="0.25">
      <c r="D276" s="110"/>
    </row>
  </sheetData>
  <sheetProtection formatCells="0" formatRows="0" sort="0"/>
  <autoFilter ref="D1:D276" xr:uid="{00000000-0001-0000-0E00-000000000000}"/>
  <mergeCells count="7">
    <mergeCell ref="A275:C275"/>
    <mergeCell ref="F275:N275"/>
    <mergeCell ref="A1:B1"/>
    <mergeCell ref="A2:C2"/>
    <mergeCell ref="A3:C3"/>
    <mergeCell ref="A272:C272"/>
    <mergeCell ref="F272:N272"/>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CA997-13D0-4BE4-B9E6-4346C85837F5}">
  <sheetPr>
    <pageSetUpPr fitToPage="1"/>
  </sheetPr>
  <dimension ref="A1:N276"/>
  <sheetViews>
    <sheetView zoomScaleNormal="100" zoomScaleSheetLayoutView="100" workbookViewId="0">
      <selection activeCell="A3" sqref="A3:C3"/>
    </sheetView>
  </sheetViews>
  <sheetFormatPr defaultColWidth="9.140625" defaultRowHeight="15" x14ac:dyDescent="0.25"/>
  <cols>
    <col min="1" max="1" width="40" style="8" customWidth="1"/>
    <col min="2" max="2" width="76.7109375" style="8" customWidth="1"/>
    <col min="3" max="3" width="16.5703125" style="8" customWidth="1"/>
    <col min="4" max="4" width="11" hidden="1" customWidth="1"/>
    <col min="5" max="5" width="2.28515625" style="8" customWidth="1"/>
    <col min="6" max="16384" width="9.140625" style="8"/>
  </cols>
  <sheetData>
    <row r="1" spans="1:7" ht="30" customHeight="1" x14ac:dyDescent="0.25">
      <c r="A1" s="566" t="s">
        <v>186</v>
      </c>
      <c r="B1" s="566"/>
      <c r="C1" s="8">
        <f>+'Section A'!B2</f>
        <v>0</v>
      </c>
      <c r="D1" s="55" t="s">
        <v>350</v>
      </c>
    </row>
    <row r="2" spans="1:7" ht="63" customHeight="1" x14ac:dyDescent="0.25">
      <c r="A2" s="582" t="s">
        <v>197</v>
      </c>
      <c r="B2" s="582"/>
      <c r="C2" s="582"/>
      <c r="D2" s="8" t="s">
        <v>347</v>
      </c>
    </row>
    <row r="3" spans="1:7" ht="15" customHeight="1" x14ac:dyDescent="0.25">
      <c r="A3" s="595" t="s">
        <v>429</v>
      </c>
      <c r="B3" s="596"/>
      <c r="C3" s="596"/>
      <c r="D3" s="8" t="s">
        <v>347</v>
      </c>
    </row>
    <row r="4" spans="1:7" ht="25.5" customHeight="1" x14ac:dyDescent="0.25">
      <c r="A4" s="289" t="s">
        <v>19</v>
      </c>
      <c r="B4" s="289" t="s">
        <v>58</v>
      </c>
      <c r="C4" s="289" t="s">
        <v>285</v>
      </c>
      <c r="D4" t="s">
        <v>347</v>
      </c>
    </row>
    <row r="5" spans="1:7" s="110" customFormat="1" ht="15" customHeight="1" x14ac:dyDescent="0.25">
      <c r="A5" s="243"/>
      <c r="B5" s="241"/>
      <c r="C5" s="138">
        <v>0</v>
      </c>
      <c r="D5" s="303" t="s">
        <v>348</v>
      </c>
      <c r="F5" s="213" t="s">
        <v>75</v>
      </c>
      <c r="G5" s="213"/>
    </row>
    <row r="6" spans="1:7" s="110" customFormat="1" ht="15" customHeight="1" x14ac:dyDescent="0.25">
      <c r="A6" s="237"/>
      <c r="B6" s="425"/>
      <c r="C6" s="138">
        <v>0</v>
      </c>
      <c r="D6" s="303" t="s">
        <v>348</v>
      </c>
      <c r="F6" s="213" t="s">
        <v>75</v>
      </c>
      <c r="G6" s="213"/>
    </row>
    <row r="7" spans="1:7" s="110" customFormat="1" ht="15" customHeight="1" x14ac:dyDescent="0.25">
      <c r="A7" s="237"/>
      <c r="B7" s="425"/>
      <c r="C7" s="138">
        <v>0</v>
      </c>
      <c r="D7" s="303" t="s">
        <v>348</v>
      </c>
      <c r="F7" s="213" t="s">
        <v>75</v>
      </c>
      <c r="G7" s="213"/>
    </row>
    <row r="8" spans="1:7" s="110" customFormat="1" ht="15" hidden="1" customHeight="1" x14ac:dyDescent="0.25">
      <c r="A8" s="237"/>
      <c r="B8" s="425"/>
      <c r="C8" s="138">
        <v>0</v>
      </c>
      <c r="D8" s="303" t="s">
        <v>348</v>
      </c>
      <c r="F8" s="213" t="s">
        <v>75</v>
      </c>
      <c r="G8" s="213"/>
    </row>
    <row r="9" spans="1:7" s="110" customFormat="1" ht="15" hidden="1" customHeight="1" x14ac:dyDescent="0.25">
      <c r="A9" s="237"/>
      <c r="B9" s="425"/>
      <c r="C9" s="138">
        <v>0</v>
      </c>
      <c r="D9" s="303" t="s">
        <v>348</v>
      </c>
      <c r="F9" s="213" t="s">
        <v>75</v>
      </c>
      <c r="G9" s="213"/>
    </row>
    <row r="10" spans="1:7" s="110" customFormat="1" ht="15" hidden="1" customHeight="1" x14ac:dyDescent="0.25">
      <c r="A10" s="237"/>
      <c r="B10" s="425"/>
      <c r="C10" s="138">
        <v>0</v>
      </c>
      <c r="D10" s="303" t="s">
        <v>348</v>
      </c>
      <c r="F10" s="213" t="s">
        <v>75</v>
      </c>
      <c r="G10" s="213"/>
    </row>
    <row r="11" spans="1:7" s="110" customFormat="1" ht="15" hidden="1" customHeight="1" x14ac:dyDescent="0.25">
      <c r="A11" s="237"/>
      <c r="B11" s="425"/>
      <c r="C11" s="138">
        <v>0</v>
      </c>
      <c r="D11" s="303" t="s">
        <v>348</v>
      </c>
      <c r="F11" s="213" t="s">
        <v>75</v>
      </c>
      <c r="G11" s="213"/>
    </row>
    <row r="12" spans="1:7" s="110" customFormat="1" ht="15" hidden="1" customHeight="1" x14ac:dyDescent="0.25">
      <c r="A12" s="237"/>
      <c r="B12" s="425"/>
      <c r="C12" s="138">
        <v>0</v>
      </c>
      <c r="D12" s="303" t="s">
        <v>348</v>
      </c>
      <c r="F12" s="213" t="s">
        <v>75</v>
      </c>
      <c r="G12" s="213"/>
    </row>
    <row r="13" spans="1:7" s="110" customFormat="1" ht="15" hidden="1" customHeight="1" x14ac:dyDescent="0.25">
      <c r="A13" s="237"/>
      <c r="B13" s="425"/>
      <c r="C13" s="138">
        <v>0</v>
      </c>
      <c r="D13" s="303" t="s">
        <v>348</v>
      </c>
      <c r="F13" s="213" t="s">
        <v>75</v>
      </c>
      <c r="G13" s="213"/>
    </row>
    <row r="14" spans="1:7" s="110" customFormat="1" ht="15" hidden="1" customHeight="1" x14ac:dyDescent="0.25">
      <c r="A14" s="237"/>
      <c r="B14" s="425"/>
      <c r="C14" s="138">
        <v>0</v>
      </c>
      <c r="D14" s="303" t="s">
        <v>348</v>
      </c>
      <c r="F14" s="213" t="s">
        <v>75</v>
      </c>
      <c r="G14" s="213"/>
    </row>
    <row r="15" spans="1:7" s="110" customFormat="1" ht="15" hidden="1" customHeight="1" x14ac:dyDescent="0.25">
      <c r="A15" s="237"/>
      <c r="B15" s="425"/>
      <c r="C15" s="138">
        <v>0</v>
      </c>
      <c r="D15" s="303" t="s">
        <v>348</v>
      </c>
      <c r="F15" s="213" t="s">
        <v>75</v>
      </c>
      <c r="G15" s="213"/>
    </row>
    <row r="16" spans="1:7" s="110" customFormat="1" ht="15" hidden="1" customHeight="1" x14ac:dyDescent="0.25">
      <c r="A16" s="237"/>
      <c r="B16" s="425"/>
      <c r="C16" s="138">
        <v>0</v>
      </c>
      <c r="D16" s="303" t="s">
        <v>348</v>
      </c>
      <c r="F16" s="213" t="s">
        <v>75</v>
      </c>
      <c r="G16" s="213"/>
    </row>
    <row r="17" spans="1:7" s="110" customFormat="1" ht="15" hidden="1" customHeight="1" x14ac:dyDescent="0.25">
      <c r="A17" s="237"/>
      <c r="B17" s="425"/>
      <c r="C17" s="138">
        <v>0</v>
      </c>
      <c r="D17" s="303" t="s">
        <v>348</v>
      </c>
      <c r="F17" s="213" t="s">
        <v>75</v>
      </c>
      <c r="G17" s="213"/>
    </row>
    <row r="18" spans="1:7" s="110" customFormat="1" ht="15" hidden="1" customHeight="1" x14ac:dyDescent="0.25">
      <c r="A18" s="237"/>
      <c r="B18" s="425"/>
      <c r="C18" s="138">
        <v>0</v>
      </c>
      <c r="D18" s="303" t="s">
        <v>348</v>
      </c>
      <c r="F18" s="213" t="s">
        <v>75</v>
      </c>
      <c r="G18" s="213"/>
    </row>
    <row r="19" spans="1:7" s="110" customFormat="1" ht="15" hidden="1" customHeight="1" x14ac:dyDescent="0.25">
      <c r="A19" s="237"/>
      <c r="B19" s="425"/>
      <c r="C19" s="138">
        <v>0</v>
      </c>
      <c r="D19" s="303" t="s">
        <v>348</v>
      </c>
      <c r="F19" s="213" t="s">
        <v>75</v>
      </c>
      <c r="G19" s="213"/>
    </row>
    <row r="20" spans="1:7" s="110" customFormat="1" ht="15" hidden="1" customHeight="1" x14ac:dyDescent="0.25">
      <c r="A20" s="237"/>
      <c r="B20" s="425"/>
      <c r="C20" s="138">
        <v>0</v>
      </c>
      <c r="D20" s="303" t="s">
        <v>348</v>
      </c>
      <c r="F20" s="213" t="s">
        <v>75</v>
      </c>
      <c r="G20" s="213"/>
    </row>
    <row r="21" spans="1:7" s="110" customFormat="1" ht="15" hidden="1" customHeight="1" x14ac:dyDescent="0.25">
      <c r="A21" s="237"/>
      <c r="B21" s="425"/>
      <c r="C21" s="138">
        <v>0</v>
      </c>
      <c r="D21" s="303" t="s">
        <v>348</v>
      </c>
      <c r="F21" s="213" t="s">
        <v>75</v>
      </c>
      <c r="G21" s="213"/>
    </row>
    <row r="22" spans="1:7" s="110" customFormat="1" ht="15" hidden="1" customHeight="1" x14ac:dyDescent="0.25">
      <c r="A22" s="237"/>
      <c r="B22" s="425"/>
      <c r="C22" s="138">
        <v>0</v>
      </c>
      <c r="D22" s="303" t="s">
        <v>348</v>
      </c>
      <c r="F22" s="213" t="s">
        <v>75</v>
      </c>
      <c r="G22" s="213"/>
    </row>
    <row r="23" spans="1:7" s="110" customFormat="1" ht="15" hidden="1" customHeight="1" x14ac:dyDescent="0.25">
      <c r="A23" s="237"/>
      <c r="B23" s="425"/>
      <c r="C23" s="138">
        <v>0</v>
      </c>
      <c r="D23" s="303" t="s">
        <v>348</v>
      </c>
      <c r="F23" s="213" t="s">
        <v>75</v>
      </c>
      <c r="G23" s="213"/>
    </row>
    <row r="24" spans="1:7" s="110" customFormat="1" ht="15" hidden="1" customHeight="1" x14ac:dyDescent="0.25">
      <c r="A24" s="237"/>
      <c r="B24" s="425"/>
      <c r="C24" s="138">
        <v>0</v>
      </c>
      <c r="D24" s="303" t="s">
        <v>348</v>
      </c>
      <c r="F24" s="213" t="s">
        <v>75</v>
      </c>
      <c r="G24" s="213"/>
    </row>
    <row r="25" spans="1:7" s="110" customFormat="1" ht="15" hidden="1" customHeight="1" x14ac:dyDescent="0.25">
      <c r="A25" s="237"/>
      <c r="B25" s="425"/>
      <c r="C25" s="138">
        <v>0</v>
      </c>
      <c r="D25" s="303" t="s">
        <v>348</v>
      </c>
      <c r="F25" s="213" t="s">
        <v>75</v>
      </c>
      <c r="G25" s="213"/>
    </row>
    <row r="26" spans="1:7" s="110" customFormat="1" ht="15" hidden="1" customHeight="1" x14ac:dyDescent="0.25">
      <c r="A26" s="237"/>
      <c r="B26" s="425"/>
      <c r="C26" s="138">
        <v>0</v>
      </c>
      <c r="D26" s="303" t="s">
        <v>348</v>
      </c>
      <c r="F26" s="213" t="s">
        <v>75</v>
      </c>
      <c r="G26" s="213"/>
    </row>
    <row r="27" spans="1:7" s="110" customFormat="1" ht="15" hidden="1" customHeight="1" x14ac:dyDescent="0.25">
      <c r="A27" s="237"/>
      <c r="B27" s="425"/>
      <c r="C27" s="138">
        <v>0</v>
      </c>
      <c r="D27" s="303" t="s">
        <v>348</v>
      </c>
      <c r="F27" s="213" t="s">
        <v>75</v>
      </c>
      <c r="G27" s="213"/>
    </row>
    <row r="28" spans="1:7" s="110" customFormat="1" ht="15" hidden="1" customHeight="1" x14ac:dyDescent="0.25">
      <c r="A28" s="237"/>
      <c r="B28" s="425"/>
      <c r="C28" s="138">
        <v>0</v>
      </c>
      <c r="D28" s="303" t="s">
        <v>348</v>
      </c>
      <c r="F28" s="213" t="s">
        <v>75</v>
      </c>
      <c r="G28" s="213"/>
    </row>
    <row r="29" spans="1:7" s="110" customFormat="1" ht="15" hidden="1" customHeight="1" x14ac:dyDescent="0.25">
      <c r="A29" s="237"/>
      <c r="B29" s="425"/>
      <c r="C29" s="138">
        <v>0</v>
      </c>
      <c r="D29" s="303" t="s">
        <v>348</v>
      </c>
      <c r="F29" s="213" t="s">
        <v>75</v>
      </c>
      <c r="G29" s="213"/>
    </row>
    <row r="30" spans="1:7" s="110" customFormat="1" ht="15" hidden="1" customHeight="1" x14ac:dyDescent="0.25">
      <c r="A30" s="237"/>
      <c r="B30" s="425"/>
      <c r="C30" s="138">
        <v>0</v>
      </c>
      <c r="D30" s="303" t="s">
        <v>348</v>
      </c>
      <c r="F30" s="213" t="s">
        <v>75</v>
      </c>
      <c r="G30" s="213"/>
    </row>
    <row r="31" spans="1:7" s="110" customFormat="1" ht="15" hidden="1" customHeight="1" x14ac:dyDescent="0.25">
      <c r="A31" s="237"/>
      <c r="B31" s="425"/>
      <c r="C31" s="138">
        <v>0</v>
      </c>
      <c r="D31" s="303" t="s">
        <v>348</v>
      </c>
      <c r="F31" s="213" t="s">
        <v>75</v>
      </c>
      <c r="G31" s="213"/>
    </row>
    <row r="32" spans="1:7" s="110" customFormat="1" ht="15" hidden="1" customHeight="1" x14ac:dyDescent="0.25">
      <c r="A32" s="237"/>
      <c r="B32" s="425"/>
      <c r="C32" s="138">
        <v>0</v>
      </c>
      <c r="D32" s="303" t="s">
        <v>348</v>
      </c>
      <c r="F32" s="213" t="s">
        <v>75</v>
      </c>
      <c r="G32" s="213"/>
    </row>
    <row r="33" spans="1:7" s="110" customFormat="1" ht="15" hidden="1" customHeight="1" x14ac:dyDescent="0.25">
      <c r="A33" s="237"/>
      <c r="B33" s="425"/>
      <c r="C33" s="138">
        <v>0</v>
      </c>
      <c r="D33" s="303" t="s">
        <v>348</v>
      </c>
      <c r="F33" s="213" t="s">
        <v>75</v>
      </c>
      <c r="G33" s="213"/>
    </row>
    <row r="34" spans="1:7" s="110" customFormat="1" ht="15" hidden="1" customHeight="1" x14ac:dyDescent="0.25">
      <c r="A34" s="237"/>
      <c r="B34" s="425"/>
      <c r="C34" s="138">
        <v>0</v>
      </c>
      <c r="D34" s="303" t="s">
        <v>348</v>
      </c>
      <c r="F34" s="213" t="s">
        <v>75</v>
      </c>
      <c r="G34" s="213"/>
    </row>
    <row r="35" spans="1:7" s="110" customFormat="1" ht="15" hidden="1" customHeight="1" x14ac:dyDescent="0.25">
      <c r="A35" s="237"/>
      <c r="B35" s="425"/>
      <c r="C35" s="138">
        <v>0</v>
      </c>
      <c r="D35" s="303" t="s">
        <v>348</v>
      </c>
      <c r="F35" s="213" t="s">
        <v>75</v>
      </c>
      <c r="G35" s="213"/>
    </row>
    <row r="36" spans="1:7" s="110" customFormat="1" ht="15" hidden="1" customHeight="1" x14ac:dyDescent="0.25">
      <c r="A36" s="237"/>
      <c r="B36" s="425"/>
      <c r="C36" s="138">
        <v>0</v>
      </c>
      <c r="D36" s="303" t="s">
        <v>348</v>
      </c>
      <c r="F36" s="213" t="s">
        <v>75</v>
      </c>
      <c r="G36" s="213"/>
    </row>
    <row r="37" spans="1:7" s="110" customFormat="1" ht="15" hidden="1" customHeight="1" x14ac:dyDescent="0.25">
      <c r="A37" s="237"/>
      <c r="B37" s="425"/>
      <c r="C37" s="138">
        <v>0</v>
      </c>
      <c r="D37" s="303" t="s">
        <v>348</v>
      </c>
      <c r="F37" s="213" t="s">
        <v>75</v>
      </c>
      <c r="G37" s="213"/>
    </row>
    <row r="38" spans="1:7" s="110" customFormat="1" ht="15" hidden="1" customHeight="1" x14ac:dyDescent="0.25">
      <c r="A38" s="237"/>
      <c r="B38" s="425"/>
      <c r="C38" s="138">
        <v>0</v>
      </c>
      <c r="D38" s="303" t="s">
        <v>348</v>
      </c>
      <c r="F38" s="213" t="s">
        <v>75</v>
      </c>
      <c r="G38" s="213"/>
    </row>
    <row r="39" spans="1:7" s="110" customFormat="1" ht="15" hidden="1" customHeight="1" x14ac:dyDescent="0.25">
      <c r="A39" s="237"/>
      <c r="B39" s="425"/>
      <c r="C39" s="138">
        <v>0</v>
      </c>
      <c r="D39" s="303" t="s">
        <v>348</v>
      </c>
      <c r="F39" s="213" t="s">
        <v>75</v>
      </c>
      <c r="G39" s="213"/>
    </row>
    <row r="40" spans="1:7" s="110" customFormat="1" ht="15" hidden="1" customHeight="1" x14ac:dyDescent="0.25">
      <c r="A40" s="237"/>
      <c r="B40" s="425"/>
      <c r="C40" s="138">
        <v>0</v>
      </c>
      <c r="D40" s="303" t="s">
        <v>348</v>
      </c>
      <c r="F40" s="213" t="s">
        <v>75</v>
      </c>
      <c r="G40" s="213"/>
    </row>
    <row r="41" spans="1:7" s="110" customFormat="1" ht="15" hidden="1" customHeight="1" x14ac:dyDescent="0.25">
      <c r="A41" s="237"/>
      <c r="B41" s="425"/>
      <c r="C41" s="138">
        <v>0</v>
      </c>
      <c r="D41" s="303" t="s">
        <v>348</v>
      </c>
      <c r="F41" s="213" t="s">
        <v>75</v>
      </c>
      <c r="G41" s="213"/>
    </row>
    <row r="42" spans="1:7" s="110" customFormat="1" ht="15" hidden="1" customHeight="1" x14ac:dyDescent="0.25">
      <c r="A42" s="237"/>
      <c r="B42" s="425"/>
      <c r="C42" s="138">
        <v>0</v>
      </c>
      <c r="D42" s="303" t="s">
        <v>348</v>
      </c>
      <c r="F42" s="213" t="s">
        <v>75</v>
      </c>
      <c r="G42" s="213"/>
    </row>
    <row r="43" spans="1:7" s="110" customFormat="1" ht="15" hidden="1" customHeight="1" x14ac:dyDescent="0.25">
      <c r="A43" s="237"/>
      <c r="B43" s="425"/>
      <c r="C43" s="138">
        <v>0</v>
      </c>
      <c r="D43" s="303" t="s">
        <v>348</v>
      </c>
      <c r="F43" s="213" t="s">
        <v>75</v>
      </c>
      <c r="G43" s="213"/>
    </row>
    <row r="44" spans="1:7" s="110" customFormat="1" ht="15" hidden="1" customHeight="1" x14ac:dyDescent="0.25">
      <c r="A44" s="237"/>
      <c r="B44" s="425"/>
      <c r="C44" s="138">
        <v>0</v>
      </c>
      <c r="D44" s="303" t="s">
        <v>348</v>
      </c>
      <c r="F44" s="213" t="s">
        <v>75</v>
      </c>
      <c r="G44" s="213"/>
    </row>
    <row r="45" spans="1:7" s="110" customFormat="1" ht="15" hidden="1" customHeight="1" x14ac:dyDescent="0.25">
      <c r="A45" s="237"/>
      <c r="B45" s="425"/>
      <c r="C45" s="138">
        <v>0</v>
      </c>
      <c r="D45" s="303" t="s">
        <v>348</v>
      </c>
      <c r="F45" s="213" t="s">
        <v>75</v>
      </c>
      <c r="G45" s="213"/>
    </row>
    <row r="46" spans="1:7" s="110" customFormat="1" ht="15" hidden="1" customHeight="1" x14ac:dyDescent="0.25">
      <c r="A46" s="237"/>
      <c r="B46" s="425"/>
      <c r="C46" s="138">
        <v>0</v>
      </c>
      <c r="D46" s="303" t="s">
        <v>348</v>
      </c>
      <c r="F46" s="213" t="s">
        <v>75</v>
      </c>
      <c r="G46" s="213"/>
    </row>
    <row r="47" spans="1:7" s="110" customFormat="1" ht="15" hidden="1" customHeight="1" x14ac:dyDescent="0.25">
      <c r="A47" s="237"/>
      <c r="B47" s="425"/>
      <c r="C47" s="138">
        <v>0</v>
      </c>
      <c r="D47" s="303" t="s">
        <v>348</v>
      </c>
      <c r="F47" s="213" t="s">
        <v>75</v>
      </c>
      <c r="G47" s="213"/>
    </row>
    <row r="48" spans="1:7" s="110" customFormat="1" ht="15" hidden="1" customHeight="1" x14ac:dyDescent="0.25">
      <c r="A48" s="237"/>
      <c r="B48" s="425"/>
      <c r="C48" s="138">
        <v>0</v>
      </c>
      <c r="D48" s="303" t="s">
        <v>348</v>
      </c>
      <c r="F48" s="213" t="s">
        <v>75</v>
      </c>
      <c r="G48" s="213"/>
    </row>
    <row r="49" spans="1:7" s="110" customFormat="1" ht="15" hidden="1" customHeight="1" x14ac:dyDescent="0.25">
      <c r="A49" s="237"/>
      <c r="B49" s="425"/>
      <c r="C49" s="138">
        <v>0</v>
      </c>
      <c r="D49" s="303" t="s">
        <v>348</v>
      </c>
      <c r="F49" s="213" t="s">
        <v>75</v>
      </c>
      <c r="G49" s="213"/>
    </row>
    <row r="50" spans="1:7" s="110" customFormat="1" ht="15" hidden="1" customHeight="1" x14ac:dyDescent="0.25">
      <c r="A50" s="237"/>
      <c r="B50" s="425"/>
      <c r="C50" s="138">
        <v>0</v>
      </c>
      <c r="D50" s="303" t="s">
        <v>348</v>
      </c>
      <c r="F50" s="213" t="s">
        <v>75</v>
      </c>
      <c r="G50" s="213"/>
    </row>
    <row r="51" spans="1:7" s="110" customFormat="1" ht="15" hidden="1" customHeight="1" x14ac:dyDescent="0.25">
      <c r="A51" s="237"/>
      <c r="B51" s="425"/>
      <c r="C51" s="138">
        <v>0</v>
      </c>
      <c r="D51" s="303" t="s">
        <v>348</v>
      </c>
      <c r="F51" s="213" t="s">
        <v>75</v>
      </c>
      <c r="G51" s="213"/>
    </row>
    <row r="52" spans="1:7" s="110" customFormat="1" ht="15" hidden="1" customHeight="1" x14ac:dyDescent="0.25">
      <c r="A52" s="237"/>
      <c r="B52" s="425"/>
      <c r="C52" s="138">
        <v>0</v>
      </c>
      <c r="D52" s="303" t="s">
        <v>348</v>
      </c>
      <c r="F52" s="213" t="s">
        <v>75</v>
      </c>
      <c r="G52" s="213"/>
    </row>
    <row r="53" spans="1:7" s="110" customFormat="1" ht="15" hidden="1" customHeight="1" x14ac:dyDescent="0.25">
      <c r="A53" s="237"/>
      <c r="B53" s="425"/>
      <c r="C53" s="138">
        <v>0</v>
      </c>
      <c r="D53" s="303" t="s">
        <v>348</v>
      </c>
      <c r="F53" s="213" t="s">
        <v>75</v>
      </c>
      <c r="G53" s="213"/>
    </row>
    <row r="54" spans="1:7" s="110" customFormat="1" ht="15" hidden="1" customHeight="1" x14ac:dyDescent="0.25">
      <c r="A54" s="237"/>
      <c r="B54" s="425"/>
      <c r="C54" s="138">
        <v>0</v>
      </c>
      <c r="D54" s="303" t="s">
        <v>348</v>
      </c>
      <c r="F54" s="213" t="s">
        <v>75</v>
      </c>
      <c r="G54" s="213"/>
    </row>
    <row r="55" spans="1:7" s="110" customFormat="1" ht="15" hidden="1" customHeight="1" x14ac:dyDescent="0.25">
      <c r="A55" s="237"/>
      <c r="B55" s="425"/>
      <c r="C55" s="138">
        <v>0</v>
      </c>
      <c r="D55" s="303" t="s">
        <v>348</v>
      </c>
      <c r="F55" s="213" t="s">
        <v>75</v>
      </c>
      <c r="G55" s="213"/>
    </row>
    <row r="56" spans="1:7" s="110" customFormat="1" ht="15" hidden="1" customHeight="1" x14ac:dyDescent="0.25">
      <c r="A56" s="237"/>
      <c r="B56" s="425"/>
      <c r="C56" s="138">
        <v>0</v>
      </c>
      <c r="D56" s="303" t="s">
        <v>348</v>
      </c>
      <c r="F56" s="213" t="s">
        <v>75</v>
      </c>
      <c r="G56" s="213"/>
    </row>
    <row r="57" spans="1:7" s="110" customFormat="1" ht="15" hidden="1" customHeight="1" x14ac:dyDescent="0.25">
      <c r="A57" s="237"/>
      <c r="B57" s="425"/>
      <c r="C57" s="138">
        <v>0</v>
      </c>
      <c r="D57" s="303" t="s">
        <v>348</v>
      </c>
      <c r="F57" s="213" t="s">
        <v>75</v>
      </c>
      <c r="G57" s="213"/>
    </row>
    <row r="58" spans="1:7" s="110" customFormat="1" ht="15" hidden="1" customHeight="1" x14ac:dyDescent="0.25">
      <c r="A58" s="237"/>
      <c r="B58" s="425"/>
      <c r="C58" s="138">
        <v>0</v>
      </c>
      <c r="D58" s="303" t="s">
        <v>348</v>
      </c>
      <c r="F58" s="213" t="s">
        <v>75</v>
      </c>
      <c r="G58" s="213"/>
    </row>
    <row r="59" spans="1:7" s="110" customFormat="1" ht="15" hidden="1" customHeight="1" x14ac:dyDescent="0.25">
      <c r="A59" s="237"/>
      <c r="B59" s="425"/>
      <c r="C59" s="138">
        <v>0</v>
      </c>
      <c r="D59" s="303" t="s">
        <v>348</v>
      </c>
      <c r="F59" s="213" t="s">
        <v>75</v>
      </c>
      <c r="G59" s="213"/>
    </row>
    <row r="60" spans="1:7" s="110" customFormat="1" ht="15" hidden="1" customHeight="1" x14ac:dyDescent="0.25">
      <c r="A60" s="237"/>
      <c r="B60" s="425"/>
      <c r="C60" s="138">
        <v>0</v>
      </c>
      <c r="D60" s="303" t="s">
        <v>348</v>
      </c>
      <c r="F60" s="213" t="s">
        <v>75</v>
      </c>
      <c r="G60" s="213"/>
    </row>
    <row r="61" spans="1:7" s="110" customFormat="1" ht="15" hidden="1" customHeight="1" x14ac:dyDescent="0.25">
      <c r="A61" s="237"/>
      <c r="B61" s="425"/>
      <c r="C61" s="138">
        <v>0</v>
      </c>
      <c r="D61" s="303" t="s">
        <v>348</v>
      </c>
      <c r="F61" s="213" t="s">
        <v>75</v>
      </c>
      <c r="G61" s="213"/>
    </row>
    <row r="62" spans="1:7" s="110" customFormat="1" ht="15" hidden="1" customHeight="1" x14ac:dyDescent="0.25">
      <c r="A62" s="237"/>
      <c r="B62" s="425"/>
      <c r="C62" s="138">
        <v>0</v>
      </c>
      <c r="D62" s="303" t="s">
        <v>348</v>
      </c>
      <c r="F62" s="213" t="s">
        <v>75</v>
      </c>
      <c r="G62" s="213"/>
    </row>
    <row r="63" spans="1:7" s="110" customFormat="1" ht="15" hidden="1" customHeight="1" x14ac:dyDescent="0.25">
      <c r="A63" s="237"/>
      <c r="B63" s="425"/>
      <c r="C63" s="138">
        <v>0</v>
      </c>
      <c r="D63" s="303" t="s">
        <v>348</v>
      </c>
      <c r="F63" s="213" t="s">
        <v>75</v>
      </c>
      <c r="G63" s="213"/>
    </row>
    <row r="64" spans="1:7" s="110" customFormat="1" ht="15" hidden="1" customHeight="1" x14ac:dyDescent="0.25">
      <c r="A64" s="237"/>
      <c r="B64" s="425"/>
      <c r="C64" s="138">
        <v>0</v>
      </c>
      <c r="D64" s="303" t="s">
        <v>348</v>
      </c>
      <c r="F64" s="213" t="s">
        <v>75</v>
      </c>
      <c r="G64" s="213"/>
    </row>
    <row r="65" spans="1:7" s="110" customFormat="1" ht="15" hidden="1" customHeight="1" x14ac:dyDescent="0.25">
      <c r="A65" s="237"/>
      <c r="B65" s="425"/>
      <c r="C65" s="138">
        <v>0</v>
      </c>
      <c r="D65" s="303" t="s">
        <v>348</v>
      </c>
      <c r="F65" s="213" t="s">
        <v>75</v>
      </c>
      <c r="G65" s="213"/>
    </row>
    <row r="66" spans="1:7" s="110" customFormat="1" ht="15" hidden="1" customHeight="1" x14ac:dyDescent="0.25">
      <c r="A66" s="237"/>
      <c r="B66" s="425"/>
      <c r="C66" s="138">
        <v>0</v>
      </c>
      <c r="D66" s="303" t="s">
        <v>348</v>
      </c>
      <c r="F66" s="213" t="s">
        <v>75</v>
      </c>
      <c r="G66" s="213"/>
    </row>
    <row r="67" spans="1:7" s="110" customFormat="1" ht="15" hidden="1" customHeight="1" x14ac:dyDescent="0.25">
      <c r="A67" s="237"/>
      <c r="B67" s="425"/>
      <c r="C67" s="138">
        <v>0</v>
      </c>
      <c r="D67" s="303" t="s">
        <v>348</v>
      </c>
      <c r="F67" s="213" t="s">
        <v>75</v>
      </c>
      <c r="G67" s="213"/>
    </row>
    <row r="68" spans="1:7" s="110" customFormat="1" ht="15" hidden="1" customHeight="1" x14ac:dyDescent="0.25">
      <c r="A68" s="237"/>
      <c r="B68" s="425"/>
      <c r="C68" s="138">
        <v>0</v>
      </c>
      <c r="D68" s="303" t="s">
        <v>348</v>
      </c>
      <c r="F68" s="213" t="s">
        <v>75</v>
      </c>
      <c r="G68" s="213"/>
    </row>
    <row r="69" spans="1:7" s="110" customFormat="1" ht="15" hidden="1" customHeight="1" x14ac:dyDescent="0.25">
      <c r="A69" s="237"/>
      <c r="B69" s="425"/>
      <c r="C69" s="138">
        <v>0</v>
      </c>
      <c r="D69" s="303" t="s">
        <v>348</v>
      </c>
      <c r="F69" s="213" t="s">
        <v>75</v>
      </c>
      <c r="G69" s="213"/>
    </row>
    <row r="70" spans="1:7" s="110" customFormat="1" ht="15" hidden="1" customHeight="1" x14ac:dyDescent="0.25">
      <c r="A70" s="237"/>
      <c r="B70" s="425"/>
      <c r="C70" s="138">
        <v>0</v>
      </c>
      <c r="D70" s="303" t="s">
        <v>348</v>
      </c>
      <c r="F70" s="213" t="s">
        <v>75</v>
      </c>
      <c r="G70" s="213"/>
    </row>
    <row r="71" spans="1:7" s="110" customFormat="1" ht="15" hidden="1" customHeight="1" x14ac:dyDescent="0.25">
      <c r="A71" s="237"/>
      <c r="B71" s="425"/>
      <c r="C71" s="138">
        <v>0</v>
      </c>
      <c r="D71" s="303" t="s">
        <v>348</v>
      </c>
      <c r="F71" s="213" t="s">
        <v>75</v>
      </c>
      <c r="G71" s="213"/>
    </row>
    <row r="72" spans="1:7" s="110" customFormat="1" ht="15" hidden="1" customHeight="1" x14ac:dyDescent="0.25">
      <c r="A72" s="237"/>
      <c r="B72" s="425"/>
      <c r="C72" s="138">
        <v>0</v>
      </c>
      <c r="D72" s="303" t="s">
        <v>348</v>
      </c>
      <c r="F72" s="213" t="s">
        <v>75</v>
      </c>
      <c r="G72" s="213"/>
    </row>
    <row r="73" spans="1:7" s="110" customFormat="1" ht="15" hidden="1" customHeight="1" x14ac:dyDescent="0.25">
      <c r="A73" s="237"/>
      <c r="B73" s="425"/>
      <c r="C73" s="138">
        <v>0</v>
      </c>
      <c r="D73" s="303" t="s">
        <v>348</v>
      </c>
      <c r="F73" s="213" t="s">
        <v>75</v>
      </c>
      <c r="G73" s="213"/>
    </row>
    <row r="74" spans="1:7" s="110" customFormat="1" ht="15" hidden="1" customHeight="1" x14ac:dyDescent="0.25">
      <c r="A74" s="237"/>
      <c r="B74" s="425"/>
      <c r="C74" s="138">
        <v>0</v>
      </c>
      <c r="D74" s="303" t="s">
        <v>348</v>
      </c>
      <c r="F74" s="213" t="s">
        <v>75</v>
      </c>
      <c r="G74" s="213"/>
    </row>
    <row r="75" spans="1:7" s="110" customFormat="1" ht="15" hidden="1" customHeight="1" x14ac:dyDescent="0.25">
      <c r="A75" s="237"/>
      <c r="B75" s="425"/>
      <c r="C75" s="138">
        <v>0</v>
      </c>
      <c r="D75" s="303" t="s">
        <v>348</v>
      </c>
      <c r="F75" s="213" t="s">
        <v>75</v>
      </c>
      <c r="G75" s="213"/>
    </row>
    <row r="76" spans="1:7" s="110" customFormat="1" ht="15" hidden="1" customHeight="1" x14ac:dyDescent="0.25">
      <c r="A76" s="237"/>
      <c r="B76" s="425"/>
      <c r="C76" s="138">
        <v>0</v>
      </c>
      <c r="D76" s="303" t="s">
        <v>348</v>
      </c>
      <c r="F76" s="213" t="s">
        <v>75</v>
      </c>
      <c r="G76" s="213"/>
    </row>
    <row r="77" spans="1:7" s="110" customFormat="1" ht="15" hidden="1" customHeight="1" x14ac:dyDescent="0.25">
      <c r="A77" s="237"/>
      <c r="B77" s="425"/>
      <c r="C77" s="138">
        <v>0</v>
      </c>
      <c r="D77" s="303" t="s">
        <v>348</v>
      </c>
      <c r="F77" s="213" t="s">
        <v>75</v>
      </c>
      <c r="G77" s="213"/>
    </row>
    <row r="78" spans="1:7" s="110" customFormat="1" ht="15" hidden="1" customHeight="1" x14ac:dyDescent="0.25">
      <c r="A78" s="237"/>
      <c r="B78" s="425"/>
      <c r="C78" s="138">
        <v>0</v>
      </c>
      <c r="D78" s="303" t="s">
        <v>348</v>
      </c>
      <c r="F78" s="213" t="s">
        <v>75</v>
      </c>
      <c r="G78" s="213"/>
    </row>
    <row r="79" spans="1:7" s="110" customFormat="1" ht="15" hidden="1" customHeight="1" x14ac:dyDescent="0.25">
      <c r="A79" s="237"/>
      <c r="B79" s="425"/>
      <c r="C79" s="138">
        <v>0</v>
      </c>
      <c r="D79" s="303" t="s">
        <v>348</v>
      </c>
      <c r="F79" s="213" t="s">
        <v>75</v>
      </c>
      <c r="G79" s="213"/>
    </row>
    <row r="80" spans="1:7" s="110" customFormat="1" ht="15" hidden="1" customHeight="1" x14ac:dyDescent="0.25">
      <c r="A80" s="237"/>
      <c r="B80" s="425"/>
      <c r="C80" s="138">
        <v>0</v>
      </c>
      <c r="D80" s="303" t="s">
        <v>348</v>
      </c>
      <c r="F80" s="213" t="s">
        <v>75</v>
      </c>
      <c r="G80" s="213"/>
    </row>
    <row r="81" spans="1:7" s="110" customFormat="1" ht="15" hidden="1" customHeight="1" x14ac:dyDescent="0.25">
      <c r="A81" s="237"/>
      <c r="B81" s="425"/>
      <c r="C81" s="138">
        <v>0</v>
      </c>
      <c r="D81" s="303" t="s">
        <v>348</v>
      </c>
      <c r="F81" s="213" t="s">
        <v>75</v>
      </c>
      <c r="G81" s="213"/>
    </row>
    <row r="82" spans="1:7" s="110" customFormat="1" ht="15" hidden="1" customHeight="1" x14ac:dyDescent="0.25">
      <c r="A82" s="237"/>
      <c r="B82" s="425"/>
      <c r="C82" s="138">
        <v>0</v>
      </c>
      <c r="D82" s="303" t="s">
        <v>348</v>
      </c>
      <c r="F82" s="213" t="s">
        <v>75</v>
      </c>
      <c r="G82" s="213"/>
    </row>
    <row r="83" spans="1:7" s="110" customFormat="1" ht="15" hidden="1" customHeight="1" x14ac:dyDescent="0.25">
      <c r="A83" s="237"/>
      <c r="B83" s="425"/>
      <c r="C83" s="138">
        <v>0</v>
      </c>
      <c r="D83" s="303" t="s">
        <v>348</v>
      </c>
      <c r="F83" s="213" t="s">
        <v>75</v>
      </c>
      <c r="G83" s="213"/>
    </row>
    <row r="84" spans="1:7" s="110" customFormat="1" ht="15" hidden="1" customHeight="1" x14ac:dyDescent="0.25">
      <c r="A84" s="237"/>
      <c r="B84" s="425"/>
      <c r="C84" s="138">
        <v>0</v>
      </c>
      <c r="D84" s="303" t="s">
        <v>348</v>
      </c>
      <c r="F84" s="213" t="s">
        <v>75</v>
      </c>
      <c r="G84" s="213"/>
    </row>
    <row r="85" spans="1:7" s="110" customFormat="1" ht="15" hidden="1" customHeight="1" x14ac:dyDescent="0.25">
      <c r="A85" s="237"/>
      <c r="B85" s="425"/>
      <c r="C85" s="138">
        <v>0</v>
      </c>
      <c r="D85" s="303" t="s">
        <v>348</v>
      </c>
      <c r="F85" s="213" t="s">
        <v>75</v>
      </c>
      <c r="G85" s="213"/>
    </row>
    <row r="86" spans="1:7" s="110" customFormat="1" ht="15" hidden="1" customHeight="1" x14ac:dyDescent="0.25">
      <c r="A86" s="237"/>
      <c r="B86" s="425"/>
      <c r="C86" s="138">
        <v>0</v>
      </c>
      <c r="D86" s="303" t="s">
        <v>348</v>
      </c>
      <c r="F86" s="213" t="s">
        <v>75</v>
      </c>
      <c r="G86" s="213"/>
    </row>
    <row r="87" spans="1:7" s="110" customFormat="1" ht="15" hidden="1" customHeight="1" x14ac:dyDescent="0.25">
      <c r="A87" s="237"/>
      <c r="B87" s="425"/>
      <c r="C87" s="138">
        <v>0</v>
      </c>
      <c r="D87" s="303" t="s">
        <v>348</v>
      </c>
      <c r="F87" s="213" t="s">
        <v>75</v>
      </c>
      <c r="G87" s="213"/>
    </row>
    <row r="88" spans="1:7" s="110" customFormat="1" ht="15" hidden="1" customHeight="1" x14ac:dyDescent="0.25">
      <c r="A88" s="237"/>
      <c r="B88" s="425"/>
      <c r="C88" s="138">
        <v>0</v>
      </c>
      <c r="D88" s="303" t="s">
        <v>348</v>
      </c>
      <c r="F88" s="213" t="s">
        <v>75</v>
      </c>
      <c r="G88" s="213"/>
    </row>
    <row r="89" spans="1:7" s="110" customFormat="1" ht="15" hidden="1" customHeight="1" x14ac:dyDescent="0.25">
      <c r="A89" s="237"/>
      <c r="B89" s="425"/>
      <c r="C89" s="138">
        <v>0</v>
      </c>
      <c r="D89" s="303" t="s">
        <v>348</v>
      </c>
      <c r="F89" s="213" t="s">
        <v>75</v>
      </c>
      <c r="G89" s="213"/>
    </row>
    <row r="90" spans="1:7" s="110" customFormat="1" ht="15" hidden="1" customHeight="1" x14ac:dyDescent="0.25">
      <c r="A90" s="237"/>
      <c r="B90" s="425"/>
      <c r="C90" s="138">
        <v>0</v>
      </c>
      <c r="D90" s="303" t="s">
        <v>348</v>
      </c>
      <c r="F90" s="213" t="s">
        <v>75</v>
      </c>
      <c r="G90" s="213"/>
    </row>
    <row r="91" spans="1:7" s="110" customFormat="1" ht="15" hidden="1" customHeight="1" x14ac:dyDescent="0.25">
      <c r="A91" s="237"/>
      <c r="B91" s="425"/>
      <c r="C91" s="138">
        <v>0</v>
      </c>
      <c r="D91" s="303" t="s">
        <v>348</v>
      </c>
      <c r="F91" s="213" t="s">
        <v>75</v>
      </c>
      <c r="G91" s="213"/>
    </row>
    <row r="92" spans="1:7" s="110" customFormat="1" ht="15" hidden="1" customHeight="1" x14ac:dyDescent="0.25">
      <c r="A92" s="237"/>
      <c r="B92" s="425"/>
      <c r="C92" s="138">
        <v>0</v>
      </c>
      <c r="D92" s="303" t="s">
        <v>348</v>
      </c>
      <c r="F92" s="213" t="s">
        <v>75</v>
      </c>
      <c r="G92" s="213"/>
    </row>
    <row r="93" spans="1:7" s="110" customFormat="1" ht="15" hidden="1" customHeight="1" x14ac:dyDescent="0.25">
      <c r="A93" s="237"/>
      <c r="B93" s="425"/>
      <c r="C93" s="138">
        <v>0</v>
      </c>
      <c r="D93" s="303" t="s">
        <v>348</v>
      </c>
      <c r="F93" s="213" t="s">
        <v>75</v>
      </c>
      <c r="G93" s="213"/>
    </row>
    <row r="94" spans="1:7" s="110" customFormat="1" ht="15" hidden="1" customHeight="1" x14ac:dyDescent="0.25">
      <c r="A94" s="237"/>
      <c r="B94" s="425"/>
      <c r="C94" s="138">
        <v>0</v>
      </c>
      <c r="D94" s="303" t="s">
        <v>348</v>
      </c>
      <c r="F94" s="213" t="s">
        <v>75</v>
      </c>
      <c r="G94" s="213"/>
    </row>
    <row r="95" spans="1:7" s="110" customFormat="1" ht="15" hidden="1" customHeight="1" x14ac:dyDescent="0.25">
      <c r="A95" s="237"/>
      <c r="B95" s="425"/>
      <c r="C95" s="138">
        <v>0</v>
      </c>
      <c r="D95" s="303" t="s">
        <v>348</v>
      </c>
      <c r="F95" s="213" t="s">
        <v>75</v>
      </c>
      <c r="G95" s="213"/>
    </row>
    <row r="96" spans="1:7" s="110" customFormat="1" ht="15" hidden="1" customHeight="1" x14ac:dyDescent="0.25">
      <c r="A96" s="237"/>
      <c r="B96" s="425"/>
      <c r="C96" s="138">
        <v>0</v>
      </c>
      <c r="D96" s="303" t="s">
        <v>348</v>
      </c>
      <c r="F96" s="213" t="s">
        <v>75</v>
      </c>
      <c r="G96" s="213"/>
    </row>
    <row r="97" spans="1:7" s="110" customFormat="1" ht="15" hidden="1" customHeight="1" x14ac:dyDescent="0.25">
      <c r="A97" s="237"/>
      <c r="B97" s="425"/>
      <c r="C97" s="138">
        <v>0</v>
      </c>
      <c r="D97" s="303" t="s">
        <v>348</v>
      </c>
      <c r="F97" s="213" t="s">
        <v>75</v>
      </c>
      <c r="G97" s="213"/>
    </row>
    <row r="98" spans="1:7" s="110" customFormat="1" ht="15" hidden="1" customHeight="1" x14ac:dyDescent="0.25">
      <c r="A98" s="237"/>
      <c r="B98" s="425"/>
      <c r="C98" s="138">
        <v>0</v>
      </c>
      <c r="D98" s="303" t="s">
        <v>348</v>
      </c>
      <c r="F98" s="213" t="s">
        <v>75</v>
      </c>
      <c r="G98" s="213"/>
    </row>
    <row r="99" spans="1:7" s="110" customFormat="1" ht="15" hidden="1" customHeight="1" x14ac:dyDescent="0.25">
      <c r="A99" s="237"/>
      <c r="B99" s="425"/>
      <c r="C99" s="138">
        <v>0</v>
      </c>
      <c r="D99" s="303" t="s">
        <v>348</v>
      </c>
      <c r="F99" s="213" t="s">
        <v>75</v>
      </c>
      <c r="G99" s="213"/>
    </row>
    <row r="100" spans="1:7" s="110" customFormat="1" ht="15" hidden="1" customHeight="1" x14ac:dyDescent="0.25">
      <c r="A100" s="237"/>
      <c r="B100" s="425"/>
      <c r="C100" s="138">
        <v>0</v>
      </c>
      <c r="D100" s="303" t="s">
        <v>348</v>
      </c>
      <c r="F100" s="213" t="s">
        <v>75</v>
      </c>
      <c r="G100" s="213"/>
    </row>
    <row r="101" spans="1:7" s="110" customFormat="1" ht="15" hidden="1" customHeight="1" x14ac:dyDescent="0.25">
      <c r="A101" s="237"/>
      <c r="B101" s="425"/>
      <c r="C101" s="138">
        <v>0</v>
      </c>
      <c r="D101" s="303" t="s">
        <v>348</v>
      </c>
      <c r="F101" s="213" t="s">
        <v>75</v>
      </c>
      <c r="G101" s="213"/>
    </row>
    <row r="102" spans="1:7" s="110" customFormat="1" ht="15" hidden="1" customHeight="1" x14ac:dyDescent="0.25">
      <c r="A102" s="237"/>
      <c r="B102" s="425"/>
      <c r="C102" s="138">
        <v>0</v>
      </c>
      <c r="D102" s="303" t="s">
        <v>348</v>
      </c>
      <c r="F102" s="213" t="s">
        <v>75</v>
      </c>
      <c r="G102" s="213"/>
    </row>
    <row r="103" spans="1:7" s="110" customFormat="1" ht="15" hidden="1" customHeight="1" x14ac:dyDescent="0.25">
      <c r="A103" s="237"/>
      <c r="B103" s="425"/>
      <c r="C103" s="138">
        <v>0</v>
      </c>
      <c r="D103" s="303" t="s">
        <v>348</v>
      </c>
      <c r="F103" s="213" t="s">
        <v>75</v>
      </c>
      <c r="G103" s="213"/>
    </row>
    <row r="104" spans="1:7" s="110" customFormat="1" ht="15" hidden="1" customHeight="1" x14ac:dyDescent="0.25">
      <c r="A104" s="237"/>
      <c r="B104" s="425"/>
      <c r="C104" s="138">
        <v>0</v>
      </c>
      <c r="D104" s="303" t="s">
        <v>348</v>
      </c>
      <c r="F104" s="213" t="s">
        <v>75</v>
      </c>
      <c r="G104" s="213"/>
    </row>
    <row r="105" spans="1:7" s="110" customFormat="1" ht="15" hidden="1" customHeight="1" x14ac:dyDescent="0.25">
      <c r="A105" s="237"/>
      <c r="B105" s="425"/>
      <c r="C105" s="138">
        <v>0</v>
      </c>
      <c r="D105" s="303" t="s">
        <v>348</v>
      </c>
      <c r="F105" s="213" t="s">
        <v>75</v>
      </c>
      <c r="G105" s="213"/>
    </row>
    <row r="106" spans="1:7" s="110" customFormat="1" ht="15" hidden="1" customHeight="1" x14ac:dyDescent="0.25">
      <c r="A106" s="237"/>
      <c r="B106" s="425"/>
      <c r="C106" s="138">
        <v>0</v>
      </c>
      <c r="D106" s="303" t="s">
        <v>348</v>
      </c>
      <c r="F106" s="213" t="s">
        <v>75</v>
      </c>
      <c r="G106" s="213"/>
    </row>
    <row r="107" spans="1:7" s="110" customFormat="1" ht="15" hidden="1" customHeight="1" x14ac:dyDescent="0.25">
      <c r="A107" s="237"/>
      <c r="B107" s="425"/>
      <c r="C107" s="138">
        <v>0</v>
      </c>
      <c r="D107" s="303" t="s">
        <v>348</v>
      </c>
      <c r="F107" s="213" t="s">
        <v>75</v>
      </c>
      <c r="G107" s="213"/>
    </row>
    <row r="108" spans="1:7" s="110" customFormat="1" ht="15" hidden="1" customHeight="1" x14ac:dyDescent="0.25">
      <c r="A108" s="237"/>
      <c r="B108" s="425"/>
      <c r="C108" s="138">
        <v>0</v>
      </c>
      <c r="D108" s="303" t="s">
        <v>348</v>
      </c>
      <c r="F108" s="213" t="s">
        <v>75</v>
      </c>
      <c r="G108" s="213"/>
    </row>
    <row r="109" spans="1:7" s="110" customFormat="1" ht="15" hidden="1" customHeight="1" x14ac:dyDescent="0.25">
      <c r="A109" s="237"/>
      <c r="B109" s="425"/>
      <c r="C109" s="138">
        <v>0</v>
      </c>
      <c r="D109" s="303" t="s">
        <v>348</v>
      </c>
      <c r="F109" s="213" t="s">
        <v>75</v>
      </c>
      <c r="G109" s="213"/>
    </row>
    <row r="110" spans="1:7" s="110" customFormat="1" ht="15" hidden="1" customHeight="1" x14ac:dyDescent="0.25">
      <c r="A110" s="237"/>
      <c r="B110" s="425"/>
      <c r="C110" s="138">
        <v>0</v>
      </c>
      <c r="D110" s="303" t="s">
        <v>348</v>
      </c>
      <c r="F110" s="213" t="s">
        <v>75</v>
      </c>
      <c r="G110" s="213"/>
    </row>
    <row r="111" spans="1:7" s="110" customFormat="1" ht="15" hidden="1" customHeight="1" x14ac:dyDescent="0.25">
      <c r="A111" s="237"/>
      <c r="B111" s="425"/>
      <c r="C111" s="138">
        <v>0</v>
      </c>
      <c r="D111" s="303" t="s">
        <v>348</v>
      </c>
      <c r="F111" s="213" t="s">
        <v>75</v>
      </c>
      <c r="G111" s="213"/>
    </row>
    <row r="112" spans="1:7" s="110" customFormat="1" ht="15" hidden="1" customHeight="1" x14ac:dyDescent="0.25">
      <c r="A112" s="237"/>
      <c r="B112" s="425"/>
      <c r="C112" s="138">
        <v>0</v>
      </c>
      <c r="D112" s="303" t="s">
        <v>348</v>
      </c>
      <c r="F112" s="213" t="s">
        <v>75</v>
      </c>
      <c r="G112" s="213"/>
    </row>
    <row r="113" spans="1:7" s="110" customFormat="1" ht="15" hidden="1" customHeight="1" x14ac:dyDescent="0.25">
      <c r="A113" s="237"/>
      <c r="B113" s="425"/>
      <c r="C113" s="138">
        <v>0</v>
      </c>
      <c r="D113" s="303" t="s">
        <v>348</v>
      </c>
      <c r="F113" s="213" t="s">
        <v>75</v>
      </c>
      <c r="G113" s="213"/>
    </row>
    <row r="114" spans="1:7" s="110" customFormat="1" ht="15" hidden="1" customHeight="1" x14ac:dyDescent="0.25">
      <c r="A114" s="237"/>
      <c r="B114" s="425"/>
      <c r="C114" s="138">
        <v>0</v>
      </c>
      <c r="D114" s="303" t="s">
        <v>348</v>
      </c>
      <c r="F114" s="213" t="s">
        <v>75</v>
      </c>
      <c r="G114" s="213"/>
    </row>
    <row r="115" spans="1:7" s="110" customFormat="1" ht="15" hidden="1" customHeight="1" x14ac:dyDescent="0.25">
      <c r="A115" s="237"/>
      <c r="B115" s="425"/>
      <c r="C115" s="138">
        <v>0</v>
      </c>
      <c r="D115" s="303" t="s">
        <v>348</v>
      </c>
      <c r="F115" s="213" t="s">
        <v>75</v>
      </c>
      <c r="G115" s="213"/>
    </row>
    <row r="116" spans="1:7" s="110" customFormat="1" ht="15" hidden="1" customHeight="1" x14ac:dyDescent="0.25">
      <c r="A116" s="237"/>
      <c r="B116" s="425"/>
      <c r="C116" s="138">
        <v>0</v>
      </c>
      <c r="D116" s="303" t="s">
        <v>348</v>
      </c>
      <c r="F116" s="213" t="s">
        <v>75</v>
      </c>
      <c r="G116" s="213"/>
    </row>
    <row r="117" spans="1:7" s="110" customFormat="1" ht="15" hidden="1" customHeight="1" x14ac:dyDescent="0.25">
      <c r="A117" s="237"/>
      <c r="B117" s="425"/>
      <c r="C117" s="138">
        <v>0</v>
      </c>
      <c r="D117" s="303" t="s">
        <v>348</v>
      </c>
      <c r="F117" s="213" t="s">
        <v>75</v>
      </c>
      <c r="G117" s="213"/>
    </row>
    <row r="118" spans="1:7" s="110" customFormat="1" ht="15" hidden="1" customHeight="1" x14ac:dyDescent="0.25">
      <c r="A118" s="237"/>
      <c r="B118" s="425"/>
      <c r="C118" s="138">
        <v>0</v>
      </c>
      <c r="D118" s="303" t="s">
        <v>348</v>
      </c>
      <c r="F118" s="213" t="s">
        <v>75</v>
      </c>
      <c r="G118" s="213"/>
    </row>
    <row r="119" spans="1:7" s="110" customFormat="1" ht="15" hidden="1" customHeight="1" x14ac:dyDescent="0.25">
      <c r="A119" s="237"/>
      <c r="B119" s="425"/>
      <c r="C119" s="138">
        <v>0</v>
      </c>
      <c r="D119" s="303" t="s">
        <v>348</v>
      </c>
      <c r="F119" s="213" t="s">
        <v>75</v>
      </c>
      <c r="G119" s="213"/>
    </row>
    <row r="120" spans="1:7" s="110" customFormat="1" ht="15" hidden="1" customHeight="1" x14ac:dyDescent="0.25">
      <c r="A120" s="237"/>
      <c r="B120" s="425"/>
      <c r="C120" s="138">
        <v>0</v>
      </c>
      <c r="D120" s="303" t="s">
        <v>348</v>
      </c>
      <c r="F120" s="213" t="s">
        <v>75</v>
      </c>
      <c r="G120" s="213"/>
    </row>
    <row r="121" spans="1:7" s="110" customFormat="1" ht="15" hidden="1" customHeight="1" x14ac:dyDescent="0.25">
      <c r="A121" s="237"/>
      <c r="B121" s="425"/>
      <c r="C121" s="138">
        <v>0</v>
      </c>
      <c r="D121" s="303" t="s">
        <v>348</v>
      </c>
      <c r="F121" s="213" t="s">
        <v>75</v>
      </c>
      <c r="G121" s="213"/>
    </row>
    <row r="122" spans="1:7" s="110" customFormat="1" ht="15" hidden="1" customHeight="1" x14ac:dyDescent="0.25">
      <c r="A122" s="237"/>
      <c r="B122" s="425"/>
      <c r="C122" s="138">
        <v>0</v>
      </c>
      <c r="D122" s="303" t="s">
        <v>348</v>
      </c>
      <c r="F122" s="213" t="s">
        <v>75</v>
      </c>
      <c r="G122" s="213"/>
    </row>
    <row r="123" spans="1:7" s="110" customFormat="1" ht="15" hidden="1" customHeight="1" x14ac:dyDescent="0.25">
      <c r="A123" s="237"/>
      <c r="B123" s="425"/>
      <c r="C123" s="138">
        <v>0</v>
      </c>
      <c r="D123" s="303" t="s">
        <v>348</v>
      </c>
      <c r="F123" s="213" t="s">
        <v>75</v>
      </c>
      <c r="G123" s="213"/>
    </row>
    <row r="124" spans="1:7" s="110" customFormat="1" ht="15" hidden="1" customHeight="1" x14ac:dyDescent="0.25">
      <c r="A124" s="237"/>
      <c r="B124" s="425"/>
      <c r="C124" s="138">
        <v>0</v>
      </c>
      <c r="D124" s="303" t="s">
        <v>348</v>
      </c>
      <c r="F124" s="213" t="s">
        <v>75</v>
      </c>
      <c r="G124" s="213"/>
    </row>
    <row r="125" spans="1:7" s="110" customFormat="1" ht="15" hidden="1" customHeight="1" x14ac:dyDescent="0.25">
      <c r="A125" s="237"/>
      <c r="B125" s="425"/>
      <c r="C125" s="138">
        <v>0</v>
      </c>
      <c r="D125" s="303" t="s">
        <v>348</v>
      </c>
      <c r="F125" s="213" t="s">
        <v>75</v>
      </c>
      <c r="G125" s="213"/>
    </row>
    <row r="126" spans="1:7" s="110" customFormat="1" ht="15" hidden="1" customHeight="1" x14ac:dyDescent="0.25">
      <c r="A126" s="237"/>
      <c r="B126" s="425"/>
      <c r="C126" s="138">
        <v>0</v>
      </c>
      <c r="D126" s="303" t="s">
        <v>348</v>
      </c>
      <c r="F126" s="213" t="s">
        <v>75</v>
      </c>
      <c r="G126" s="213"/>
    </row>
    <row r="127" spans="1:7" s="110" customFormat="1" ht="15" hidden="1" customHeight="1" x14ac:dyDescent="0.25">
      <c r="A127" s="237"/>
      <c r="B127" s="425"/>
      <c r="C127" s="138">
        <v>0</v>
      </c>
      <c r="D127" s="303" t="s">
        <v>348</v>
      </c>
      <c r="F127" s="213" t="s">
        <v>75</v>
      </c>
      <c r="G127" s="213"/>
    </row>
    <row r="128" spans="1:7" s="110" customFormat="1" ht="15" hidden="1" customHeight="1" x14ac:dyDescent="0.25">
      <c r="A128" s="237"/>
      <c r="B128" s="425"/>
      <c r="C128" s="138">
        <v>0</v>
      </c>
      <c r="D128" s="303" t="s">
        <v>348</v>
      </c>
      <c r="F128" s="213" t="s">
        <v>75</v>
      </c>
      <c r="G128" s="213"/>
    </row>
    <row r="129" spans="1:7" s="110" customFormat="1" ht="15" hidden="1" customHeight="1" x14ac:dyDescent="0.25">
      <c r="A129" s="237"/>
      <c r="B129" s="425"/>
      <c r="C129" s="138">
        <v>0</v>
      </c>
      <c r="D129" s="303" t="s">
        <v>348</v>
      </c>
      <c r="F129" s="213" t="s">
        <v>75</v>
      </c>
      <c r="G129" s="213"/>
    </row>
    <row r="130" spans="1:7" s="110" customFormat="1" ht="15" hidden="1" customHeight="1" x14ac:dyDescent="0.25">
      <c r="A130" s="237"/>
      <c r="B130" s="425"/>
      <c r="C130" s="138">
        <v>0</v>
      </c>
      <c r="D130" s="303" t="s">
        <v>348</v>
      </c>
      <c r="F130" s="213" t="s">
        <v>75</v>
      </c>
      <c r="G130" s="213"/>
    </row>
    <row r="131" spans="1:7" s="110" customFormat="1" ht="15" hidden="1" customHeight="1" x14ac:dyDescent="0.25">
      <c r="A131" s="237"/>
      <c r="B131" s="425"/>
      <c r="C131" s="138">
        <v>0</v>
      </c>
      <c r="D131" s="303" t="s">
        <v>348</v>
      </c>
      <c r="F131" s="213" t="s">
        <v>75</v>
      </c>
      <c r="G131" s="213"/>
    </row>
    <row r="132" spans="1:7" s="110" customFormat="1" ht="15" hidden="1" customHeight="1" x14ac:dyDescent="0.25">
      <c r="A132" s="237"/>
      <c r="B132" s="425"/>
      <c r="C132" s="138">
        <v>0</v>
      </c>
      <c r="D132" s="303" t="s">
        <v>348</v>
      </c>
      <c r="F132" s="213" t="s">
        <v>75</v>
      </c>
      <c r="G132" s="213"/>
    </row>
    <row r="133" spans="1:7" s="110" customFormat="1" ht="15" hidden="1" customHeight="1" x14ac:dyDescent="0.25">
      <c r="A133" s="237"/>
      <c r="B133" s="425"/>
      <c r="C133" s="138">
        <v>0</v>
      </c>
      <c r="D133" s="303" t="s">
        <v>348</v>
      </c>
      <c r="F133" s="213" t="s">
        <v>75</v>
      </c>
      <c r="G133" s="213"/>
    </row>
    <row r="134" spans="1:7" s="110" customFormat="1" ht="15" customHeight="1" x14ac:dyDescent="0.25">
      <c r="A134" s="426"/>
      <c r="B134" s="426"/>
      <c r="C134" s="326">
        <v>0</v>
      </c>
      <c r="D134" s="122" t="s">
        <v>348</v>
      </c>
      <c r="F134" s="214" t="s">
        <v>75</v>
      </c>
      <c r="G134" s="237"/>
    </row>
    <row r="135" spans="1:7" s="110" customFormat="1" x14ac:dyDescent="0.25">
      <c r="A135" s="425"/>
      <c r="B135" s="218" t="s">
        <v>40</v>
      </c>
      <c r="C135" s="323">
        <f>ROUND(SUBTOTAL(109,C5:C134),2)</f>
        <v>0</v>
      </c>
      <c r="D135" s="122" t="s">
        <v>348</v>
      </c>
      <c r="F135" s="125" t="s">
        <v>352</v>
      </c>
    </row>
    <row r="136" spans="1:7" s="110" customFormat="1" x14ac:dyDescent="0.25">
      <c r="A136" s="425"/>
      <c r="B136" s="425"/>
      <c r="C136" s="318"/>
      <c r="D136" s="122" t="s">
        <v>349</v>
      </c>
    </row>
    <row r="137" spans="1:7" s="110" customFormat="1" x14ac:dyDescent="0.25">
      <c r="A137" s="426"/>
      <c r="B137" s="426"/>
      <c r="C137" s="138"/>
      <c r="D137" s="122" t="s">
        <v>349</v>
      </c>
    </row>
    <row r="138" spans="1:7" s="110" customFormat="1" ht="15" customHeight="1" x14ac:dyDescent="0.25">
      <c r="A138" s="237"/>
      <c r="B138" s="425"/>
      <c r="C138" s="138"/>
      <c r="D138" s="122" t="s">
        <v>349</v>
      </c>
      <c r="F138" s="213" t="s">
        <v>75</v>
      </c>
      <c r="G138" s="213"/>
    </row>
    <row r="139" spans="1:7" s="110" customFormat="1" ht="15" customHeight="1" x14ac:dyDescent="0.25">
      <c r="A139" s="237"/>
      <c r="B139" s="425"/>
      <c r="C139" s="138">
        <v>0</v>
      </c>
      <c r="D139" s="122" t="s">
        <v>349</v>
      </c>
      <c r="F139" s="213" t="s">
        <v>75</v>
      </c>
      <c r="G139" s="213"/>
    </row>
    <row r="140" spans="1:7" s="110" customFormat="1" ht="15" hidden="1" customHeight="1" x14ac:dyDescent="0.25">
      <c r="A140" s="237"/>
      <c r="B140" s="425"/>
      <c r="C140" s="138">
        <v>0</v>
      </c>
      <c r="D140" s="122" t="s">
        <v>349</v>
      </c>
      <c r="F140" s="213" t="s">
        <v>75</v>
      </c>
      <c r="G140" s="213"/>
    </row>
    <row r="141" spans="1:7" s="110" customFormat="1" ht="15" hidden="1" customHeight="1" x14ac:dyDescent="0.25">
      <c r="A141" s="237"/>
      <c r="B141" s="425"/>
      <c r="C141" s="138">
        <v>0</v>
      </c>
      <c r="D141" s="122" t="s">
        <v>349</v>
      </c>
      <c r="F141" s="213" t="s">
        <v>75</v>
      </c>
      <c r="G141" s="213"/>
    </row>
    <row r="142" spans="1:7" s="110" customFormat="1" ht="15" hidden="1" customHeight="1" x14ac:dyDescent="0.25">
      <c r="A142" s="237"/>
      <c r="B142" s="425"/>
      <c r="C142" s="138">
        <v>0</v>
      </c>
      <c r="D142" s="122" t="s">
        <v>349</v>
      </c>
      <c r="F142" s="213" t="s">
        <v>75</v>
      </c>
      <c r="G142" s="213"/>
    </row>
    <row r="143" spans="1:7" s="110" customFormat="1" ht="15" hidden="1" customHeight="1" x14ac:dyDescent="0.25">
      <c r="A143" s="237"/>
      <c r="B143" s="425"/>
      <c r="C143" s="138">
        <v>0</v>
      </c>
      <c r="D143" s="122" t="s">
        <v>349</v>
      </c>
      <c r="F143" s="213" t="s">
        <v>75</v>
      </c>
      <c r="G143" s="213"/>
    </row>
    <row r="144" spans="1:7" s="110" customFormat="1" ht="15" hidden="1" customHeight="1" x14ac:dyDescent="0.25">
      <c r="A144" s="237"/>
      <c r="B144" s="425"/>
      <c r="C144" s="138">
        <v>0</v>
      </c>
      <c r="D144" s="122" t="s">
        <v>349</v>
      </c>
      <c r="F144" s="213" t="s">
        <v>75</v>
      </c>
      <c r="G144" s="213"/>
    </row>
    <row r="145" spans="1:7" s="110" customFormat="1" ht="15" hidden="1" customHeight="1" x14ac:dyDescent="0.25">
      <c r="A145" s="237"/>
      <c r="B145" s="425"/>
      <c r="C145" s="138">
        <v>0</v>
      </c>
      <c r="D145" s="122" t="s">
        <v>349</v>
      </c>
      <c r="F145" s="213" t="s">
        <v>75</v>
      </c>
      <c r="G145" s="213"/>
    </row>
    <row r="146" spans="1:7" s="110" customFormat="1" ht="15" hidden="1" customHeight="1" x14ac:dyDescent="0.25">
      <c r="A146" s="237"/>
      <c r="B146" s="425"/>
      <c r="C146" s="138">
        <v>0</v>
      </c>
      <c r="D146" s="122" t="s">
        <v>349</v>
      </c>
      <c r="F146" s="213" t="s">
        <v>75</v>
      </c>
      <c r="G146" s="213"/>
    </row>
    <row r="147" spans="1:7" s="110" customFormat="1" ht="15" hidden="1" customHeight="1" x14ac:dyDescent="0.25">
      <c r="A147" s="237"/>
      <c r="B147" s="425"/>
      <c r="C147" s="138">
        <v>0</v>
      </c>
      <c r="D147" s="122" t="s">
        <v>349</v>
      </c>
      <c r="F147" s="213" t="s">
        <v>75</v>
      </c>
      <c r="G147" s="213"/>
    </row>
    <row r="148" spans="1:7" s="110" customFormat="1" ht="15" hidden="1" customHeight="1" x14ac:dyDescent="0.25">
      <c r="A148" s="237"/>
      <c r="B148" s="425"/>
      <c r="C148" s="138">
        <v>0</v>
      </c>
      <c r="D148" s="122" t="s">
        <v>349</v>
      </c>
      <c r="F148" s="213" t="s">
        <v>75</v>
      </c>
      <c r="G148" s="213"/>
    </row>
    <row r="149" spans="1:7" s="110" customFormat="1" ht="15" hidden="1" customHeight="1" x14ac:dyDescent="0.25">
      <c r="A149" s="237"/>
      <c r="B149" s="425"/>
      <c r="C149" s="138">
        <v>0</v>
      </c>
      <c r="D149" s="122" t="s">
        <v>349</v>
      </c>
      <c r="F149" s="213" t="s">
        <v>75</v>
      </c>
      <c r="G149" s="213"/>
    </row>
    <row r="150" spans="1:7" s="110" customFormat="1" ht="15" hidden="1" customHeight="1" x14ac:dyDescent="0.25">
      <c r="A150" s="237"/>
      <c r="B150" s="425"/>
      <c r="C150" s="138">
        <v>0</v>
      </c>
      <c r="D150" s="122" t="s">
        <v>349</v>
      </c>
      <c r="F150" s="213" t="s">
        <v>75</v>
      </c>
      <c r="G150" s="213"/>
    </row>
    <row r="151" spans="1:7" s="110" customFormat="1" ht="15" hidden="1" customHeight="1" x14ac:dyDescent="0.25">
      <c r="A151" s="237"/>
      <c r="B151" s="425"/>
      <c r="C151" s="138">
        <v>0</v>
      </c>
      <c r="D151" s="122" t="s">
        <v>349</v>
      </c>
      <c r="F151" s="213" t="s">
        <v>75</v>
      </c>
      <c r="G151" s="213"/>
    </row>
    <row r="152" spans="1:7" s="110" customFormat="1" ht="15" hidden="1" customHeight="1" x14ac:dyDescent="0.25">
      <c r="A152" s="237"/>
      <c r="B152" s="425"/>
      <c r="C152" s="138">
        <v>0</v>
      </c>
      <c r="D152" s="122" t="s">
        <v>349</v>
      </c>
      <c r="F152" s="213" t="s">
        <v>75</v>
      </c>
      <c r="G152" s="213"/>
    </row>
    <row r="153" spans="1:7" s="110" customFormat="1" ht="15" hidden="1" customHeight="1" x14ac:dyDescent="0.25">
      <c r="A153" s="237"/>
      <c r="B153" s="425"/>
      <c r="C153" s="138">
        <v>0</v>
      </c>
      <c r="D153" s="122" t="s">
        <v>349</v>
      </c>
      <c r="F153" s="213" t="s">
        <v>75</v>
      </c>
      <c r="G153" s="213"/>
    </row>
    <row r="154" spans="1:7" s="110" customFormat="1" ht="15" hidden="1" customHeight="1" x14ac:dyDescent="0.25">
      <c r="A154" s="237"/>
      <c r="B154" s="425"/>
      <c r="C154" s="138">
        <v>0</v>
      </c>
      <c r="D154" s="122" t="s">
        <v>349</v>
      </c>
      <c r="F154" s="213" t="s">
        <v>75</v>
      </c>
      <c r="G154" s="213"/>
    </row>
    <row r="155" spans="1:7" s="110" customFormat="1" ht="15" hidden="1" customHeight="1" x14ac:dyDescent="0.25">
      <c r="A155" s="237"/>
      <c r="B155" s="425"/>
      <c r="C155" s="138">
        <v>0</v>
      </c>
      <c r="D155" s="122" t="s">
        <v>349</v>
      </c>
      <c r="F155" s="213" t="s">
        <v>75</v>
      </c>
      <c r="G155" s="213"/>
    </row>
    <row r="156" spans="1:7" s="110" customFormat="1" ht="15" hidden="1" customHeight="1" x14ac:dyDescent="0.25">
      <c r="A156" s="237"/>
      <c r="B156" s="425"/>
      <c r="C156" s="138">
        <v>0</v>
      </c>
      <c r="D156" s="122" t="s">
        <v>349</v>
      </c>
      <c r="F156" s="213" t="s">
        <v>75</v>
      </c>
      <c r="G156" s="213"/>
    </row>
    <row r="157" spans="1:7" s="110" customFormat="1" ht="15" hidden="1" customHeight="1" x14ac:dyDescent="0.25">
      <c r="A157" s="237"/>
      <c r="B157" s="425"/>
      <c r="C157" s="138">
        <v>0</v>
      </c>
      <c r="D157" s="122" t="s">
        <v>349</v>
      </c>
      <c r="F157" s="213" t="s">
        <v>75</v>
      </c>
      <c r="G157" s="213"/>
    </row>
    <row r="158" spans="1:7" s="110" customFormat="1" ht="15" hidden="1" customHeight="1" x14ac:dyDescent="0.25">
      <c r="A158" s="237"/>
      <c r="B158" s="425"/>
      <c r="C158" s="138">
        <v>0</v>
      </c>
      <c r="D158" s="122" t="s">
        <v>349</v>
      </c>
      <c r="F158" s="213" t="s">
        <v>75</v>
      </c>
      <c r="G158" s="213"/>
    </row>
    <row r="159" spans="1:7" s="110" customFormat="1" ht="15" hidden="1" customHeight="1" x14ac:dyDescent="0.25">
      <c r="A159" s="237"/>
      <c r="B159" s="425"/>
      <c r="C159" s="138">
        <v>0</v>
      </c>
      <c r="D159" s="122" t="s">
        <v>349</v>
      </c>
      <c r="F159" s="213" t="s">
        <v>75</v>
      </c>
      <c r="G159" s="213"/>
    </row>
    <row r="160" spans="1:7" s="110" customFormat="1" ht="15" hidden="1" customHeight="1" x14ac:dyDescent="0.25">
      <c r="A160" s="237"/>
      <c r="B160" s="425"/>
      <c r="C160" s="138">
        <v>0</v>
      </c>
      <c r="D160" s="122" t="s">
        <v>349</v>
      </c>
      <c r="F160" s="213" t="s">
        <v>75</v>
      </c>
      <c r="G160" s="213"/>
    </row>
    <row r="161" spans="1:7" s="110" customFormat="1" ht="15" hidden="1" customHeight="1" x14ac:dyDescent="0.25">
      <c r="A161" s="237"/>
      <c r="B161" s="425"/>
      <c r="C161" s="138">
        <v>0</v>
      </c>
      <c r="D161" s="122" t="s">
        <v>349</v>
      </c>
      <c r="F161" s="213" t="s">
        <v>75</v>
      </c>
      <c r="G161" s="213"/>
    </row>
    <row r="162" spans="1:7" s="110" customFormat="1" ht="15" hidden="1" customHeight="1" x14ac:dyDescent="0.25">
      <c r="A162" s="237"/>
      <c r="B162" s="425"/>
      <c r="C162" s="138">
        <v>0</v>
      </c>
      <c r="D162" s="122" t="s">
        <v>349</v>
      </c>
      <c r="F162" s="213" t="s">
        <v>75</v>
      </c>
      <c r="G162" s="213"/>
    </row>
    <row r="163" spans="1:7" s="110" customFormat="1" ht="15" hidden="1" customHeight="1" x14ac:dyDescent="0.25">
      <c r="A163" s="237"/>
      <c r="B163" s="425"/>
      <c r="C163" s="138">
        <v>0</v>
      </c>
      <c r="D163" s="122" t="s">
        <v>349</v>
      </c>
      <c r="F163" s="213" t="s">
        <v>75</v>
      </c>
      <c r="G163" s="213"/>
    </row>
    <row r="164" spans="1:7" s="110" customFormat="1" ht="15" hidden="1" customHeight="1" x14ac:dyDescent="0.25">
      <c r="A164" s="237"/>
      <c r="B164" s="425"/>
      <c r="C164" s="138">
        <v>0</v>
      </c>
      <c r="D164" s="122" t="s">
        <v>349</v>
      </c>
      <c r="F164" s="213" t="s">
        <v>75</v>
      </c>
      <c r="G164" s="213"/>
    </row>
    <row r="165" spans="1:7" s="110" customFormat="1" ht="15" hidden="1" customHeight="1" x14ac:dyDescent="0.25">
      <c r="A165" s="237"/>
      <c r="B165" s="425"/>
      <c r="C165" s="138">
        <v>0</v>
      </c>
      <c r="D165" s="122" t="s">
        <v>349</v>
      </c>
      <c r="F165" s="213" t="s">
        <v>75</v>
      </c>
      <c r="G165" s="213"/>
    </row>
    <row r="166" spans="1:7" s="110" customFormat="1" ht="15" hidden="1" customHeight="1" x14ac:dyDescent="0.25">
      <c r="A166" s="237"/>
      <c r="B166" s="425"/>
      <c r="C166" s="138">
        <v>0</v>
      </c>
      <c r="D166" s="122" t="s">
        <v>349</v>
      </c>
      <c r="F166" s="213" t="s">
        <v>75</v>
      </c>
      <c r="G166" s="213"/>
    </row>
    <row r="167" spans="1:7" s="110" customFormat="1" ht="15" hidden="1" customHeight="1" x14ac:dyDescent="0.25">
      <c r="A167" s="237"/>
      <c r="B167" s="425"/>
      <c r="C167" s="138">
        <v>0</v>
      </c>
      <c r="D167" s="122" t="s">
        <v>349</v>
      </c>
      <c r="F167" s="213" t="s">
        <v>75</v>
      </c>
      <c r="G167" s="213"/>
    </row>
    <row r="168" spans="1:7" s="110" customFormat="1" ht="15" hidden="1" customHeight="1" x14ac:dyDescent="0.25">
      <c r="A168" s="237"/>
      <c r="B168" s="425"/>
      <c r="C168" s="138">
        <v>0</v>
      </c>
      <c r="D168" s="122" t="s">
        <v>349</v>
      </c>
      <c r="F168" s="213" t="s">
        <v>75</v>
      </c>
      <c r="G168" s="213"/>
    </row>
    <row r="169" spans="1:7" s="110" customFormat="1" ht="15" hidden="1" customHeight="1" x14ac:dyDescent="0.25">
      <c r="A169" s="237"/>
      <c r="B169" s="425"/>
      <c r="C169" s="138">
        <v>0</v>
      </c>
      <c r="D169" s="122" t="s">
        <v>349</v>
      </c>
      <c r="F169" s="213" t="s">
        <v>75</v>
      </c>
      <c r="G169" s="213"/>
    </row>
    <row r="170" spans="1:7" s="110" customFormat="1" ht="15" hidden="1" customHeight="1" x14ac:dyDescent="0.25">
      <c r="A170" s="237"/>
      <c r="B170" s="425"/>
      <c r="C170" s="138">
        <v>0</v>
      </c>
      <c r="D170" s="122" t="s">
        <v>349</v>
      </c>
      <c r="F170" s="213" t="s">
        <v>75</v>
      </c>
      <c r="G170" s="213"/>
    </row>
    <row r="171" spans="1:7" s="110" customFormat="1" ht="15" hidden="1" customHeight="1" x14ac:dyDescent="0.25">
      <c r="A171" s="237"/>
      <c r="B171" s="425"/>
      <c r="C171" s="138">
        <v>0</v>
      </c>
      <c r="D171" s="122" t="s">
        <v>349</v>
      </c>
      <c r="F171" s="213" t="s">
        <v>75</v>
      </c>
      <c r="G171" s="213"/>
    </row>
    <row r="172" spans="1:7" s="110" customFormat="1" ht="15" hidden="1" customHeight="1" x14ac:dyDescent="0.25">
      <c r="A172" s="237"/>
      <c r="B172" s="425"/>
      <c r="C172" s="138">
        <v>0</v>
      </c>
      <c r="D172" s="122" t="s">
        <v>349</v>
      </c>
      <c r="F172" s="213" t="s">
        <v>75</v>
      </c>
      <c r="G172" s="213"/>
    </row>
    <row r="173" spans="1:7" s="110" customFormat="1" ht="15" hidden="1" customHeight="1" x14ac:dyDescent="0.25">
      <c r="A173" s="237"/>
      <c r="B173" s="425"/>
      <c r="C173" s="138">
        <v>0</v>
      </c>
      <c r="D173" s="122" t="s">
        <v>349</v>
      </c>
      <c r="F173" s="213" t="s">
        <v>75</v>
      </c>
      <c r="G173" s="213"/>
    </row>
    <row r="174" spans="1:7" s="110" customFormat="1" ht="15" hidden="1" customHeight="1" x14ac:dyDescent="0.25">
      <c r="A174" s="237"/>
      <c r="B174" s="425"/>
      <c r="C174" s="138">
        <v>0</v>
      </c>
      <c r="D174" s="122" t="s">
        <v>349</v>
      </c>
      <c r="F174" s="213" t="s">
        <v>75</v>
      </c>
      <c r="G174" s="213"/>
    </row>
    <row r="175" spans="1:7" s="110" customFormat="1" ht="15" hidden="1" customHeight="1" x14ac:dyDescent="0.25">
      <c r="A175" s="237"/>
      <c r="B175" s="425"/>
      <c r="C175" s="138">
        <v>0</v>
      </c>
      <c r="D175" s="122" t="s">
        <v>349</v>
      </c>
      <c r="F175" s="213" t="s">
        <v>75</v>
      </c>
      <c r="G175" s="213"/>
    </row>
    <row r="176" spans="1:7" s="110" customFormat="1" ht="15" hidden="1" customHeight="1" x14ac:dyDescent="0.25">
      <c r="A176" s="237"/>
      <c r="B176" s="425"/>
      <c r="C176" s="138">
        <v>0</v>
      </c>
      <c r="D176" s="122" t="s">
        <v>349</v>
      </c>
      <c r="F176" s="213" t="s">
        <v>75</v>
      </c>
      <c r="G176" s="213"/>
    </row>
    <row r="177" spans="1:7" s="110" customFormat="1" ht="15" hidden="1" customHeight="1" x14ac:dyDescent="0.25">
      <c r="A177" s="237"/>
      <c r="B177" s="425"/>
      <c r="C177" s="138">
        <v>0</v>
      </c>
      <c r="D177" s="122" t="s">
        <v>349</v>
      </c>
      <c r="F177" s="213" t="s">
        <v>75</v>
      </c>
      <c r="G177" s="213"/>
    </row>
    <row r="178" spans="1:7" s="110" customFormat="1" ht="15" hidden="1" customHeight="1" x14ac:dyDescent="0.25">
      <c r="A178" s="237"/>
      <c r="B178" s="425"/>
      <c r="C178" s="138">
        <v>0</v>
      </c>
      <c r="D178" s="122" t="s">
        <v>349</v>
      </c>
      <c r="F178" s="213" t="s">
        <v>75</v>
      </c>
      <c r="G178" s="213"/>
    </row>
    <row r="179" spans="1:7" s="110" customFormat="1" ht="15" hidden="1" customHeight="1" x14ac:dyDescent="0.25">
      <c r="A179" s="237"/>
      <c r="B179" s="425"/>
      <c r="C179" s="138">
        <v>0</v>
      </c>
      <c r="D179" s="122" t="s">
        <v>349</v>
      </c>
      <c r="F179" s="213" t="s">
        <v>75</v>
      </c>
      <c r="G179" s="213"/>
    </row>
    <row r="180" spans="1:7" s="110" customFormat="1" ht="15" hidden="1" customHeight="1" x14ac:dyDescent="0.25">
      <c r="A180" s="237"/>
      <c r="B180" s="425"/>
      <c r="C180" s="138">
        <v>0</v>
      </c>
      <c r="D180" s="122" t="s">
        <v>349</v>
      </c>
      <c r="F180" s="213" t="s">
        <v>75</v>
      </c>
      <c r="G180" s="213"/>
    </row>
    <row r="181" spans="1:7" s="110" customFormat="1" ht="15" hidden="1" customHeight="1" x14ac:dyDescent="0.25">
      <c r="A181" s="237"/>
      <c r="B181" s="425"/>
      <c r="C181" s="138">
        <v>0</v>
      </c>
      <c r="D181" s="122" t="s">
        <v>349</v>
      </c>
      <c r="F181" s="213" t="s">
        <v>75</v>
      </c>
      <c r="G181" s="213"/>
    </row>
    <row r="182" spans="1:7" s="110" customFormat="1" ht="15" hidden="1" customHeight="1" x14ac:dyDescent="0.25">
      <c r="A182" s="237"/>
      <c r="B182" s="425"/>
      <c r="C182" s="138">
        <v>0</v>
      </c>
      <c r="D182" s="122" t="s">
        <v>349</v>
      </c>
      <c r="F182" s="213" t="s">
        <v>75</v>
      </c>
      <c r="G182" s="213"/>
    </row>
    <row r="183" spans="1:7" s="110" customFormat="1" ht="15" hidden="1" customHeight="1" x14ac:dyDescent="0.25">
      <c r="A183" s="237"/>
      <c r="B183" s="425"/>
      <c r="C183" s="138">
        <v>0</v>
      </c>
      <c r="D183" s="122" t="s">
        <v>349</v>
      </c>
      <c r="F183" s="213" t="s">
        <v>75</v>
      </c>
      <c r="G183" s="213"/>
    </row>
    <row r="184" spans="1:7" s="110" customFormat="1" ht="15" hidden="1" customHeight="1" x14ac:dyDescent="0.25">
      <c r="A184" s="237"/>
      <c r="B184" s="425"/>
      <c r="C184" s="138">
        <v>0</v>
      </c>
      <c r="D184" s="122" t="s">
        <v>349</v>
      </c>
      <c r="F184" s="213" t="s">
        <v>75</v>
      </c>
      <c r="G184" s="213"/>
    </row>
    <row r="185" spans="1:7" s="110" customFormat="1" ht="15" hidden="1" customHeight="1" x14ac:dyDescent="0.25">
      <c r="A185" s="237"/>
      <c r="B185" s="425"/>
      <c r="C185" s="138">
        <v>0</v>
      </c>
      <c r="D185" s="122" t="s">
        <v>349</v>
      </c>
      <c r="F185" s="213" t="s">
        <v>75</v>
      </c>
      <c r="G185" s="213"/>
    </row>
    <row r="186" spans="1:7" s="110" customFormat="1" ht="15" hidden="1" customHeight="1" x14ac:dyDescent="0.25">
      <c r="A186" s="237"/>
      <c r="B186" s="425"/>
      <c r="C186" s="138">
        <v>0</v>
      </c>
      <c r="D186" s="122" t="s">
        <v>349</v>
      </c>
      <c r="F186" s="213" t="s">
        <v>75</v>
      </c>
      <c r="G186" s="213"/>
    </row>
    <row r="187" spans="1:7" s="110" customFormat="1" ht="15" hidden="1" customHeight="1" x14ac:dyDescent="0.25">
      <c r="A187" s="237"/>
      <c r="B187" s="425"/>
      <c r="C187" s="138">
        <v>0</v>
      </c>
      <c r="D187" s="122" t="s">
        <v>349</v>
      </c>
      <c r="F187" s="213" t="s">
        <v>75</v>
      </c>
      <c r="G187" s="213"/>
    </row>
    <row r="188" spans="1:7" s="110" customFormat="1" ht="15" hidden="1" customHeight="1" x14ac:dyDescent="0.25">
      <c r="A188" s="237"/>
      <c r="B188" s="425"/>
      <c r="C188" s="138">
        <v>0</v>
      </c>
      <c r="D188" s="122" t="s">
        <v>349</v>
      </c>
      <c r="F188" s="213" t="s">
        <v>75</v>
      </c>
      <c r="G188" s="213"/>
    </row>
    <row r="189" spans="1:7" s="110" customFormat="1" ht="15" hidden="1" customHeight="1" x14ac:dyDescent="0.25">
      <c r="A189" s="237"/>
      <c r="B189" s="425"/>
      <c r="C189" s="138">
        <v>0</v>
      </c>
      <c r="D189" s="122" t="s">
        <v>349</v>
      </c>
      <c r="F189" s="213" t="s">
        <v>75</v>
      </c>
      <c r="G189" s="213"/>
    </row>
    <row r="190" spans="1:7" s="110" customFormat="1" ht="15" hidden="1" customHeight="1" x14ac:dyDescent="0.25">
      <c r="A190" s="237"/>
      <c r="B190" s="425"/>
      <c r="C190" s="138">
        <v>0</v>
      </c>
      <c r="D190" s="122" t="s">
        <v>349</v>
      </c>
      <c r="F190" s="213" t="s">
        <v>75</v>
      </c>
      <c r="G190" s="213"/>
    </row>
    <row r="191" spans="1:7" s="110" customFormat="1" ht="15" hidden="1" customHeight="1" x14ac:dyDescent="0.25">
      <c r="A191" s="237"/>
      <c r="B191" s="425"/>
      <c r="C191" s="138">
        <v>0</v>
      </c>
      <c r="D191" s="122" t="s">
        <v>349</v>
      </c>
      <c r="F191" s="213" t="s">
        <v>75</v>
      </c>
      <c r="G191" s="213"/>
    </row>
    <row r="192" spans="1:7" s="110" customFormat="1" ht="15" hidden="1" customHeight="1" x14ac:dyDescent="0.25">
      <c r="A192" s="237"/>
      <c r="B192" s="425"/>
      <c r="C192" s="138">
        <v>0</v>
      </c>
      <c r="D192" s="122" t="s">
        <v>349</v>
      </c>
      <c r="F192" s="213" t="s">
        <v>75</v>
      </c>
      <c r="G192" s="213"/>
    </row>
    <row r="193" spans="1:7" s="110" customFormat="1" ht="15" hidden="1" customHeight="1" x14ac:dyDescent="0.25">
      <c r="A193" s="237"/>
      <c r="B193" s="425"/>
      <c r="C193" s="138">
        <v>0</v>
      </c>
      <c r="D193" s="122" t="s">
        <v>349</v>
      </c>
      <c r="F193" s="213" t="s">
        <v>75</v>
      </c>
      <c r="G193" s="213"/>
    </row>
    <row r="194" spans="1:7" s="110" customFormat="1" ht="15" hidden="1" customHeight="1" x14ac:dyDescent="0.25">
      <c r="A194" s="237"/>
      <c r="B194" s="425"/>
      <c r="C194" s="138">
        <v>0</v>
      </c>
      <c r="D194" s="122" t="s">
        <v>349</v>
      </c>
      <c r="F194" s="213" t="s">
        <v>75</v>
      </c>
      <c r="G194" s="213"/>
    </row>
    <row r="195" spans="1:7" s="110" customFormat="1" ht="15" hidden="1" customHeight="1" x14ac:dyDescent="0.25">
      <c r="A195" s="237"/>
      <c r="B195" s="425"/>
      <c r="C195" s="138">
        <v>0</v>
      </c>
      <c r="D195" s="122" t="s">
        <v>349</v>
      </c>
      <c r="F195" s="213" t="s">
        <v>75</v>
      </c>
      <c r="G195" s="213"/>
    </row>
    <row r="196" spans="1:7" s="110" customFormat="1" ht="15" hidden="1" customHeight="1" x14ac:dyDescent="0.25">
      <c r="A196" s="237"/>
      <c r="B196" s="425"/>
      <c r="C196" s="138">
        <v>0</v>
      </c>
      <c r="D196" s="122" t="s">
        <v>349</v>
      </c>
      <c r="F196" s="213" t="s">
        <v>75</v>
      </c>
      <c r="G196" s="213"/>
    </row>
    <row r="197" spans="1:7" s="110" customFormat="1" ht="15" hidden="1" customHeight="1" x14ac:dyDescent="0.25">
      <c r="A197" s="237"/>
      <c r="B197" s="425"/>
      <c r="C197" s="138">
        <v>0</v>
      </c>
      <c r="D197" s="122" t="s">
        <v>349</v>
      </c>
      <c r="F197" s="213" t="s">
        <v>75</v>
      </c>
      <c r="G197" s="213"/>
    </row>
    <row r="198" spans="1:7" s="110" customFormat="1" ht="15" hidden="1" customHeight="1" x14ac:dyDescent="0.25">
      <c r="A198" s="237"/>
      <c r="B198" s="425"/>
      <c r="C198" s="138">
        <v>0</v>
      </c>
      <c r="D198" s="122" t="s">
        <v>349</v>
      </c>
      <c r="F198" s="213" t="s">
        <v>75</v>
      </c>
      <c r="G198" s="213"/>
    </row>
    <row r="199" spans="1:7" s="110" customFormat="1" ht="15" hidden="1" customHeight="1" x14ac:dyDescent="0.25">
      <c r="A199" s="237"/>
      <c r="B199" s="425"/>
      <c r="C199" s="138">
        <v>0</v>
      </c>
      <c r="D199" s="122" t="s">
        <v>349</v>
      </c>
      <c r="F199" s="213" t="s">
        <v>75</v>
      </c>
      <c r="G199" s="213"/>
    </row>
    <row r="200" spans="1:7" s="110" customFormat="1" ht="15" hidden="1" customHeight="1" x14ac:dyDescent="0.25">
      <c r="A200" s="237"/>
      <c r="B200" s="425"/>
      <c r="C200" s="138">
        <v>0</v>
      </c>
      <c r="D200" s="122" t="s">
        <v>349</v>
      </c>
      <c r="F200" s="213" t="s">
        <v>75</v>
      </c>
      <c r="G200" s="213"/>
    </row>
    <row r="201" spans="1:7" s="110" customFormat="1" ht="15" hidden="1" customHeight="1" x14ac:dyDescent="0.25">
      <c r="A201" s="237"/>
      <c r="B201" s="425"/>
      <c r="C201" s="138">
        <v>0</v>
      </c>
      <c r="D201" s="122" t="s">
        <v>349</v>
      </c>
      <c r="F201" s="213" t="s">
        <v>75</v>
      </c>
      <c r="G201" s="213"/>
    </row>
    <row r="202" spans="1:7" s="110" customFormat="1" ht="15" hidden="1" customHeight="1" x14ac:dyDescent="0.25">
      <c r="A202" s="237"/>
      <c r="B202" s="425"/>
      <c r="C202" s="138">
        <v>0</v>
      </c>
      <c r="D202" s="122" t="s">
        <v>349</v>
      </c>
      <c r="F202" s="213" t="s">
        <v>75</v>
      </c>
      <c r="G202" s="213"/>
    </row>
    <row r="203" spans="1:7" s="110" customFormat="1" ht="15" hidden="1" customHeight="1" x14ac:dyDescent="0.25">
      <c r="A203" s="237"/>
      <c r="B203" s="425"/>
      <c r="C203" s="138">
        <v>0</v>
      </c>
      <c r="D203" s="122" t="s">
        <v>349</v>
      </c>
      <c r="F203" s="213" t="s">
        <v>75</v>
      </c>
      <c r="G203" s="213"/>
    </row>
    <row r="204" spans="1:7" s="110" customFormat="1" ht="15" hidden="1" customHeight="1" x14ac:dyDescent="0.25">
      <c r="A204" s="237"/>
      <c r="B204" s="425"/>
      <c r="C204" s="138">
        <v>0</v>
      </c>
      <c r="D204" s="122" t="s">
        <v>349</v>
      </c>
      <c r="F204" s="213" t="s">
        <v>75</v>
      </c>
      <c r="G204" s="213"/>
    </row>
    <row r="205" spans="1:7" s="110" customFormat="1" ht="15" hidden="1" customHeight="1" x14ac:dyDescent="0.25">
      <c r="A205" s="237"/>
      <c r="B205" s="425"/>
      <c r="C205" s="138">
        <v>0</v>
      </c>
      <c r="D205" s="122" t="s">
        <v>349</v>
      </c>
      <c r="F205" s="213" t="s">
        <v>75</v>
      </c>
      <c r="G205" s="213"/>
    </row>
    <row r="206" spans="1:7" s="110" customFormat="1" ht="15" hidden="1" customHeight="1" x14ac:dyDescent="0.25">
      <c r="A206" s="237"/>
      <c r="B206" s="425"/>
      <c r="C206" s="138">
        <v>0</v>
      </c>
      <c r="D206" s="122" t="s">
        <v>349</v>
      </c>
      <c r="F206" s="213" t="s">
        <v>75</v>
      </c>
      <c r="G206" s="213"/>
    </row>
    <row r="207" spans="1:7" s="110" customFormat="1" ht="15" hidden="1" customHeight="1" x14ac:dyDescent="0.25">
      <c r="A207" s="237"/>
      <c r="B207" s="425"/>
      <c r="C207" s="138">
        <v>0</v>
      </c>
      <c r="D207" s="122" t="s">
        <v>349</v>
      </c>
      <c r="F207" s="213" t="s">
        <v>75</v>
      </c>
      <c r="G207" s="213"/>
    </row>
    <row r="208" spans="1:7" s="110" customFormat="1" ht="15" hidden="1" customHeight="1" x14ac:dyDescent="0.25">
      <c r="A208" s="237"/>
      <c r="B208" s="425"/>
      <c r="C208" s="138">
        <v>0</v>
      </c>
      <c r="D208" s="122" t="s">
        <v>349</v>
      </c>
      <c r="F208" s="213" t="s">
        <v>75</v>
      </c>
      <c r="G208" s="213"/>
    </row>
    <row r="209" spans="1:7" s="110" customFormat="1" ht="15" hidden="1" customHeight="1" x14ac:dyDescent="0.25">
      <c r="A209" s="237"/>
      <c r="B209" s="425"/>
      <c r="C209" s="138">
        <v>0</v>
      </c>
      <c r="D209" s="122" t="s">
        <v>349</v>
      </c>
      <c r="F209" s="213" t="s">
        <v>75</v>
      </c>
      <c r="G209" s="213"/>
    </row>
    <row r="210" spans="1:7" s="110" customFormat="1" ht="15" hidden="1" customHeight="1" x14ac:dyDescent="0.25">
      <c r="A210" s="237"/>
      <c r="B210" s="425"/>
      <c r="C210" s="138">
        <v>0</v>
      </c>
      <c r="D210" s="122" t="s">
        <v>349</v>
      </c>
      <c r="F210" s="213" t="s">
        <v>75</v>
      </c>
      <c r="G210" s="213"/>
    </row>
    <row r="211" spans="1:7" s="110" customFormat="1" ht="15" hidden="1" customHeight="1" x14ac:dyDescent="0.25">
      <c r="A211" s="237"/>
      <c r="B211" s="425"/>
      <c r="C211" s="138">
        <v>0</v>
      </c>
      <c r="D211" s="122" t="s">
        <v>349</v>
      </c>
      <c r="F211" s="213" t="s">
        <v>75</v>
      </c>
      <c r="G211" s="213"/>
    </row>
    <row r="212" spans="1:7" s="110" customFormat="1" ht="15" hidden="1" customHeight="1" x14ac:dyDescent="0.25">
      <c r="A212" s="237"/>
      <c r="B212" s="425"/>
      <c r="C212" s="138">
        <v>0</v>
      </c>
      <c r="D212" s="122" t="s">
        <v>349</v>
      </c>
      <c r="F212" s="213" t="s">
        <v>75</v>
      </c>
      <c r="G212" s="213"/>
    </row>
    <row r="213" spans="1:7" s="110" customFormat="1" ht="15" hidden="1" customHeight="1" x14ac:dyDescent="0.25">
      <c r="A213" s="237"/>
      <c r="B213" s="425"/>
      <c r="C213" s="138">
        <v>0</v>
      </c>
      <c r="D213" s="122" t="s">
        <v>349</v>
      </c>
      <c r="F213" s="213" t="s">
        <v>75</v>
      </c>
      <c r="G213" s="213"/>
    </row>
    <row r="214" spans="1:7" s="110" customFormat="1" ht="15" hidden="1" customHeight="1" x14ac:dyDescent="0.25">
      <c r="A214" s="237"/>
      <c r="B214" s="425"/>
      <c r="C214" s="138">
        <v>0</v>
      </c>
      <c r="D214" s="122" t="s">
        <v>349</v>
      </c>
      <c r="F214" s="213" t="s">
        <v>75</v>
      </c>
      <c r="G214" s="213"/>
    </row>
    <row r="215" spans="1:7" s="110" customFormat="1" ht="15" hidden="1" customHeight="1" x14ac:dyDescent="0.25">
      <c r="A215" s="237"/>
      <c r="B215" s="425"/>
      <c r="C215" s="138">
        <v>0</v>
      </c>
      <c r="D215" s="122" t="s">
        <v>349</v>
      </c>
      <c r="F215" s="213" t="s">
        <v>75</v>
      </c>
      <c r="G215" s="213"/>
    </row>
    <row r="216" spans="1:7" s="110" customFormat="1" ht="15" hidden="1" customHeight="1" x14ac:dyDescent="0.25">
      <c r="A216" s="237"/>
      <c r="B216" s="425"/>
      <c r="C216" s="138">
        <v>0</v>
      </c>
      <c r="D216" s="122" t="s">
        <v>349</v>
      </c>
      <c r="F216" s="213" t="s">
        <v>75</v>
      </c>
      <c r="G216" s="213"/>
    </row>
    <row r="217" spans="1:7" s="110" customFormat="1" ht="15" hidden="1" customHeight="1" x14ac:dyDescent="0.25">
      <c r="A217" s="237"/>
      <c r="B217" s="425"/>
      <c r="C217" s="138">
        <v>0</v>
      </c>
      <c r="D217" s="122" t="s">
        <v>349</v>
      </c>
      <c r="F217" s="213" t="s">
        <v>75</v>
      </c>
      <c r="G217" s="213"/>
    </row>
    <row r="218" spans="1:7" s="110" customFormat="1" ht="15" hidden="1" customHeight="1" x14ac:dyDescent="0.25">
      <c r="A218" s="237"/>
      <c r="B218" s="425"/>
      <c r="C218" s="138">
        <v>0</v>
      </c>
      <c r="D218" s="122" t="s">
        <v>349</v>
      </c>
      <c r="F218" s="213" t="s">
        <v>75</v>
      </c>
      <c r="G218" s="213"/>
    </row>
    <row r="219" spans="1:7" s="110" customFormat="1" ht="15" hidden="1" customHeight="1" x14ac:dyDescent="0.25">
      <c r="A219" s="237"/>
      <c r="B219" s="425"/>
      <c r="C219" s="138">
        <v>0</v>
      </c>
      <c r="D219" s="122" t="s">
        <v>349</v>
      </c>
      <c r="F219" s="213" t="s">
        <v>75</v>
      </c>
      <c r="G219" s="213"/>
    </row>
    <row r="220" spans="1:7" s="110" customFormat="1" ht="15" hidden="1" customHeight="1" x14ac:dyDescent="0.25">
      <c r="A220" s="237"/>
      <c r="B220" s="425"/>
      <c r="C220" s="138">
        <v>0</v>
      </c>
      <c r="D220" s="122" t="s">
        <v>349</v>
      </c>
      <c r="F220" s="213" t="s">
        <v>75</v>
      </c>
      <c r="G220" s="213"/>
    </row>
    <row r="221" spans="1:7" s="110" customFormat="1" ht="15" hidden="1" customHeight="1" x14ac:dyDescent="0.25">
      <c r="A221" s="237"/>
      <c r="B221" s="425"/>
      <c r="C221" s="138">
        <v>0</v>
      </c>
      <c r="D221" s="122" t="s">
        <v>349</v>
      </c>
      <c r="F221" s="213" t="s">
        <v>75</v>
      </c>
      <c r="G221" s="213"/>
    </row>
    <row r="222" spans="1:7" s="110" customFormat="1" ht="15" hidden="1" customHeight="1" x14ac:dyDescent="0.25">
      <c r="A222" s="237"/>
      <c r="B222" s="425"/>
      <c r="C222" s="138">
        <v>0</v>
      </c>
      <c r="D222" s="122" t="s">
        <v>349</v>
      </c>
      <c r="F222" s="213" t="s">
        <v>75</v>
      </c>
      <c r="G222" s="213"/>
    </row>
    <row r="223" spans="1:7" s="110" customFormat="1" ht="15" hidden="1" customHeight="1" x14ac:dyDescent="0.25">
      <c r="A223" s="237"/>
      <c r="B223" s="425"/>
      <c r="C223" s="138">
        <v>0</v>
      </c>
      <c r="D223" s="122" t="s">
        <v>349</v>
      </c>
      <c r="F223" s="213" t="s">
        <v>75</v>
      </c>
      <c r="G223" s="213"/>
    </row>
    <row r="224" spans="1:7" s="110" customFormat="1" ht="15" hidden="1" customHeight="1" x14ac:dyDescent="0.25">
      <c r="A224" s="237"/>
      <c r="B224" s="425"/>
      <c r="C224" s="138">
        <v>0</v>
      </c>
      <c r="D224" s="122" t="s">
        <v>349</v>
      </c>
      <c r="F224" s="213" t="s">
        <v>75</v>
      </c>
      <c r="G224" s="213"/>
    </row>
    <row r="225" spans="1:7" s="110" customFormat="1" ht="15" hidden="1" customHeight="1" x14ac:dyDescent="0.25">
      <c r="A225" s="237"/>
      <c r="B225" s="425"/>
      <c r="C225" s="138">
        <v>0</v>
      </c>
      <c r="D225" s="122" t="s">
        <v>349</v>
      </c>
      <c r="F225" s="213" t="s">
        <v>75</v>
      </c>
      <c r="G225" s="213"/>
    </row>
    <row r="226" spans="1:7" s="110" customFormat="1" ht="15" hidden="1" customHeight="1" x14ac:dyDescent="0.25">
      <c r="A226" s="237"/>
      <c r="B226" s="425"/>
      <c r="C226" s="138">
        <v>0</v>
      </c>
      <c r="D226" s="122" t="s">
        <v>349</v>
      </c>
      <c r="F226" s="213" t="s">
        <v>75</v>
      </c>
      <c r="G226" s="213"/>
    </row>
    <row r="227" spans="1:7" s="110" customFormat="1" ht="15" hidden="1" customHeight="1" x14ac:dyDescent="0.25">
      <c r="A227" s="237"/>
      <c r="B227" s="425"/>
      <c r="C227" s="138">
        <v>0</v>
      </c>
      <c r="D227" s="122" t="s">
        <v>349</v>
      </c>
      <c r="F227" s="213" t="s">
        <v>75</v>
      </c>
      <c r="G227" s="213"/>
    </row>
    <row r="228" spans="1:7" s="110" customFormat="1" ht="15" hidden="1" customHeight="1" x14ac:dyDescent="0.25">
      <c r="A228" s="237"/>
      <c r="B228" s="425"/>
      <c r="C228" s="138">
        <v>0</v>
      </c>
      <c r="D228" s="122" t="s">
        <v>349</v>
      </c>
      <c r="F228" s="213" t="s">
        <v>75</v>
      </c>
      <c r="G228" s="213"/>
    </row>
    <row r="229" spans="1:7" s="110" customFormat="1" ht="15" hidden="1" customHeight="1" x14ac:dyDescent="0.25">
      <c r="A229" s="237"/>
      <c r="B229" s="425"/>
      <c r="C229" s="138">
        <v>0</v>
      </c>
      <c r="D229" s="122" t="s">
        <v>349</v>
      </c>
      <c r="F229" s="213" t="s">
        <v>75</v>
      </c>
      <c r="G229" s="213"/>
    </row>
    <row r="230" spans="1:7" s="110" customFormat="1" ht="15" hidden="1" customHeight="1" x14ac:dyDescent="0.25">
      <c r="A230" s="237"/>
      <c r="B230" s="425"/>
      <c r="C230" s="138">
        <v>0</v>
      </c>
      <c r="D230" s="122" t="s">
        <v>349</v>
      </c>
      <c r="F230" s="213" t="s">
        <v>75</v>
      </c>
      <c r="G230" s="213"/>
    </row>
    <row r="231" spans="1:7" s="110" customFormat="1" ht="15" hidden="1" customHeight="1" x14ac:dyDescent="0.25">
      <c r="A231" s="237"/>
      <c r="B231" s="425"/>
      <c r="C231" s="138">
        <v>0</v>
      </c>
      <c r="D231" s="122" t="s">
        <v>349</v>
      </c>
      <c r="F231" s="213" t="s">
        <v>75</v>
      </c>
      <c r="G231" s="213"/>
    </row>
    <row r="232" spans="1:7" s="110" customFormat="1" ht="15" hidden="1" customHeight="1" x14ac:dyDescent="0.25">
      <c r="A232" s="237"/>
      <c r="B232" s="425"/>
      <c r="C232" s="138">
        <v>0</v>
      </c>
      <c r="D232" s="122" t="s">
        <v>349</v>
      </c>
      <c r="F232" s="213" t="s">
        <v>75</v>
      </c>
      <c r="G232" s="213"/>
    </row>
    <row r="233" spans="1:7" s="110" customFormat="1" ht="15" hidden="1" customHeight="1" x14ac:dyDescent="0.25">
      <c r="A233" s="237"/>
      <c r="B233" s="425"/>
      <c r="C233" s="138">
        <v>0</v>
      </c>
      <c r="D233" s="122" t="s">
        <v>349</v>
      </c>
      <c r="F233" s="213" t="s">
        <v>75</v>
      </c>
      <c r="G233" s="213"/>
    </row>
    <row r="234" spans="1:7" s="110" customFormat="1" ht="15" hidden="1" customHeight="1" x14ac:dyDescent="0.25">
      <c r="A234" s="237"/>
      <c r="B234" s="425"/>
      <c r="C234" s="138">
        <v>0</v>
      </c>
      <c r="D234" s="122" t="s">
        <v>349</v>
      </c>
      <c r="F234" s="213" t="s">
        <v>75</v>
      </c>
      <c r="G234" s="213"/>
    </row>
    <row r="235" spans="1:7" s="110" customFormat="1" ht="15" hidden="1" customHeight="1" x14ac:dyDescent="0.25">
      <c r="A235" s="237"/>
      <c r="B235" s="425"/>
      <c r="C235" s="138">
        <v>0</v>
      </c>
      <c r="D235" s="122" t="s">
        <v>349</v>
      </c>
      <c r="F235" s="213" t="s">
        <v>75</v>
      </c>
      <c r="G235" s="213"/>
    </row>
    <row r="236" spans="1:7" s="110" customFormat="1" ht="15" hidden="1" customHeight="1" x14ac:dyDescent="0.25">
      <c r="A236" s="237"/>
      <c r="B236" s="425"/>
      <c r="C236" s="138">
        <v>0</v>
      </c>
      <c r="D236" s="122" t="s">
        <v>349</v>
      </c>
      <c r="F236" s="213" t="s">
        <v>75</v>
      </c>
      <c r="G236" s="213"/>
    </row>
    <row r="237" spans="1:7" s="110" customFormat="1" ht="15" hidden="1" customHeight="1" x14ac:dyDescent="0.25">
      <c r="A237" s="237"/>
      <c r="B237" s="425"/>
      <c r="C237" s="138">
        <v>0</v>
      </c>
      <c r="D237" s="122" t="s">
        <v>349</v>
      </c>
      <c r="F237" s="213" t="s">
        <v>75</v>
      </c>
      <c r="G237" s="213"/>
    </row>
    <row r="238" spans="1:7" s="110" customFormat="1" ht="15" hidden="1" customHeight="1" x14ac:dyDescent="0.25">
      <c r="A238" s="237"/>
      <c r="B238" s="425"/>
      <c r="C238" s="138">
        <v>0</v>
      </c>
      <c r="D238" s="122" t="s">
        <v>349</v>
      </c>
      <c r="F238" s="213" t="s">
        <v>75</v>
      </c>
      <c r="G238" s="213"/>
    </row>
    <row r="239" spans="1:7" s="110" customFormat="1" ht="15" hidden="1" customHeight="1" x14ac:dyDescent="0.25">
      <c r="A239" s="237"/>
      <c r="B239" s="425"/>
      <c r="C239" s="138">
        <v>0</v>
      </c>
      <c r="D239" s="122" t="s">
        <v>349</v>
      </c>
      <c r="F239" s="213" t="s">
        <v>75</v>
      </c>
      <c r="G239" s="213"/>
    </row>
    <row r="240" spans="1:7" s="110" customFormat="1" ht="15" hidden="1" customHeight="1" x14ac:dyDescent="0.25">
      <c r="A240" s="237"/>
      <c r="B240" s="425"/>
      <c r="C240" s="138">
        <v>0</v>
      </c>
      <c r="D240" s="122" t="s">
        <v>349</v>
      </c>
      <c r="F240" s="213" t="s">
        <v>75</v>
      </c>
      <c r="G240" s="213"/>
    </row>
    <row r="241" spans="1:7" s="110" customFormat="1" ht="15" hidden="1" customHeight="1" x14ac:dyDescent="0.25">
      <c r="A241" s="237"/>
      <c r="B241" s="425"/>
      <c r="C241" s="138">
        <v>0</v>
      </c>
      <c r="D241" s="122" t="s">
        <v>349</v>
      </c>
      <c r="F241" s="213" t="s">
        <v>75</v>
      </c>
      <c r="G241" s="213"/>
    </row>
    <row r="242" spans="1:7" s="110" customFormat="1" ht="15" hidden="1" customHeight="1" x14ac:dyDescent="0.25">
      <c r="A242" s="237"/>
      <c r="B242" s="425"/>
      <c r="C242" s="138">
        <v>0</v>
      </c>
      <c r="D242" s="122" t="s">
        <v>349</v>
      </c>
      <c r="F242" s="213" t="s">
        <v>75</v>
      </c>
      <c r="G242" s="213"/>
    </row>
    <row r="243" spans="1:7" s="110" customFormat="1" ht="15" hidden="1" customHeight="1" x14ac:dyDescent="0.25">
      <c r="A243" s="237"/>
      <c r="B243" s="425"/>
      <c r="C243" s="138">
        <v>0</v>
      </c>
      <c r="D243" s="122" t="s">
        <v>349</v>
      </c>
      <c r="F243" s="213" t="s">
        <v>75</v>
      </c>
      <c r="G243" s="213"/>
    </row>
    <row r="244" spans="1:7" s="110" customFormat="1" ht="15" hidden="1" customHeight="1" x14ac:dyDescent="0.25">
      <c r="A244" s="237"/>
      <c r="B244" s="425"/>
      <c r="C244" s="138">
        <v>0</v>
      </c>
      <c r="D244" s="122" t="s">
        <v>349</v>
      </c>
      <c r="F244" s="213" t="s">
        <v>75</v>
      </c>
      <c r="G244" s="213"/>
    </row>
    <row r="245" spans="1:7" s="110" customFormat="1" ht="15" hidden="1" customHeight="1" x14ac:dyDescent="0.25">
      <c r="A245" s="237"/>
      <c r="B245" s="425"/>
      <c r="C245" s="138">
        <v>0</v>
      </c>
      <c r="D245" s="122" t="s">
        <v>349</v>
      </c>
      <c r="F245" s="213" t="s">
        <v>75</v>
      </c>
      <c r="G245" s="213"/>
    </row>
    <row r="246" spans="1:7" s="110" customFormat="1" ht="15" hidden="1" customHeight="1" x14ac:dyDescent="0.25">
      <c r="A246" s="237"/>
      <c r="B246" s="425"/>
      <c r="C246" s="138">
        <v>0</v>
      </c>
      <c r="D246" s="122" t="s">
        <v>349</v>
      </c>
      <c r="F246" s="213" t="s">
        <v>75</v>
      </c>
      <c r="G246" s="213"/>
    </row>
    <row r="247" spans="1:7" s="110" customFormat="1" ht="15" hidden="1" customHeight="1" x14ac:dyDescent="0.25">
      <c r="A247" s="237"/>
      <c r="B247" s="425"/>
      <c r="C247" s="138">
        <v>0</v>
      </c>
      <c r="D247" s="122" t="s">
        <v>349</v>
      </c>
      <c r="F247" s="213" t="s">
        <v>75</v>
      </c>
      <c r="G247" s="213"/>
    </row>
    <row r="248" spans="1:7" s="110" customFormat="1" ht="15" hidden="1" customHeight="1" x14ac:dyDescent="0.25">
      <c r="A248" s="237"/>
      <c r="B248" s="425"/>
      <c r="C248" s="138">
        <v>0</v>
      </c>
      <c r="D248" s="122" t="s">
        <v>349</v>
      </c>
      <c r="F248" s="213" t="s">
        <v>75</v>
      </c>
      <c r="G248" s="213"/>
    </row>
    <row r="249" spans="1:7" s="110" customFormat="1" ht="15" hidden="1" customHeight="1" x14ac:dyDescent="0.25">
      <c r="A249" s="237"/>
      <c r="B249" s="425"/>
      <c r="C249" s="138">
        <v>0</v>
      </c>
      <c r="D249" s="122" t="s">
        <v>349</v>
      </c>
      <c r="F249" s="213" t="s">
        <v>75</v>
      </c>
      <c r="G249" s="213"/>
    </row>
    <row r="250" spans="1:7" s="110" customFormat="1" ht="15" hidden="1" customHeight="1" x14ac:dyDescent="0.25">
      <c r="A250" s="237"/>
      <c r="B250" s="425"/>
      <c r="C250" s="138">
        <v>0</v>
      </c>
      <c r="D250" s="122" t="s">
        <v>349</v>
      </c>
      <c r="F250" s="213" t="s">
        <v>75</v>
      </c>
      <c r="G250" s="213"/>
    </row>
    <row r="251" spans="1:7" s="110" customFormat="1" ht="15" hidden="1" customHeight="1" x14ac:dyDescent="0.25">
      <c r="A251" s="237"/>
      <c r="B251" s="425"/>
      <c r="C251" s="138">
        <v>0</v>
      </c>
      <c r="D251" s="122" t="s">
        <v>349</v>
      </c>
      <c r="F251" s="213" t="s">
        <v>75</v>
      </c>
      <c r="G251" s="213"/>
    </row>
    <row r="252" spans="1:7" s="110" customFormat="1" ht="15" hidden="1" customHeight="1" x14ac:dyDescent="0.25">
      <c r="A252" s="237"/>
      <c r="B252" s="425"/>
      <c r="C252" s="138">
        <v>0</v>
      </c>
      <c r="D252" s="122" t="s">
        <v>349</v>
      </c>
      <c r="F252" s="213" t="s">
        <v>75</v>
      </c>
      <c r="G252" s="213"/>
    </row>
    <row r="253" spans="1:7" s="110" customFormat="1" ht="15" hidden="1" customHeight="1" x14ac:dyDescent="0.25">
      <c r="A253" s="237"/>
      <c r="B253" s="425"/>
      <c r="C253" s="138">
        <v>0</v>
      </c>
      <c r="D253" s="122" t="s">
        <v>349</v>
      </c>
      <c r="F253" s="213" t="s">
        <v>75</v>
      </c>
      <c r="G253" s="213"/>
    </row>
    <row r="254" spans="1:7" s="110" customFormat="1" ht="15" hidden="1" customHeight="1" x14ac:dyDescent="0.25">
      <c r="A254" s="237"/>
      <c r="B254" s="425"/>
      <c r="C254" s="138">
        <v>0</v>
      </c>
      <c r="D254" s="122" t="s">
        <v>349</v>
      </c>
      <c r="F254" s="213" t="s">
        <v>75</v>
      </c>
      <c r="G254" s="213"/>
    </row>
    <row r="255" spans="1:7" s="110" customFormat="1" ht="15" hidden="1" customHeight="1" x14ac:dyDescent="0.25">
      <c r="A255" s="237"/>
      <c r="B255" s="425"/>
      <c r="C255" s="138">
        <v>0</v>
      </c>
      <c r="D255" s="122" t="s">
        <v>349</v>
      </c>
      <c r="F255" s="213" t="s">
        <v>75</v>
      </c>
      <c r="G255" s="213"/>
    </row>
    <row r="256" spans="1:7" s="110" customFormat="1" ht="15" hidden="1" customHeight="1" x14ac:dyDescent="0.25">
      <c r="A256" s="237"/>
      <c r="B256" s="425"/>
      <c r="C256" s="138">
        <v>0</v>
      </c>
      <c r="D256" s="122" t="s">
        <v>349</v>
      </c>
      <c r="F256" s="213" t="s">
        <v>75</v>
      </c>
      <c r="G256" s="213"/>
    </row>
    <row r="257" spans="1:14" s="110" customFormat="1" ht="15" hidden="1" customHeight="1" x14ac:dyDescent="0.25">
      <c r="A257" s="237"/>
      <c r="B257" s="425"/>
      <c r="C257" s="138">
        <v>0</v>
      </c>
      <c r="D257" s="122" t="s">
        <v>349</v>
      </c>
      <c r="F257" s="213" t="s">
        <v>75</v>
      </c>
      <c r="G257" s="213"/>
    </row>
    <row r="258" spans="1:14" s="110" customFormat="1" ht="15" hidden="1" customHeight="1" x14ac:dyDescent="0.25">
      <c r="A258" s="237"/>
      <c r="B258" s="425"/>
      <c r="C258" s="138">
        <v>0</v>
      </c>
      <c r="D258" s="122" t="s">
        <v>349</v>
      </c>
      <c r="F258" s="213" t="s">
        <v>75</v>
      </c>
      <c r="G258" s="213"/>
    </row>
    <row r="259" spans="1:14" s="110" customFormat="1" ht="15" hidden="1" customHeight="1" x14ac:dyDescent="0.25">
      <c r="A259" s="237"/>
      <c r="B259" s="425"/>
      <c r="C259" s="138">
        <v>0</v>
      </c>
      <c r="D259" s="122" t="s">
        <v>349</v>
      </c>
      <c r="F259" s="213" t="s">
        <v>75</v>
      </c>
      <c r="G259" s="213"/>
    </row>
    <row r="260" spans="1:14" s="110" customFormat="1" ht="15" hidden="1" customHeight="1" x14ac:dyDescent="0.25">
      <c r="A260" s="237"/>
      <c r="B260" s="425"/>
      <c r="C260" s="138">
        <v>0</v>
      </c>
      <c r="D260" s="122" t="s">
        <v>349</v>
      </c>
      <c r="F260" s="213" t="s">
        <v>75</v>
      </c>
      <c r="G260" s="213"/>
    </row>
    <row r="261" spans="1:14" s="110" customFormat="1" ht="15" hidden="1" customHeight="1" x14ac:dyDescent="0.25">
      <c r="A261" s="237"/>
      <c r="B261" s="425"/>
      <c r="C261" s="138">
        <v>0</v>
      </c>
      <c r="D261" s="122" t="s">
        <v>349</v>
      </c>
      <c r="F261" s="213" t="s">
        <v>75</v>
      </c>
      <c r="G261" s="213"/>
    </row>
    <row r="262" spans="1:14" s="110" customFormat="1" ht="15" hidden="1" customHeight="1" x14ac:dyDescent="0.25">
      <c r="A262" s="237"/>
      <c r="B262" s="425"/>
      <c r="C262" s="138">
        <v>0</v>
      </c>
      <c r="D262" s="122" t="s">
        <v>349</v>
      </c>
      <c r="F262" s="213" t="s">
        <v>75</v>
      </c>
      <c r="G262" s="213"/>
    </row>
    <row r="263" spans="1:14" s="110" customFormat="1" ht="15" hidden="1" customHeight="1" x14ac:dyDescent="0.25">
      <c r="A263" s="237"/>
      <c r="B263" s="425"/>
      <c r="C263" s="138">
        <v>0</v>
      </c>
      <c r="D263" s="122" t="s">
        <v>349</v>
      </c>
      <c r="F263" s="213" t="s">
        <v>75</v>
      </c>
      <c r="G263" s="213"/>
    </row>
    <row r="264" spans="1:14" s="110" customFormat="1" ht="15" hidden="1" customHeight="1" x14ac:dyDescent="0.25">
      <c r="A264" s="237"/>
      <c r="B264" s="425"/>
      <c r="C264" s="138">
        <v>0</v>
      </c>
      <c r="D264" s="122" t="s">
        <v>349</v>
      </c>
      <c r="F264" s="213" t="s">
        <v>75</v>
      </c>
      <c r="G264" s="213"/>
    </row>
    <row r="265" spans="1:14" s="110" customFormat="1" ht="15" hidden="1" customHeight="1" x14ac:dyDescent="0.25">
      <c r="A265" s="237"/>
      <c r="B265" s="425"/>
      <c r="C265" s="138">
        <v>0</v>
      </c>
      <c r="D265" s="122" t="s">
        <v>349</v>
      </c>
      <c r="F265" s="213" t="s">
        <v>75</v>
      </c>
      <c r="G265" s="213"/>
    </row>
    <row r="266" spans="1:14" s="110" customFormat="1" x14ac:dyDescent="0.25">
      <c r="A266" s="426"/>
      <c r="B266" s="426"/>
      <c r="C266" s="326">
        <v>0</v>
      </c>
      <c r="D266" s="122" t="s">
        <v>349</v>
      </c>
    </row>
    <row r="267" spans="1:14" s="110" customFormat="1" x14ac:dyDescent="0.25">
      <c r="A267" s="427"/>
      <c r="B267" s="215" t="s">
        <v>34</v>
      </c>
      <c r="C267" s="323">
        <f>ROUND(SUBTOTAL(109,C136:C266),2)</f>
        <v>0</v>
      </c>
      <c r="D267" s="122" t="s">
        <v>349</v>
      </c>
      <c r="F267" s="125" t="s">
        <v>352</v>
      </c>
    </row>
    <row r="268" spans="1:14" x14ac:dyDescent="0.25">
      <c r="C268" s="311"/>
      <c r="D268" s="122" t="s">
        <v>347</v>
      </c>
    </row>
    <row r="269" spans="1:14" x14ac:dyDescent="0.25">
      <c r="B269" s="428" t="s">
        <v>61</v>
      </c>
      <c r="C269" s="87">
        <f>+C267+C135</f>
        <v>0</v>
      </c>
      <c r="D269" s="122" t="s">
        <v>347</v>
      </c>
      <c r="F269" s="149" t="s">
        <v>246</v>
      </c>
    </row>
    <row r="270" spans="1:14" s="110" customFormat="1" x14ac:dyDescent="0.25">
      <c r="C270" s="114"/>
      <c r="D270" s="122" t="s">
        <v>347</v>
      </c>
    </row>
    <row r="271" spans="1:14" s="110" customFormat="1" x14ac:dyDescent="0.25">
      <c r="A271" s="251" t="s">
        <v>59</v>
      </c>
      <c r="B271" s="115"/>
      <c r="C271" s="116"/>
      <c r="D271" s="122" t="s">
        <v>348</v>
      </c>
      <c r="F271" s="150" t="s">
        <v>245</v>
      </c>
    </row>
    <row r="272" spans="1:14" s="110" customFormat="1" ht="45" customHeight="1" x14ac:dyDescent="0.25">
      <c r="A272" s="571"/>
      <c r="B272" s="572"/>
      <c r="C272" s="573"/>
      <c r="D272" s="122" t="s">
        <v>348</v>
      </c>
      <c r="F272" s="568" t="s">
        <v>307</v>
      </c>
      <c r="G272" s="568"/>
      <c r="H272" s="568"/>
      <c r="I272" s="568"/>
      <c r="J272" s="568"/>
      <c r="K272" s="568"/>
      <c r="L272" s="568"/>
      <c r="M272" s="568"/>
      <c r="N272" s="568"/>
    </row>
    <row r="273" spans="1:14" x14ac:dyDescent="0.25">
      <c r="D273" s="110" t="s">
        <v>349</v>
      </c>
      <c r="F273" s="150"/>
    </row>
    <row r="274" spans="1:14" s="110" customFormat="1" x14ac:dyDescent="0.25">
      <c r="A274" s="251" t="s">
        <v>60</v>
      </c>
      <c r="B274" s="119"/>
      <c r="C274" s="120"/>
      <c r="D274" s="291" t="s">
        <v>349</v>
      </c>
      <c r="F274" s="150" t="s">
        <v>245</v>
      </c>
    </row>
    <row r="275" spans="1:14" s="110" customFormat="1" ht="45" customHeight="1" x14ac:dyDescent="0.25">
      <c r="A275" s="571"/>
      <c r="B275" s="572"/>
      <c r="C275" s="573"/>
      <c r="D275" s="110" t="s">
        <v>349</v>
      </c>
      <c r="F275" s="568" t="s">
        <v>307</v>
      </c>
      <c r="G275" s="568"/>
      <c r="H275" s="568"/>
      <c r="I275" s="568"/>
      <c r="J275" s="568"/>
      <c r="K275" s="568"/>
      <c r="L275" s="568"/>
      <c r="M275" s="568"/>
      <c r="N275" s="568"/>
    </row>
    <row r="276" spans="1:14" x14ac:dyDescent="0.25">
      <c r="D276" s="110"/>
    </row>
  </sheetData>
  <sheetProtection formatCells="0" formatRows="0" sort="0"/>
  <autoFilter ref="D1:D276" xr:uid="{00000000-0001-0000-0E00-000000000000}"/>
  <mergeCells count="7">
    <mergeCell ref="A275:C275"/>
    <mergeCell ref="F275:N275"/>
    <mergeCell ref="A1:B1"/>
    <mergeCell ref="A2:C2"/>
    <mergeCell ref="A3:C3"/>
    <mergeCell ref="A272:C272"/>
    <mergeCell ref="F272:N272"/>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6B6C1-A4D4-484C-844C-2C7F220A0F8E}">
  <sheetPr>
    <pageSetUpPr fitToPage="1"/>
  </sheetPr>
  <dimension ref="A1:Q278"/>
  <sheetViews>
    <sheetView zoomScaleNormal="100" zoomScaleSheetLayoutView="100" workbookViewId="0">
      <selection activeCell="A273" sqref="A273:F273"/>
    </sheetView>
  </sheetViews>
  <sheetFormatPr defaultColWidth="9.140625" defaultRowHeight="15" x14ac:dyDescent="0.2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x14ac:dyDescent="0.25">
      <c r="A1" s="597" t="s">
        <v>186</v>
      </c>
      <c r="B1" s="597"/>
      <c r="C1" s="597"/>
      <c r="D1" s="597"/>
      <c r="E1" s="597"/>
      <c r="F1" s="307">
        <f>+'Section A'!B2</f>
        <v>0</v>
      </c>
      <c r="G1" s="55" t="s">
        <v>350</v>
      </c>
    </row>
    <row r="2" spans="1:9" s="307" customFormat="1" ht="20.25" customHeight="1" x14ac:dyDescent="0.25">
      <c r="A2" s="308" t="s">
        <v>389</v>
      </c>
      <c r="B2" s="598" t="s">
        <v>355</v>
      </c>
      <c r="C2" s="598"/>
      <c r="D2" s="598"/>
      <c r="E2" s="598"/>
      <c r="F2" s="598"/>
      <c r="G2" s="421"/>
    </row>
    <row r="3" spans="1:9" s="307" customFormat="1" ht="42" customHeight="1" x14ac:dyDescent="0.25">
      <c r="A3" s="494" t="s">
        <v>354</v>
      </c>
      <c r="B3" s="494"/>
      <c r="C3" s="494"/>
      <c r="D3" s="494"/>
      <c r="E3" s="494"/>
      <c r="F3" s="494"/>
      <c r="G3" s="307" t="s">
        <v>347</v>
      </c>
    </row>
    <row r="4" spans="1:9" x14ac:dyDescent="0.25">
      <c r="A4" s="13"/>
      <c r="B4" s="13"/>
      <c r="C4" s="13"/>
      <c r="D4" s="13"/>
      <c r="E4" s="13"/>
      <c r="F4" s="13"/>
      <c r="G4" t="s">
        <v>347</v>
      </c>
    </row>
    <row r="5" spans="1:9" x14ac:dyDescent="0.25">
      <c r="A5" s="246" t="s">
        <v>62</v>
      </c>
      <c r="B5" s="246" t="s">
        <v>44</v>
      </c>
      <c r="C5" s="246" t="s">
        <v>43</v>
      </c>
      <c r="D5" s="246" t="s">
        <v>32</v>
      </c>
      <c r="E5" s="246" t="s">
        <v>31</v>
      </c>
      <c r="F5" s="317" t="s">
        <v>306</v>
      </c>
      <c r="G5" s="290" t="s">
        <v>347</v>
      </c>
      <c r="I5" s="150" t="s">
        <v>244</v>
      </c>
    </row>
    <row r="6" spans="1:9" s="110" customFormat="1" x14ac:dyDescent="0.25">
      <c r="A6" s="241" t="s">
        <v>62</v>
      </c>
      <c r="B6" s="277">
        <v>3</v>
      </c>
      <c r="C6" s="277" t="s">
        <v>322</v>
      </c>
      <c r="D6" s="281">
        <f ca="1">RAND()*400000</f>
        <v>63096.590752219585</v>
      </c>
      <c r="E6" s="277">
        <v>7</v>
      </c>
      <c r="F6" s="87">
        <f t="shared" ref="F6:F134" ca="1" si="0">ROUND(+B6*D6*E6,2)</f>
        <v>1325028.4099999999</v>
      </c>
      <c r="G6" s="122" t="s">
        <v>348</v>
      </c>
      <c r="I6" s="122"/>
    </row>
    <row r="7" spans="1:9" s="110" customFormat="1" x14ac:dyDescent="0.25">
      <c r="A7" s="302" t="s">
        <v>356</v>
      </c>
      <c r="B7" s="277">
        <v>3</v>
      </c>
      <c r="C7" s="277" t="s">
        <v>322</v>
      </c>
      <c r="D7" s="281">
        <f t="shared" ref="D7:D8" ca="1" si="1">RAND()*400000</f>
        <v>283948.90608701383</v>
      </c>
      <c r="E7" s="277">
        <v>7</v>
      </c>
      <c r="F7" s="87">
        <f t="shared" ca="1" si="0"/>
        <v>5962927.0300000003</v>
      </c>
      <c r="G7" s="122" t="s">
        <v>348</v>
      </c>
      <c r="I7" s="122"/>
    </row>
    <row r="8" spans="1:9" s="110" customFormat="1" x14ac:dyDescent="0.25">
      <c r="A8" s="302" t="s">
        <v>357</v>
      </c>
      <c r="B8" s="277">
        <v>3</v>
      </c>
      <c r="C8" s="277" t="s">
        <v>322</v>
      </c>
      <c r="D8" s="281">
        <f t="shared" ca="1" si="1"/>
        <v>153178.49861751939</v>
      </c>
      <c r="E8" s="277">
        <v>7</v>
      </c>
      <c r="F8" s="87">
        <f t="shared" ca="1" si="0"/>
        <v>3216748.47</v>
      </c>
      <c r="G8" s="122" t="s">
        <v>348</v>
      </c>
      <c r="I8" s="122"/>
    </row>
    <row r="9" spans="1:9" s="110" customFormat="1" hidden="1" x14ac:dyDescent="0.25">
      <c r="A9" s="302"/>
      <c r="B9" s="277"/>
      <c r="C9" s="277"/>
      <c r="D9" s="281"/>
      <c r="E9" s="277"/>
      <c r="F9" s="87">
        <f t="shared" si="0"/>
        <v>0</v>
      </c>
      <c r="G9" s="122" t="s">
        <v>348</v>
      </c>
      <c r="I9" s="122"/>
    </row>
    <row r="10" spans="1:9" s="110" customFormat="1" hidden="1" x14ac:dyDescent="0.25">
      <c r="A10" s="302"/>
      <c r="B10" s="277"/>
      <c r="C10" s="277"/>
      <c r="D10" s="281"/>
      <c r="E10" s="277"/>
      <c r="F10" s="87">
        <f t="shared" si="0"/>
        <v>0</v>
      </c>
      <c r="G10" s="122" t="s">
        <v>348</v>
      </c>
      <c r="I10" s="122"/>
    </row>
    <row r="11" spans="1:9" s="110" customFormat="1" hidden="1" x14ac:dyDescent="0.25">
      <c r="A11" s="302"/>
      <c r="B11" s="277"/>
      <c r="C11" s="277"/>
      <c r="D11" s="281"/>
      <c r="E11" s="277"/>
      <c r="F11" s="87">
        <f t="shared" si="0"/>
        <v>0</v>
      </c>
      <c r="G11" s="122" t="s">
        <v>348</v>
      </c>
      <c r="I11" s="122"/>
    </row>
    <row r="12" spans="1:9" s="110" customFormat="1" hidden="1" x14ac:dyDescent="0.25">
      <c r="A12" s="302"/>
      <c r="B12" s="277"/>
      <c r="C12" s="277"/>
      <c r="D12" s="281"/>
      <c r="E12" s="277"/>
      <c r="F12" s="87">
        <f t="shared" si="0"/>
        <v>0</v>
      </c>
      <c r="G12" s="122" t="s">
        <v>348</v>
      </c>
      <c r="I12" s="122"/>
    </row>
    <row r="13" spans="1:9" s="110" customFormat="1" hidden="1" x14ac:dyDescent="0.25">
      <c r="A13" s="302"/>
      <c r="B13" s="277"/>
      <c r="C13" s="277"/>
      <c r="D13" s="281"/>
      <c r="E13" s="277"/>
      <c r="F13" s="87">
        <f t="shared" si="0"/>
        <v>0</v>
      </c>
      <c r="G13" s="122" t="s">
        <v>348</v>
      </c>
      <c r="I13" s="122"/>
    </row>
    <row r="14" spans="1:9" s="110" customFormat="1" hidden="1" x14ac:dyDescent="0.25">
      <c r="A14" s="302"/>
      <c r="B14" s="277"/>
      <c r="C14" s="277"/>
      <c r="D14" s="281"/>
      <c r="E14" s="277"/>
      <c r="F14" s="87">
        <f t="shared" si="0"/>
        <v>0</v>
      </c>
      <c r="G14" s="122" t="s">
        <v>348</v>
      </c>
      <c r="I14" s="122"/>
    </row>
    <row r="15" spans="1:9" s="110" customFormat="1" hidden="1" x14ac:dyDescent="0.25">
      <c r="A15" s="302"/>
      <c r="B15" s="277"/>
      <c r="C15" s="277"/>
      <c r="D15" s="281"/>
      <c r="E15" s="277"/>
      <c r="F15" s="87">
        <f t="shared" si="0"/>
        <v>0</v>
      </c>
      <c r="G15" s="122" t="s">
        <v>348</v>
      </c>
      <c r="I15" s="122"/>
    </row>
    <row r="16" spans="1:9" s="110" customFormat="1" hidden="1" x14ac:dyDescent="0.25">
      <c r="A16" s="302"/>
      <c r="B16" s="277"/>
      <c r="C16" s="277"/>
      <c r="D16" s="281"/>
      <c r="E16" s="277"/>
      <c r="F16" s="87">
        <f t="shared" si="0"/>
        <v>0</v>
      </c>
      <c r="G16" s="122" t="s">
        <v>348</v>
      </c>
      <c r="I16" s="122"/>
    </row>
    <row r="17" spans="1:9" s="110" customFormat="1" hidden="1" x14ac:dyDescent="0.25">
      <c r="A17" s="302"/>
      <c r="B17" s="277"/>
      <c r="C17" s="277"/>
      <c r="D17" s="281"/>
      <c r="E17" s="277"/>
      <c r="F17" s="87">
        <f t="shared" si="0"/>
        <v>0</v>
      </c>
      <c r="G17" s="122" t="s">
        <v>348</v>
      </c>
      <c r="I17" s="122"/>
    </row>
    <row r="18" spans="1:9" s="110" customFormat="1" hidden="1" x14ac:dyDescent="0.25">
      <c r="A18" s="302"/>
      <c r="B18" s="277"/>
      <c r="C18" s="277"/>
      <c r="D18" s="281"/>
      <c r="E18" s="277"/>
      <c r="F18" s="87">
        <f t="shared" si="0"/>
        <v>0</v>
      </c>
      <c r="G18" s="122" t="s">
        <v>348</v>
      </c>
      <c r="I18" s="122"/>
    </row>
    <row r="19" spans="1:9" s="110" customFormat="1" hidden="1" x14ac:dyDescent="0.25">
      <c r="A19" s="302"/>
      <c r="B19" s="277"/>
      <c r="C19" s="277"/>
      <c r="D19" s="281"/>
      <c r="E19" s="277"/>
      <c r="F19" s="87">
        <f t="shared" si="0"/>
        <v>0</v>
      </c>
      <c r="G19" s="122" t="s">
        <v>348</v>
      </c>
      <c r="I19" s="122"/>
    </row>
    <row r="20" spans="1:9" s="110" customFormat="1" hidden="1" x14ac:dyDescent="0.25">
      <c r="A20" s="302"/>
      <c r="B20" s="277"/>
      <c r="C20" s="277"/>
      <c r="D20" s="281"/>
      <c r="E20" s="277"/>
      <c r="F20" s="87">
        <f t="shared" si="0"/>
        <v>0</v>
      </c>
      <c r="G20" s="122" t="s">
        <v>348</v>
      </c>
      <c r="I20" s="122"/>
    </row>
    <row r="21" spans="1:9" s="110" customFormat="1" hidden="1" x14ac:dyDescent="0.25">
      <c r="A21" s="302"/>
      <c r="B21" s="277"/>
      <c r="C21" s="277"/>
      <c r="D21" s="281"/>
      <c r="E21" s="277"/>
      <c r="F21" s="87">
        <f t="shared" si="0"/>
        <v>0</v>
      </c>
      <c r="G21" s="122" t="s">
        <v>348</v>
      </c>
      <c r="I21" s="122"/>
    </row>
    <row r="22" spans="1:9" s="110" customFormat="1" hidden="1" x14ac:dyDescent="0.25">
      <c r="A22" s="302"/>
      <c r="B22" s="277"/>
      <c r="C22" s="277"/>
      <c r="D22" s="281"/>
      <c r="E22" s="277"/>
      <c r="F22" s="87">
        <f t="shared" si="0"/>
        <v>0</v>
      </c>
      <c r="G22" s="122" t="s">
        <v>348</v>
      </c>
      <c r="I22" s="122"/>
    </row>
    <row r="23" spans="1:9" s="110" customFormat="1" hidden="1" x14ac:dyDescent="0.25">
      <c r="A23" s="302"/>
      <c r="B23" s="277"/>
      <c r="C23" s="277"/>
      <c r="D23" s="281"/>
      <c r="E23" s="277"/>
      <c r="F23" s="87">
        <f t="shared" si="0"/>
        <v>0</v>
      </c>
      <c r="G23" s="122" t="s">
        <v>348</v>
      </c>
      <c r="I23" s="122"/>
    </row>
    <row r="24" spans="1:9" s="110" customFormat="1" hidden="1" x14ac:dyDescent="0.25">
      <c r="A24" s="302"/>
      <c r="B24" s="277"/>
      <c r="C24" s="277"/>
      <c r="D24" s="281"/>
      <c r="E24" s="277"/>
      <c r="F24" s="87">
        <f t="shared" si="0"/>
        <v>0</v>
      </c>
      <c r="G24" s="122" t="s">
        <v>348</v>
      </c>
      <c r="I24" s="122"/>
    </row>
    <row r="25" spans="1:9" s="110" customFormat="1" hidden="1" x14ac:dyDescent="0.25">
      <c r="A25" s="302"/>
      <c r="B25" s="277"/>
      <c r="C25" s="277"/>
      <c r="D25" s="281"/>
      <c r="E25" s="277"/>
      <c r="F25" s="87">
        <f t="shared" si="0"/>
        <v>0</v>
      </c>
      <c r="G25" s="122" t="s">
        <v>348</v>
      </c>
      <c r="I25" s="122"/>
    </row>
    <row r="26" spans="1:9" s="110" customFormat="1" hidden="1" x14ac:dyDescent="0.25">
      <c r="A26" s="302"/>
      <c r="B26" s="277"/>
      <c r="C26" s="277"/>
      <c r="D26" s="281"/>
      <c r="E26" s="277"/>
      <c r="F26" s="87">
        <f t="shared" si="0"/>
        <v>0</v>
      </c>
      <c r="G26" s="122" t="s">
        <v>348</v>
      </c>
      <c r="I26" s="122"/>
    </row>
    <row r="27" spans="1:9" s="110" customFormat="1" hidden="1" x14ac:dyDescent="0.25">
      <c r="A27" s="302"/>
      <c r="B27" s="277"/>
      <c r="C27" s="277"/>
      <c r="D27" s="281"/>
      <c r="E27" s="277"/>
      <c r="F27" s="87">
        <f t="shared" si="0"/>
        <v>0</v>
      </c>
      <c r="G27" s="122" t="s">
        <v>348</v>
      </c>
      <c r="I27" s="122"/>
    </row>
    <row r="28" spans="1:9" s="110" customFormat="1" hidden="1" x14ac:dyDescent="0.25">
      <c r="A28" s="302"/>
      <c r="B28" s="277"/>
      <c r="C28" s="277"/>
      <c r="D28" s="281"/>
      <c r="E28" s="277"/>
      <c r="F28" s="87">
        <f t="shared" si="0"/>
        <v>0</v>
      </c>
      <c r="G28" s="122" t="s">
        <v>348</v>
      </c>
      <c r="I28" s="122"/>
    </row>
    <row r="29" spans="1:9" s="110" customFormat="1" hidden="1" x14ac:dyDescent="0.25">
      <c r="A29" s="302"/>
      <c r="B29" s="277"/>
      <c r="C29" s="277"/>
      <c r="D29" s="281"/>
      <c r="E29" s="277"/>
      <c r="F29" s="87">
        <f t="shared" si="0"/>
        <v>0</v>
      </c>
      <c r="G29" s="122" t="s">
        <v>348</v>
      </c>
      <c r="I29" s="122"/>
    </row>
    <row r="30" spans="1:9" s="110" customFormat="1" hidden="1" x14ac:dyDescent="0.25">
      <c r="A30" s="302"/>
      <c r="B30" s="277"/>
      <c r="C30" s="277"/>
      <c r="D30" s="281"/>
      <c r="E30" s="277"/>
      <c r="F30" s="87">
        <f t="shared" si="0"/>
        <v>0</v>
      </c>
      <c r="G30" s="122" t="s">
        <v>348</v>
      </c>
      <c r="I30" s="122"/>
    </row>
    <row r="31" spans="1:9" s="110" customFormat="1" hidden="1" x14ac:dyDescent="0.25">
      <c r="A31" s="302"/>
      <c r="B31" s="277"/>
      <c r="C31" s="277"/>
      <c r="D31" s="281"/>
      <c r="E31" s="277"/>
      <c r="F31" s="87">
        <f t="shared" si="0"/>
        <v>0</v>
      </c>
      <c r="G31" s="122" t="s">
        <v>348</v>
      </c>
      <c r="I31" s="122"/>
    </row>
    <row r="32" spans="1:9" s="110" customFormat="1" hidden="1" x14ac:dyDescent="0.25">
      <c r="A32" s="302"/>
      <c r="B32" s="277"/>
      <c r="C32" s="277"/>
      <c r="D32" s="281"/>
      <c r="E32" s="277"/>
      <c r="F32" s="87">
        <f t="shared" si="0"/>
        <v>0</v>
      </c>
      <c r="G32" s="122" t="s">
        <v>348</v>
      </c>
      <c r="I32" s="122"/>
    </row>
    <row r="33" spans="1:9" s="110" customFormat="1" hidden="1" x14ac:dyDescent="0.25">
      <c r="A33" s="302"/>
      <c r="B33" s="277"/>
      <c r="C33" s="277"/>
      <c r="D33" s="281"/>
      <c r="E33" s="277"/>
      <c r="F33" s="87">
        <f t="shared" si="0"/>
        <v>0</v>
      </c>
      <c r="G33" s="122" t="s">
        <v>348</v>
      </c>
      <c r="I33" s="122"/>
    </row>
    <row r="34" spans="1:9" s="110" customFormat="1" hidden="1" x14ac:dyDescent="0.25">
      <c r="A34" s="302"/>
      <c r="B34" s="277"/>
      <c r="C34" s="277"/>
      <c r="D34" s="281"/>
      <c r="E34" s="277"/>
      <c r="F34" s="87">
        <f t="shared" si="0"/>
        <v>0</v>
      </c>
      <c r="G34" s="122" t="s">
        <v>348</v>
      </c>
      <c r="I34" s="122"/>
    </row>
    <row r="35" spans="1:9" s="110" customFormat="1" hidden="1" x14ac:dyDescent="0.25">
      <c r="A35" s="302"/>
      <c r="B35" s="277"/>
      <c r="C35" s="277"/>
      <c r="D35" s="281"/>
      <c r="E35" s="277"/>
      <c r="F35" s="87">
        <f t="shared" si="0"/>
        <v>0</v>
      </c>
      <c r="G35" s="122" t="s">
        <v>348</v>
      </c>
      <c r="I35" s="122"/>
    </row>
    <row r="36" spans="1:9" s="110" customFormat="1" hidden="1" x14ac:dyDescent="0.25">
      <c r="A36" s="302"/>
      <c r="B36" s="277"/>
      <c r="C36" s="277"/>
      <c r="D36" s="281"/>
      <c r="E36" s="277"/>
      <c r="F36" s="87">
        <f t="shared" si="0"/>
        <v>0</v>
      </c>
      <c r="G36" s="122" t="s">
        <v>348</v>
      </c>
      <c r="I36" s="122"/>
    </row>
    <row r="37" spans="1:9" s="110" customFormat="1" hidden="1" x14ac:dyDescent="0.25">
      <c r="A37" s="302"/>
      <c r="B37" s="277"/>
      <c r="C37" s="277"/>
      <c r="D37" s="281"/>
      <c r="E37" s="277"/>
      <c r="F37" s="87">
        <f t="shared" si="0"/>
        <v>0</v>
      </c>
      <c r="G37" s="122" t="s">
        <v>348</v>
      </c>
      <c r="I37" s="122"/>
    </row>
    <row r="38" spans="1:9" s="110" customFormat="1" hidden="1" x14ac:dyDescent="0.25">
      <c r="A38" s="302"/>
      <c r="B38" s="277"/>
      <c r="C38" s="277"/>
      <c r="D38" s="281"/>
      <c r="E38" s="277"/>
      <c r="F38" s="87">
        <f t="shared" si="0"/>
        <v>0</v>
      </c>
      <c r="G38" s="122" t="s">
        <v>348</v>
      </c>
      <c r="I38" s="122"/>
    </row>
    <row r="39" spans="1:9" s="110" customFormat="1" hidden="1" x14ac:dyDescent="0.25">
      <c r="A39" s="302"/>
      <c r="B39" s="277"/>
      <c r="C39" s="277"/>
      <c r="D39" s="281"/>
      <c r="E39" s="277"/>
      <c r="F39" s="87">
        <f t="shared" si="0"/>
        <v>0</v>
      </c>
      <c r="G39" s="122" t="s">
        <v>348</v>
      </c>
      <c r="I39" s="122"/>
    </row>
    <row r="40" spans="1:9" s="110" customFormat="1" hidden="1" x14ac:dyDescent="0.25">
      <c r="A40" s="302"/>
      <c r="B40" s="277"/>
      <c r="C40" s="277"/>
      <c r="D40" s="281"/>
      <c r="E40" s="277"/>
      <c r="F40" s="87">
        <f t="shared" si="0"/>
        <v>0</v>
      </c>
      <c r="G40" s="122" t="s">
        <v>348</v>
      </c>
      <c r="I40" s="122"/>
    </row>
    <row r="41" spans="1:9" s="110" customFormat="1" hidden="1" x14ac:dyDescent="0.25">
      <c r="A41" s="302"/>
      <c r="B41" s="277"/>
      <c r="C41" s="277"/>
      <c r="D41" s="281"/>
      <c r="E41" s="277"/>
      <c r="F41" s="87">
        <f t="shared" si="0"/>
        <v>0</v>
      </c>
      <c r="G41" s="122" t="s">
        <v>348</v>
      </c>
      <c r="I41" s="122"/>
    </row>
    <row r="42" spans="1:9" s="110" customFormat="1" hidden="1" x14ac:dyDescent="0.25">
      <c r="A42" s="302"/>
      <c r="B42" s="277"/>
      <c r="C42" s="277"/>
      <c r="D42" s="281"/>
      <c r="E42" s="277"/>
      <c r="F42" s="87">
        <f t="shared" si="0"/>
        <v>0</v>
      </c>
      <c r="G42" s="122" t="s">
        <v>348</v>
      </c>
      <c r="I42" s="122"/>
    </row>
    <row r="43" spans="1:9" s="110" customFormat="1" hidden="1" x14ac:dyDescent="0.25">
      <c r="A43" s="302"/>
      <c r="B43" s="277"/>
      <c r="C43" s="277"/>
      <c r="D43" s="281"/>
      <c r="E43" s="277"/>
      <c r="F43" s="87">
        <f t="shared" si="0"/>
        <v>0</v>
      </c>
      <c r="G43" s="122" t="s">
        <v>348</v>
      </c>
      <c r="I43" s="122"/>
    </row>
    <row r="44" spans="1:9" s="110" customFormat="1" hidden="1" x14ac:dyDescent="0.25">
      <c r="A44" s="302"/>
      <c r="B44" s="277"/>
      <c r="C44" s="277"/>
      <c r="D44" s="281"/>
      <c r="E44" s="277"/>
      <c r="F44" s="87">
        <f t="shared" si="0"/>
        <v>0</v>
      </c>
      <c r="G44" s="122" t="s">
        <v>348</v>
      </c>
      <c r="I44" s="122"/>
    </row>
    <row r="45" spans="1:9" s="110" customFormat="1" hidden="1" x14ac:dyDescent="0.25">
      <c r="A45" s="302"/>
      <c r="B45" s="277"/>
      <c r="C45" s="277"/>
      <c r="D45" s="281"/>
      <c r="E45" s="277"/>
      <c r="F45" s="87">
        <f t="shared" si="0"/>
        <v>0</v>
      </c>
      <c r="G45" s="122" t="s">
        <v>348</v>
      </c>
      <c r="I45" s="122"/>
    </row>
    <row r="46" spans="1:9" s="110" customFormat="1" hidden="1" x14ac:dyDescent="0.25">
      <c r="A46" s="302"/>
      <c r="B46" s="277"/>
      <c r="C46" s="277"/>
      <c r="D46" s="281"/>
      <c r="E46" s="277"/>
      <c r="F46" s="87">
        <f t="shared" si="0"/>
        <v>0</v>
      </c>
      <c r="G46" s="122" t="s">
        <v>348</v>
      </c>
      <c r="I46" s="122"/>
    </row>
    <row r="47" spans="1:9" s="110" customFormat="1" hidden="1" x14ac:dyDescent="0.25">
      <c r="A47" s="302"/>
      <c r="B47" s="277"/>
      <c r="C47" s="277"/>
      <c r="D47" s="281"/>
      <c r="E47" s="277"/>
      <c r="F47" s="87">
        <f t="shared" si="0"/>
        <v>0</v>
      </c>
      <c r="G47" s="122" t="s">
        <v>348</v>
      </c>
      <c r="I47" s="122"/>
    </row>
    <row r="48" spans="1:9" s="110" customFormat="1" hidden="1" x14ac:dyDescent="0.25">
      <c r="A48" s="302"/>
      <c r="B48" s="277"/>
      <c r="C48" s="277"/>
      <c r="D48" s="281"/>
      <c r="E48" s="277"/>
      <c r="F48" s="87">
        <f t="shared" si="0"/>
        <v>0</v>
      </c>
      <c r="G48" s="122" t="s">
        <v>348</v>
      </c>
      <c r="I48" s="122"/>
    </row>
    <row r="49" spans="1:9" s="110" customFormat="1" hidden="1" x14ac:dyDescent="0.25">
      <c r="A49" s="302"/>
      <c r="B49" s="277"/>
      <c r="C49" s="277"/>
      <c r="D49" s="281"/>
      <c r="E49" s="277"/>
      <c r="F49" s="87">
        <f t="shared" si="0"/>
        <v>0</v>
      </c>
      <c r="G49" s="122" t="s">
        <v>348</v>
      </c>
      <c r="I49" s="122"/>
    </row>
    <row r="50" spans="1:9" s="110" customFormat="1" hidden="1" x14ac:dyDescent="0.25">
      <c r="A50" s="302"/>
      <c r="B50" s="277"/>
      <c r="C50" s="277"/>
      <c r="D50" s="281"/>
      <c r="E50" s="277"/>
      <c r="F50" s="87">
        <f t="shared" si="0"/>
        <v>0</v>
      </c>
      <c r="G50" s="122" t="s">
        <v>348</v>
      </c>
      <c r="I50" s="122"/>
    </row>
    <row r="51" spans="1:9" s="110" customFormat="1" hidden="1" x14ac:dyDescent="0.25">
      <c r="A51" s="302"/>
      <c r="B51" s="277"/>
      <c r="C51" s="277"/>
      <c r="D51" s="281"/>
      <c r="E51" s="277"/>
      <c r="F51" s="87">
        <f t="shared" si="0"/>
        <v>0</v>
      </c>
      <c r="G51" s="122" t="s">
        <v>348</v>
      </c>
      <c r="I51" s="122"/>
    </row>
    <row r="52" spans="1:9" s="110" customFormat="1" hidden="1" x14ac:dyDescent="0.25">
      <c r="A52" s="302"/>
      <c r="B52" s="277"/>
      <c r="C52" s="277"/>
      <c r="D52" s="281"/>
      <c r="E52" s="277"/>
      <c r="F52" s="87">
        <f t="shared" si="0"/>
        <v>0</v>
      </c>
      <c r="G52" s="122" t="s">
        <v>348</v>
      </c>
      <c r="I52" s="122"/>
    </row>
    <row r="53" spans="1:9" s="110" customFormat="1" hidden="1" x14ac:dyDescent="0.25">
      <c r="A53" s="302"/>
      <c r="B53" s="277"/>
      <c r="C53" s="277"/>
      <c r="D53" s="281"/>
      <c r="E53" s="277"/>
      <c r="F53" s="87">
        <f t="shared" si="0"/>
        <v>0</v>
      </c>
      <c r="G53" s="122" t="s">
        <v>348</v>
      </c>
      <c r="I53" s="122"/>
    </row>
    <row r="54" spans="1:9" s="110" customFormat="1" hidden="1" x14ac:dyDescent="0.25">
      <c r="A54" s="302"/>
      <c r="B54" s="277"/>
      <c r="C54" s="277"/>
      <c r="D54" s="281"/>
      <c r="E54" s="277"/>
      <c r="F54" s="87">
        <f t="shared" si="0"/>
        <v>0</v>
      </c>
      <c r="G54" s="122" t="s">
        <v>348</v>
      </c>
      <c r="I54" s="122"/>
    </row>
    <row r="55" spans="1:9" s="110" customFormat="1" hidden="1" x14ac:dyDescent="0.25">
      <c r="A55" s="302"/>
      <c r="B55" s="277"/>
      <c r="C55" s="277"/>
      <c r="D55" s="281"/>
      <c r="E55" s="277"/>
      <c r="F55" s="87">
        <f t="shared" si="0"/>
        <v>0</v>
      </c>
      <c r="G55" s="122" t="s">
        <v>348</v>
      </c>
      <c r="I55" s="122"/>
    </row>
    <row r="56" spans="1:9" s="110" customFormat="1" hidden="1" x14ac:dyDescent="0.25">
      <c r="A56" s="302"/>
      <c r="B56" s="277"/>
      <c r="C56" s="277"/>
      <c r="D56" s="281"/>
      <c r="E56" s="277"/>
      <c r="F56" s="87">
        <f t="shared" si="0"/>
        <v>0</v>
      </c>
      <c r="G56" s="122" t="s">
        <v>348</v>
      </c>
      <c r="I56" s="122"/>
    </row>
    <row r="57" spans="1:9" s="110" customFormat="1" hidden="1" x14ac:dyDescent="0.25">
      <c r="A57" s="302"/>
      <c r="B57" s="277"/>
      <c r="C57" s="277"/>
      <c r="D57" s="281"/>
      <c r="E57" s="277"/>
      <c r="F57" s="87">
        <f t="shared" si="0"/>
        <v>0</v>
      </c>
      <c r="G57" s="122" t="s">
        <v>348</v>
      </c>
      <c r="I57" s="122"/>
    </row>
    <row r="58" spans="1:9" s="110" customFormat="1" hidden="1" x14ac:dyDescent="0.25">
      <c r="A58" s="302"/>
      <c r="B58" s="277"/>
      <c r="C58" s="277"/>
      <c r="D58" s="281"/>
      <c r="E58" s="277"/>
      <c r="F58" s="87">
        <f t="shared" si="0"/>
        <v>0</v>
      </c>
      <c r="G58" s="122" t="s">
        <v>348</v>
      </c>
      <c r="I58" s="122"/>
    </row>
    <row r="59" spans="1:9" s="110" customFormat="1" hidden="1" x14ac:dyDescent="0.25">
      <c r="A59" s="302"/>
      <c r="B59" s="277"/>
      <c r="C59" s="277"/>
      <c r="D59" s="281"/>
      <c r="E59" s="277"/>
      <c r="F59" s="87">
        <f t="shared" si="0"/>
        <v>0</v>
      </c>
      <c r="G59" s="122" t="s">
        <v>348</v>
      </c>
      <c r="I59" s="122"/>
    </row>
    <row r="60" spans="1:9" s="110" customFormat="1" hidden="1" x14ac:dyDescent="0.25">
      <c r="A60" s="302"/>
      <c r="B60" s="277"/>
      <c r="C60" s="277"/>
      <c r="D60" s="281"/>
      <c r="E60" s="277"/>
      <c r="F60" s="87">
        <f t="shared" si="0"/>
        <v>0</v>
      </c>
      <c r="G60" s="122" t="s">
        <v>348</v>
      </c>
      <c r="I60" s="122"/>
    </row>
    <row r="61" spans="1:9" s="110" customFormat="1" hidden="1" x14ac:dyDescent="0.25">
      <c r="A61" s="302"/>
      <c r="B61" s="277"/>
      <c r="C61" s="277"/>
      <c r="D61" s="281"/>
      <c r="E61" s="277"/>
      <c r="F61" s="87">
        <f t="shared" si="0"/>
        <v>0</v>
      </c>
      <c r="G61" s="122" t="s">
        <v>348</v>
      </c>
      <c r="I61" s="122"/>
    </row>
    <row r="62" spans="1:9" s="110" customFormat="1" hidden="1" x14ac:dyDescent="0.25">
      <c r="A62" s="302"/>
      <c r="B62" s="277"/>
      <c r="C62" s="277"/>
      <c r="D62" s="281"/>
      <c r="E62" s="277"/>
      <c r="F62" s="87">
        <f t="shared" si="0"/>
        <v>0</v>
      </c>
      <c r="G62" s="122" t="s">
        <v>348</v>
      </c>
      <c r="I62" s="122"/>
    </row>
    <row r="63" spans="1:9" s="110" customFormat="1" hidden="1" x14ac:dyDescent="0.25">
      <c r="A63" s="302"/>
      <c r="B63" s="277"/>
      <c r="C63" s="277"/>
      <c r="D63" s="281"/>
      <c r="E63" s="277"/>
      <c r="F63" s="87">
        <f t="shared" si="0"/>
        <v>0</v>
      </c>
      <c r="G63" s="122" t="s">
        <v>348</v>
      </c>
      <c r="I63" s="122"/>
    </row>
    <row r="64" spans="1:9" s="110" customFormat="1" hidden="1" x14ac:dyDescent="0.25">
      <c r="A64" s="302"/>
      <c r="B64" s="277"/>
      <c r="C64" s="277"/>
      <c r="D64" s="281"/>
      <c r="E64" s="277"/>
      <c r="F64" s="87">
        <f t="shared" si="0"/>
        <v>0</v>
      </c>
      <c r="G64" s="122" t="s">
        <v>348</v>
      </c>
      <c r="I64" s="122"/>
    </row>
    <row r="65" spans="1:9" s="110" customFormat="1" hidden="1" x14ac:dyDescent="0.25">
      <c r="A65" s="302"/>
      <c r="B65" s="277"/>
      <c r="C65" s="277"/>
      <c r="D65" s="281"/>
      <c r="E65" s="277"/>
      <c r="F65" s="87">
        <f t="shared" si="0"/>
        <v>0</v>
      </c>
      <c r="G65" s="122" t="s">
        <v>348</v>
      </c>
      <c r="I65" s="122"/>
    </row>
    <row r="66" spans="1:9" s="110" customFormat="1" hidden="1" x14ac:dyDescent="0.25">
      <c r="A66" s="302"/>
      <c r="B66" s="277"/>
      <c r="C66" s="277"/>
      <c r="D66" s="281"/>
      <c r="E66" s="277"/>
      <c r="F66" s="87">
        <f t="shared" si="0"/>
        <v>0</v>
      </c>
      <c r="G66" s="122" t="s">
        <v>348</v>
      </c>
      <c r="I66" s="122"/>
    </row>
    <row r="67" spans="1:9" s="110" customFormat="1" hidden="1" x14ac:dyDescent="0.25">
      <c r="A67" s="302"/>
      <c r="B67" s="277"/>
      <c r="C67" s="277"/>
      <c r="D67" s="281"/>
      <c r="E67" s="277"/>
      <c r="F67" s="87">
        <f t="shared" si="0"/>
        <v>0</v>
      </c>
      <c r="G67" s="122" t="s">
        <v>348</v>
      </c>
      <c r="I67" s="122"/>
    </row>
    <row r="68" spans="1:9" s="110" customFormat="1" hidden="1" x14ac:dyDescent="0.25">
      <c r="A68" s="302"/>
      <c r="B68" s="277"/>
      <c r="C68" s="277"/>
      <c r="D68" s="281"/>
      <c r="E68" s="277"/>
      <c r="F68" s="87">
        <f t="shared" si="0"/>
        <v>0</v>
      </c>
      <c r="G68" s="122" t="s">
        <v>348</v>
      </c>
      <c r="I68" s="122"/>
    </row>
    <row r="69" spans="1:9" s="110" customFormat="1" hidden="1" x14ac:dyDescent="0.25">
      <c r="A69" s="302"/>
      <c r="B69" s="277"/>
      <c r="C69" s="277"/>
      <c r="D69" s="281"/>
      <c r="E69" s="277"/>
      <c r="F69" s="87">
        <f t="shared" si="0"/>
        <v>0</v>
      </c>
      <c r="G69" s="122" t="s">
        <v>348</v>
      </c>
      <c r="I69" s="122"/>
    </row>
    <row r="70" spans="1:9" s="110" customFormat="1" hidden="1" x14ac:dyDescent="0.25">
      <c r="A70" s="302"/>
      <c r="B70" s="277"/>
      <c r="C70" s="277"/>
      <c r="D70" s="281"/>
      <c r="E70" s="277"/>
      <c r="F70" s="87">
        <f t="shared" si="0"/>
        <v>0</v>
      </c>
      <c r="G70" s="122" t="s">
        <v>348</v>
      </c>
      <c r="I70" s="122"/>
    </row>
    <row r="71" spans="1:9" s="110" customFormat="1" hidden="1" x14ac:dyDescent="0.25">
      <c r="A71" s="302"/>
      <c r="B71" s="277"/>
      <c r="C71" s="277"/>
      <c r="D71" s="281"/>
      <c r="E71" s="277"/>
      <c r="F71" s="87">
        <f t="shared" si="0"/>
        <v>0</v>
      </c>
      <c r="G71" s="122" t="s">
        <v>348</v>
      </c>
      <c r="I71" s="122"/>
    </row>
    <row r="72" spans="1:9" s="110" customFormat="1" hidden="1" x14ac:dyDescent="0.25">
      <c r="A72" s="302"/>
      <c r="B72" s="277"/>
      <c r="C72" s="277"/>
      <c r="D72" s="281"/>
      <c r="E72" s="277"/>
      <c r="F72" s="87">
        <f t="shared" si="0"/>
        <v>0</v>
      </c>
      <c r="G72" s="122" t="s">
        <v>348</v>
      </c>
      <c r="I72" s="122"/>
    </row>
    <row r="73" spans="1:9" s="110" customFormat="1" hidden="1" x14ac:dyDescent="0.25">
      <c r="A73" s="302"/>
      <c r="B73" s="277"/>
      <c r="C73" s="277"/>
      <c r="D73" s="281"/>
      <c r="E73" s="277"/>
      <c r="F73" s="87">
        <f t="shared" si="0"/>
        <v>0</v>
      </c>
      <c r="G73" s="122" t="s">
        <v>348</v>
      </c>
      <c r="I73" s="122"/>
    </row>
    <row r="74" spans="1:9" s="110" customFormat="1" hidden="1" x14ac:dyDescent="0.25">
      <c r="A74" s="302"/>
      <c r="B74" s="277"/>
      <c r="C74" s="277"/>
      <c r="D74" s="281"/>
      <c r="E74" s="277"/>
      <c r="F74" s="87">
        <f t="shared" si="0"/>
        <v>0</v>
      </c>
      <c r="G74" s="122" t="s">
        <v>348</v>
      </c>
      <c r="I74" s="122"/>
    </row>
    <row r="75" spans="1:9" s="110" customFormat="1" hidden="1" x14ac:dyDescent="0.25">
      <c r="A75" s="302"/>
      <c r="B75" s="277"/>
      <c r="C75" s="277"/>
      <c r="D75" s="281"/>
      <c r="E75" s="277"/>
      <c r="F75" s="87">
        <f t="shared" si="0"/>
        <v>0</v>
      </c>
      <c r="G75" s="122" t="s">
        <v>348</v>
      </c>
      <c r="I75" s="122"/>
    </row>
    <row r="76" spans="1:9" s="110" customFormat="1" hidden="1" x14ac:dyDescent="0.25">
      <c r="A76" s="302"/>
      <c r="B76" s="277"/>
      <c r="C76" s="277"/>
      <c r="D76" s="281"/>
      <c r="E76" s="277"/>
      <c r="F76" s="87">
        <f t="shared" si="0"/>
        <v>0</v>
      </c>
      <c r="G76" s="122" t="s">
        <v>348</v>
      </c>
      <c r="I76" s="122"/>
    </row>
    <row r="77" spans="1:9" s="110" customFormat="1" hidden="1" x14ac:dyDescent="0.25">
      <c r="A77" s="302"/>
      <c r="B77" s="277"/>
      <c r="C77" s="277"/>
      <c r="D77" s="281"/>
      <c r="E77" s="277"/>
      <c r="F77" s="87">
        <f t="shared" si="0"/>
        <v>0</v>
      </c>
      <c r="G77" s="122" t="s">
        <v>348</v>
      </c>
      <c r="I77" s="122"/>
    </row>
    <row r="78" spans="1:9" s="110" customFormat="1" hidden="1" x14ac:dyDescent="0.25">
      <c r="A78" s="302"/>
      <c r="B78" s="277"/>
      <c r="C78" s="277"/>
      <c r="D78" s="281"/>
      <c r="E78" s="277"/>
      <c r="F78" s="87">
        <f t="shared" si="0"/>
        <v>0</v>
      </c>
      <c r="G78" s="122" t="s">
        <v>348</v>
      </c>
      <c r="I78" s="122"/>
    </row>
    <row r="79" spans="1:9" s="110" customFormat="1" hidden="1" x14ac:dyDescent="0.25">
      <c r="A79" s="302"/>
      <c r="B79" s="277"/>
      <c r="C79" s="277"/>
      <c r="D79" s="281"/>
      <c r="E79" s="277"/>
      <c r="F79" s="87">
        <f t="shared" si="0"/>
        <v>0</v>
      </c>
      <c r="G79" s="122" t="s">
        <v>348</v>
      </c>
      <c r="I79" s="122"/>
    </row>
    <row r="80" spans="1:9" s="110" customFormat="1" hidden="1" x14ac:dyDescent="0.25">
      <c r="A80" s="302"/>
      <c r="B80" s="277"/>
      <c r="C80" s="277"/>
      <c r="D80" s="281"/>
      <c r="E80" s="277"/>
      <c r="F80" s="87">
        <f t="shared" si="0"/>
        <v>0</v>
      </c>
      <c r="G80" s="122" t="s">
        <v>348</v>
      </c>
      <c r="I80" s="122"/>
    </row>
    <row r="81" spans="1:9" s="110" customFormat="1" hidden="1" x14ac:dyDescent="0.25">
      <c r="A81" s="302"/>
      <c r="B81" s="277"/>
      <c r="C81" s="277"/>
      <c r="D81" s="281"/>
      <c r="E81" s="277"/>
      <c r="F81" s="87">
        <f t="shared" si="0"/>
        <v>0</v>
      </c>
      <c r="G81" s="122" t="s">
        <v>348</v>
      </c>
      <c r="I81" s="122"/>
    </row>
    <row r="82" spans="1:9" s="110" customFormat="1" hidden="1" x14ac:dyDescent="0.25">
      <c r="A82" s="302"/>
      <c r="B82" s="277"/>
      <c r="C82" s="277"/>
      <c r="D82" s="281"/>
      <c r="E82" s="277"/>
      <c r="F82" s="87">
        <f t="shared" si="0"/>
        <v>0</v>
      </c>
      <c r="G82" s="122" t="s">
        <v>348</v>
      </c>
      <c r="I82" s="122"/>
    </row>
    <row r="83" spans="1:9" s="110" customFormat="1" hidden="1" x14ac:dyDescent="0.25">
      <c r="A83" s="302"/>
      <c r="B83" s="277"/>
      <c r="C83" s="277"/>
      <c r="D83" s="281"/>
      <c r="E83" s="277"/>
      <c r="F83" s="87">
        <f t="shared" si="0"/>
        <v>0</v>
      </c>
      <c r="G83" s="122" t="s">
        <v>348</v>
      </c>
      <c r="I83" s="122"/>
    </row>
    <row r="84" spans="1:9" s="110" customFormat="1" hidden="1" x14ac:dyDescent="0.25">
      <c r="A84" s="302"/>
      <c r="B84" s="277"/>
      <c r="C84" s="277"/>
      <c r="D84" s="281"/>
      <c r="E84" s="277"/>
      <c r="F84" s="87">
        <f t="shared" si="0"/>
        <v>0</v>
      </c>
      <c r="G84" s="122" t="s">
        <v>348</v>
      </c>
      <c r="I84" s="122"/>
    </row>
    <row r="85" spans="1:9" s="110" customFormat="1" hidden="1" x14ac:dyDescent="0.25">
      <c r="A85" s="302"/>
      <c r="B85" s="277"/>
      <c r="C85" s="277"/>
      <c r="D85" s="281"/>
      <c r="E85" s="277"/>
      <c r="F85" s="87">
        <f t="shared" si="0"/>
        <v>0</v>
      </c>
      <c r="G85" s="122" t="s">
        <v>348</v>
      </c>
      <c r="I85" s="122"/>
    </row>
    <row r="86" spans="1:9" s="110" customFormat="1" hidden="1" x14ac:dyDescent="0.25">
      <c r="A86" s="302"/>
      <c r="B86" s="277"/>
      <c r="C86" s="277"/>
      <c r="D86" s="281"/>
      <c r="E86" s="277"/>
      <c r="F86" s="87">
        <f t="shared" si="0"/>
        <v>0</v>
      </c>
      <c r="G86" s="122" t="s">
        <v>348</v>
      </c>
      <c r="I86" s="122"/>
    </row>
    <row r="87" spans="1:9" s="110" customFormat="1" hidden="1" x14ac:dyDescent="0.25">
      <c r="A87" s="302"/>
      <c r="B87" s="277"/>
      <c r="C87" s="277"/>
      <c r="D87" s="281"/>
      <c r="E87" s="277"/>
      <c r="F87" s="87">
        <f t="shared" si="0"/>
        <v>0</v>
      </c>
      <c r="G87" s="122" t="s">
        <v>348</v>
      </c>
      <c r="I87" s="122"/>
    </row>
    <row r="88" spans="1:9" s="110" customFormat="1" hidden="1" x14ac:dyDescent="0.25">
      <c r="A88" s="302"/>
      <c r="B88" s="277"/>
      <c r="C88" s="277"/>
      <c r="D88" s="281"/>
      <c r="E88" s="277"/>
      <c r="F88" s="87">
        <f t="shared" si="0"/>
        <v>0</v>
      </c>
      <c r="G88" s="122" t="s">
        <v>348</v>
      </c>
      <c r="I88" s="122"/>
    </row>
    <row r="89" spans="1:9" s="110" customFormat="1" hidden="1" x14ac:dyDescent="0.25">
      <c r="A89" s="302"/>
      <c r="B89" s="277"/>
      <c r="C89" s="277"/>
      <c r="D89" s="281"/>
      <c r="E89" s="277"/>
      <c r="F89" s="87">
        <f t="shared" si="0"/>
        <v>0</v>
      </c>
      <c r="G89" s="122" t="s">
        <v>348</v>
      </c>
      <c r="I89" s="122"/>
    </row>
    <row r="90" spans="1:9" s="110" customFormat="1" hidden="1" x14ac:dyDescent="0.25">
      <c r="A90" s="302"/>
      <c r="B90" s="277"/>
      <c r="C90" s="277"/>
      <c r="D90" s="281"/>
      <c r="E90" s="277"/>
      <c r="F90" s="87">
        <f t="shared" si="0"/>
        <v>0</v>
      </c>
      <c r="G90" s="122" t="s">
        <v>348</v>
      </c>
      <c r="I90" s="122"/>
    </row>
    <row r="91" spans="1:9" s="110" customFormat="1" hidden="1" x14ac:dyDescent="0.25">
      <c r="A91" s="302"/>
      <c r="B91" s="277"/>
      <c r="C91" s="277"/>
      <c r="D91" s="281"/>
      <c r="E91" s="277"/>
      <c r="F91" s="87">
        <f t="shared" si="0"/>
        <v>0</v>
      </c>
      <c r="G91" s="122" t="s">
        <v>348</v>
      </c>
      <c r="I91" s="122"/>
    </row>
    <row r="92" spans="1:9" s="110" customFormat="1" hidden="1" x14ac:dyDescent="0.25">
      <c r="A92" s="302"/>
      <c r="B92" s="277"/>
      <c r="C92" s="277"/>
      <c r="D92" s="281"/>
      <c r="E92" s="277"/>
      <c r="F92" s="87">
        <f t="shared" si="0"/>
        <v>0</v>
      </c>
      <c r="G92" s="122" t="s">
        <v>348</v>
      </c>
      <c r="I92" s="122"/>
    </row>
    <row r="93" spans="1:9" s="110" customFormat="1" hidden="1" x14ac:dyDescent="0.25">
      <c r="A93" s="302"/>
      <c r="B93" s="277"/>
      <c r="C93" s="277"/>
      <c r="D93" s="281"/>
      <c r="E93" s="277"/>
      <c r="F93" s="87">
        <f t="shared" si="0"/>
        <v>0</v>
      </c>
      <c r="G93" s="122" t="s">
        <v>348</v>
      </c>
      <c r="I93" s="122"/>
    </row>
    <row r="94" spans="1:9" s="110" customFormat="1" hidden="1" x14ac:dyDescent="0.25">
      <c r="A94" s="302"/>
      <c r="B94" s="277"/>
      <c r="C94" s="277"/>
      <c r="D94" s="281"/>
      <c r="E94" s="277"/>
      <c r="F94" s="87">
        <f t="shared" si="0"/>
        <v>0</v>
      </c>
      <c r="G94" s="122" t="s">
        <v>348</v>
      </c>
      <c r="I94" s="122"/>
    </row>
    <row r="95" spans="1:9" s="110" customFormat="1" hidden="1" x14ac:dyDescent="0.25">
      <c r="A95" s="302"/>
      <c r="B95" s="277"/>
      <c r="C95" s="277"/>
      <c r="D95" s="281"/>
      <c r="E95" s="277"/>
      <c r="F95" s="87">
        <f t="shared" si="0"/>
        <v>0</v>
      </c>
      <c r="G95" s="122" t="s">
        <v>348</v>
      </c>
      <c r="I95" s="122"/>
    </row>
    <row r="96" spans="1:9" s="110" customFormat="1" hidden="1" x14ac:dyDescent="0.25">
      <c r="A96" s="302"/>
      <c r="B96" s="277"/>
      <c r="C96" s="277"/>
      <c r="D96" s="281"/>
      <c r="E96" s="277"/>
      <c r="F96" s="87">
        <f t="shared" si="0"/>
        <v>0</v>
      </c>
      <c r="G96" s="122" t="s">
        <v>348</v>
      </c>
      <c r="I96" s="122"/>
    </row>
    <row r="97" spans="1:9" s="110" customFormat="1" hidden="1" x14ac:dyDescent="0.25">
      <c r="A97" s="302"/>
      <c r="B97" s="277"/>
      <c r="C97" s="277"/>
      <c r="D97" s="281"/>
      <c r="E97" s="277"/>
      <c r="F97" s="87">
        <f t="shared" si="0"/>
        <v>0</v>
      </c>
      <c r="G97" s="122" t="s">
        <v>348</v>
      </c>
      <c r="I97" s="122"/>
    </row>
    <row r="98" spans="1:9" s="110" customFormat="1" hidden="1" x14ac:dyDescent="0.25">
      <c r="A98" s="302"/>
      <c r="B98" s="277"/>
      <c r="C98" s="277"/>
      <c r="D98" s="281"/>
      <c r="E98" s="277"/>
      <c r="F98" s="87">
        <f t="shared" si="0"/>
        <v>0</v>
      </c>
      <c r="G98" s="122" t="s">
        <v>348</v>
      </c>
      <c r="I98" s="122"/>
    </row>
    <row r="99" spans="1:9" s="110" customFormat="1" hidden="1" x14ac:dyDescent="0.25">
      <c r="A99" s="302"/>
      <c r="B99" s="277"/>
      <c r="C99" s="277"/>
      <c r="D99" s="281"/>
      <c r="E99" s="277"/>
      <c r="F99" s="87">
        <f t="shared" si="0"/>
        <v>0</v>
      </c>
      <c r="G99" s="122" t="s">
        <v>348</v>
      </c>
      <c r="I99" s="122"/>
    </row>
    <row r="100" spans="1:9" s="110" customFormat="1" hidden="1" x14ac:dyDescent="0.25">
      <c r="A100" s="302"/>
      <c r="B100" s="277"/>
      <c r="C100" s="277"/>
      <c r="D100" s="281"/>
      <c r="E100" s="277"/>
      <c r="F100" s="87">
        <f t="shared" si="0"/>
        <v>0</v>
      </c>
      <c r="G100" s="122" t="s">
        <v>348</v>
      </c>
      <c r="I100" s="122"/>
    </row>
    <row r="101" spans="1:9" s="110" customFormat="1" hidden="1" x14ac:dyDescent="0.25">
      <c r="A101" s="302"/>
      <c r="B101" s="277"/>
      <c r="C101" s="277"/>
      <c r="D101" s="281"/>
      <c r="E101" s="277"/>
      <c r="F101" s="87">
        <f t="shared" si="0"/>
        <v>0</v>
      </c>
      <c r="G101" s="122" t="s">
        <v>348</v>
      </c>
      <c r="I101" s="122"/>
    </row>
    <row r="102" spans="1:9" s="110" customFormat="1" hidden="1" x14ac:dyDescent="0.25">
      <c r="A102" s="302"/>
      <c r="B102" s="277"/>
      <c r="C102" s="277"/>
      <c r="D102" s="281"/>
      <c r="E102" s="277"/>
      <c r="F102" s="87">
        <f t="shared" si="0"/>
        <v>0</v>
      </c>
      <c r="G102" s="122" t="s">
        <v>348</v>
      </c>
      <c r="I102" s="122"/>
    </row>
    <row r="103" spans="1:9" s="110" customFormat="1" hidden="1" x14ac:dyDescent="0.25">
      <c r="A103" s="302"/>
      <c r="B103" s="277"/>
      <c r="C103" s="277"/>
      <c r="D103" s="281"/>
      <c r="E103" s="277"/>
      <c r="F103" s="87">
        <f t="shared" si="0"/>
        <v>0</v>
      </c>
      <c r="G103" s="122" t="s">
        <v>348</v>
      </c>
      <c r="I103" s="122"/>
    </row>
    <row r="104" spans="1:9" s="110" customFormat="1" hidden="1" x14ac:dyDescent="0.25">
      <c r="A104" s="302"/>
      <c r="B104" s="277"/>
      <c r="C104" s="277"/>
      <c r="D104" s="281"/>
      <c r="E104" s="277"/>
      <c r="F104" s="87">
        <f t="shared" si="0"/>
        <v>0</v>
      </c>
      <c r="G104" s="122" t="s">
        <v>348</v>
      </c>
      <c r="I104" s="122"/>
    </row>
    <row r="105" spans="1:9" s="110" customFormat="1" hidden="1" x14ac:dyDescent="0.25">
      <c r="A105" s="302"/>
      <c r="B105" s="277"/>
      <c r="C105" s="277"/>
      <c r="D105" s="281"/>
      <c r="E105" s="277"/>
      <c r="F105" s="87">
        <f t="shared" si="0"/>
        <v>0</v>
      </c>
      <c r="G105" s="122" t="s">
        <v>348</v>
      </c>
      <c r="I105" s="122"/>
    </row>
    <row r="106" spans="1:9" s="110" customFormat="1" hidden="1" x14ac:dyDescent="0.25">
      <c r="A106" s="302"/>
      <c r="B106" s="277"/>
      <c r="C106" s="277"/>
      <c r="D106" s="281"/>
      <c r="E106" s="277"/>
      <c r="F106" s="87">
        <f t="shared" si="0"/>
        <v>0</v>
      </c>
      <c r="G106" s="122" t="s">
        <v>348</v>
      </c>
      <c r="I106" s="122"/>
    </row>
    <row r="107" spans="1:9" s="110" customFormat="1" hidden="1" x14ac:dyDescent="0.25">
      <c r="A107" s="302"/>
      <c r="B107" s="277"/>
      <c r="C107" s="277"/>
      <c r="D107" s="281"/>
      <c r="E107" s="277"/>
      <c r="F107" s="87">
        <f t="shared" si="0"/>
        <v>0</v>
      </c>
      <c r="G107" s="122" t="s">
        <v>348</v>
      </c>
      <c r="I107" s="122"/>
    </row>
    <row r="108" spans="1:9" s="110" customFormat="1" hidden="1" x14ac:dyDescent="0.25">
      <c r="A108" s="302"/>
      <c r="B108" s="277"/>
      <c r="C108" s="277"/>
      <c r="D108" s="281"/>
      <c r="E108" s="277"/>
      <c r="F108" s="87">
        <f t="shared" si="0"/>
        <v>0</v>
      </c>
      <c r="G108" s="122" t="s">
        <v>348</v>
      </c>
      <c r="I108" s="122"/>
    </row>
    <row r="109" spans="1:9" s="110" customFormat="1" hidden="1" x14ac:dyDescent="0.25">
      <c r="A109" s="302"/>
      <c r="B109" s="277"/>
      <c r="C109" s="277"/>
      <c r="D109" s="281"/>
      <c r="E109" s="277"/>
      <c r="F109" s="87">
        <f t="shared" si="0"/>
        <v>0</v>
      </c>
      <c r="G109" s="122" t="s">
        <v>348</v>
      </c>
      <c r="I109" s="122"/>
    </row>
    <row r="110" spans="1:9" s="110" customFormat="1" hidden="1" x14ac:dyDescent="0.25">
      <c r="A110" s="302"/>
      <c r="B110" s="277"/>
      <c r="C110" s="277"/>
      <c r="D110" s="281"/>
      <c r="E110" s="277"/>
      <c r="F110" s="87">
        <f t="shared" si="0"/>
        <v>0</v>
      </c>
      <c r="G110" s="122" t="s">
        <v>348</v>
      </c>
      <c r="I110" s="122"/>
    </row>
    <row r="111" spans="1:9" s="110" customFormat="1" hidden="1" x14ac:dyDescent="0.25">
      <c r="A111" s="302"/>
      <c r="B111" s="277"/>
      <c r="C111" s="277"/>
      <c r="D111" s="281"/>
      <c r="E111" s="277"/>
      <c r="F111" s="87">
        <f t="shared" si="0"/>
        <v>0</v>
      </c>
      <c r="G111" s="122" t="s">
        <v>348</v>
      </c>
      <c r="I111" s="122"/>
    </row>
    <row r="112" spans="1:9" s="110" customFormat="1" hidden="1" x14ac:dyDescent="0.25">
      <c r="A112" s="302"/>
      <c r="B112" s="277"/>
      <c r="C112" s="277"/>
      <c r="D112" s="281"/>
      <c r="E112" s="277"/>
      <c r="F112" s="87">
        <f t="shared" si="0"/>
        <v>0</v>
      </c>
      <c r="G112" s="122" t="s">
        <v>348</v>
      </c>
      <c r="I112" s="122"/>
    </row>
    <row r="113" spans="1:9" s="110" customFormat="1" hidden="1" x14ac:dyDescent="0.25">
      <c r="A113" s="302"/>
      <c r="B113" s="277"/>
      <c r="C113" s="277"/>
      <c r="D113" s="281"/>
      <c r="E113" s="277"/>
      <c r="F113" s="87">
        <f t="shared" si="0"/>
        <v>0</v>
      </c>
      <c r="G113" s="122" t="s">
        <v>348</v>
      </c>
      <c r="I113" s="122"/>
    </row>
    <row r="114" spans="1:9" s="110" customFormat="1" hidden="1" x14ac:dyDescent="0.25">
      <c r="A114" s="302"/>
      <c r="B114" s="277"/>
      <c r="C114" s="277"/>
      <c r="D114" s="281"/>
      <c r="E114" s="277"/>
      <c r="F114" s="87">
        <f t="shared" si="0"/>
        <v>0</v>
      </c>
      <c r="G114" s="122" t="s">
        <v>348</v>
      </c>
      <c r="I114" s="122"/>
    </row>
    <row r="115" spans="1:9" s="110" customFormat="1" hidden="1" x14ac:dyDescent="0.25">
      <c r="A115" s="302"/>
      <c r="B115" s="277"/>
      <c r="C115" s="277"/>
      <c r="D115" s="281"/>
      <c r="E115" s="277"/>
      <c r="F115" s="87">
        <f t="shared" si="0"/>
        <v>0</v>
      </c>
      <c r="G115" s="122" t="s">
        <v>348</v>
      </c>
      <c r="I115" s="122"/>
    </row>
    <row r="116" spans="1:9" s="110" customFormat="1" hidden="1" x14ac:dyDescent="0.25">
      <c r="A116" s="302"/>
      <c r="B116" s="277"/>
      <c r="C116" s="277"/>
      <c r="D116" s="281"/>
      <c r="E116" s="277"/>
      <c r="F116" s="87">
        <f t="shared" si="0"/>
        <v>0</v>
      </c>
      <c r="G116" s="122" t="s">
        <v>348</v>
      </c>
      <c r="I116" s="122"/>
    </row>
    <row r="117" spans="1:9" s="110" customFormat="1" hidden="1" x14ac:dyDescent="0.25">
      <c r="A117" s="302"/>
      <c r="B117" s="277"/>
      <c r="C117" s="277"/>
      <c r="D117" s="281"/>
      <c r="E117" s="277"/>
      <c r="F117" s="87">
        <f t="shared" si="0"/>
        <v>0</v>
      </c>
      <c r="G117" s="122" t="s">
        <v>348</v>
      </c>
      <c r="I117" s="122"/>
    </row>
    <row r="118" spans="1:9" s="110" customFormat="1" hidden="1" x14ac:dyDescent="0.25">
      <c r="A118" s="302"/>
      <c r="B118" s="277"/>
      <c r="C118" s="277"/>
      <c r="D118" s="281"/>
      <c r="E118" s="277"/>
      <c r="F118" s="87">
        <f t="shared" si="0"/>
        <v>0</v>
      </c>
      <c r="G118" s="122" t="s">
        <v>348</v>
      </c>
      <c r="I118" s="122"/>
    </row>
    <row r="119" spans="1:9" s="110" customFormat="1" hidden="1" x14ac:dyDescent="0.25">
      <c r="A119" s="302"/>
      <c r="B119" s="277"/>
      <c r="C119" s="277"/>
      <c r="D119" s="281"/>
      <c r="E119" s="277"/>
      <c r="F119" s="87">
        <f t="shared" si="0"/>
        <v>0</v>
      </c>
      <c r="G119" s="122" t="s">
        <v>348</v>
      </c>
      <c r="I119" s="122"/>
    </row>
    <row r="120" spans="1:9" s="110" customFormat="1" hidden="1" x14ac:dyDescent="0.25">
      <c r="A120" s="302"/>
      <c r="B120" s="277"/>
      <c r="C120" s="277"/>
      <c r="D120" s="281"/>
      <c r="E120" s="277"/>
      <c r="F120" s="87">
        <f t="shared" si="0"/>
        <v>0</v>
      </c>
      <c r="G120" s="122" t="s">
        <v>348</v>
      </c>
      <c r="I120" s="122"/>
    </row>
    <row r="121" spans="1:9" s="110" customFormat="1" hidden="1" x14ac:dyDescent="0.25">
      <c r="A121" s="302"/>
      <c r="B121" s="277"/>
      <c r="C121" s="277"/>
      <c r="D121" s="281"/>
      <c r="E121" s="277"/>
      <c r="F121" s="87">
        <f t="shared" si="0"/>
        <v>0</v>
      </c>
      <c r="G121" s="122" t="s">
        <v>348</v>
      </c>
      <c r="I121" s="122"/>
    </row>
    <row r="122" spans="1:9" s="110" customFormat="1" hidden="1" x14ac:dyDescent="0.25">
      <c r="A122" s="302"/>
      <c r="B122" s="277"/>
      <c r="C122" s="277"/>
      <c r="D122" s="281"/>
      <c r="E122" s="277"/>
      <c r="F122" s="87">
        <f t="shared" si="0"/>
        <v>0</v>
      </c>
      <c r="G122" s="122" t="s">
        <v>348</v>
      </c>
      <c r="I122" s="122"/>
    </row>
    <row r="123" spans="1:9" s="110" customFormat="1" hidden="1" x14ac:dyDescent="0.25">
      <c r="A123" s="302"/>
      <c r="B123" s="277"/>
      <c r="C123" s="277"/>
      <c r="D123" s="281"/>
      <c r="E123" s="277"/>
      <c r="F123" s="87">
        <f t="shared" si="0"/>
        <v>0</v>
      </c>
      <c r="G123" s="122" t="s">
        <v>348</v>
      </c>
      <c r="I123" s="122"/>
    </row>
    <row r="124" spans="1:9" s="110" customFormat="1" hidden="1" x14ac:dyDescent="0.25">
      <c r="A124" s="302"/>
      <c r="B124" s="277"/>
      <c r="C124" s="277"/>
      <c r="D124" s="281"/>
      <c r="E124" s="277"/>
      <c r="F124" s="87">
        <f t="shared" si="0"/>
        <v>0</v>
      </c>
      <c r="G124" s="122" t="s">
        <v>348</v>
      </c>
      <c r="I124" s="122"/>
    </row>
    <row r="125" spans="1:9" s="110" customFormat="1" hidden="1" x14ac:dyDescent="0.25">
      <c r="A125" s="302"/>
      <c r="B125" s="277"/>
      <c r="C125" s="277"/>
      <c r="D125" s="281"/>
      <c r="E125" s="277"/>
      <c r="F125" s="87">
        <f t="shared" si="0"/>
        <v>0</v>
      </c>
      <c r="G125" s="122" t="s">
        <v>348</v>
      </c>
      <c r="I125" s="122"/>
    </row>
    <row r="126" spans="1:9" s="110" customFormat="1" hidden="1" x14ac:dyDescent="0.25">
      <c r="A126" s="302"/>
      <c r="B126" s="277"/>
      <c r="C126" s="277"/>
      <c r="D126" s="281"/>
      <c r="E126" s="277"/>
      <c r="F126" s="87">
        <f t="shared" si="0"/>
        <v>0</v>
      </c>
      <c r="G126" s="122" t="s">
        <v>348</v>
      </c>
      <c r="I126" s="122"/>
    </row>
    <row r="127" spans="1:9" s="110" customFormat="1" hidden="1" x14ac:dyDescent="0.25">
      <c r="A127" s="302"/>
      <c r="B127" s="277"/>
      <c r="C127" s="277"/>
      <c r="D127" s="281"/>
      <c r="E127" s="277"/>
      <c r="F127" s="87">
        <f t="shared" si="0"/>
        <v>0</v>
      </c>
      <c r="G127" s="122" t="s">
        <v>348</v>
      </c>
      <c r="I127" s="122"/>
    </row>
    <row r="128" spans="1:9" s="110" customFormat="1" hidden="1" x14ac:dyDescent="0.25">
      <c r="A128" s="302"/>
      <c r="B128" s="277"/>
      <c r="C128" s="277"/>
      <c r="D128" s="281"/>
      <c r="E128" s="277"/>
      <c r="F128" s="87">
        <f t="shared" si="0"/>
        <v>0</v>
      </c>
      <c r="G128" s="122" t="s">
        <v>348</v>
      </c>
      <c r="I128" s="122"/>
    </row>
    <row r="129" spans="1:9" s="110" customFormat="1" hidden="1" x14ac:dyDescent="0.25">
      <c r="A129" s="302"/>
      <c r="B129" s="277"/>
      <c r="C129" s="277"/>
      <c r="D129" s="281"/>
      <c r="E129" s="277"/>
      <c r="F129" s="87">
        <f t="shared" si="0"/>
        <v>0</v>
      </c>
      <c r="G129" s="122" t="s">
        <v>348</v>
      </c>
      <c r="I129" s="122"/>
    </row>
    <row r="130" spans="1:9" s="110" customFormat="1" hidden="1" x14ac:dyDescent="0.25">
      <c r="A130" s="302"/>
      <c r="B130" s="277"/>
      <c r="C130" s="277"/>
      <c r="D130" s="281"/>
      <c r="E130" s="277"/>
      <c r="F130" s="87">
        <f t="shared" si="0"/>
        <v>0</v>
      </c>
      <c r="G130" s="122" t="s">
        <v>348</v>
      </c>
      <c r="I130" s="122"/>
    </row>
    <row r="131" spans="1:9" s="110" customFormat="1" hidden="1" x14ac:dyDescent="0.25">
      <c r="A131" s="302"/>
      <c r="B131" s="277"/>
      <c r="C131" s="277"/>
      <c r="D131" s="281"/>
      <c r="E131" s="277"/>
      <c r="F131" s="87">
        <f t="shared" si="0"/>
        <v>0</v>
      </c>
      <c r="G131" s="122" t="s">
        <v>348</v>
      </c>
      <c r="I131" s="122"/>
    </row>
    <row r="132" spans="1:9" s="110" customFormat="1" hidden="1" x14ac:dyDescent="0.25">
      <c r="A132" s="302"/>
      <c r="B132" s="277"/>
      <c r="C132" s="277"/>
      <c r="D132" s="281"/>
      <c r="E132" s="277"/>
      <c r="F132" s="87">
        <f t="shared" si="0"/>
        <v>0</v>
      </c>
      <c r="G132" s="122" t="s">
        <v>348</v>
      </c>
      <c r="I132" s="122"/>
    </row>
    <row r="133" spans="1:9" s="110" customFormat="1" hidden="1" x14ac:dyDescent="0.25">
      <c r="A133" s="302"/>
      <c r="B133" s="277"/>
      <c r="C133" s="277"/>
      <c r="D133" s="281"/>
      <c r="E133" s="277"/>
      <c r="F133" s="87">
        <f t="shared" si="0"/>
        <v>0</v>
      </c>
      <c r="G133" s="122" t="s">
        <v>348</v>
      </c>
      <c r="I133" s="122"/>
    </row>
    <row r="134" spans="1:9" s="110" customFormat="1" hidden="1" x14ac:dyDescent="0.25">
      <c r="A134" s="302"/>
      <c r="B134" s="277"/>
      <c r="C134" s="277"/>
      <c r="D134" s="281"/>
      <c r="E134" s="277"/>
      <c r="F134" s="87">
        <f t="shared" si="0"/>
        <v>0</v>
      </c>
      <c r="G134" s="122" t="s">
        <v>348</v>
      </c>
      <c r="I134" s="122"/>
    </row>
    <row r="135" spans="1:9" s="110" customFormat="1" x14ac:dyDescent="0.25">
      <c r="A135" s="302" t="s">
        <v>62</v>
      </c>
      <c r="B135" s="277">
        <v>3</v>
      </c>
      <c r="C135" s="277" t="s">
        <v>322</v>
      </c>
      <c r="D135" s="281">
        <f t="shared" ref="D135:D140" ca="1" si="2">RAND()*400000</f>
        <v>319737.47835592745</v>
      </c>
      <c r="E135" s="277">
        <v>7</v>
      </c>
      <c r="F135" s="309">
        <f ca="1">ROUND(+B135*D135*E135,2)</f>
        <v>6714487.0499999998</v>
      </c>
      <c r="G135" s="122" t="s">
        <v>348</v>
      </c>
      <c r="I135" s="122"/>
    </row>
    <row r="136" spans="1:9" s="110" customFormat="1" x14ac:dyDescent="0.25">
      <c r="A136" s="301"/>
      <c r="B136" s="98"/>
      <c r="C136" s="98"/>
      <c r="D136" s="144"/>
      <c r="E136" s="216" t="s">
        <v>40</v>
      </c>
      <c r="F136" s="217">
        <f ca="1">ROUND(SUBTOTAL(109,F6:F135),2)</f>
        <v>17219190.960000001</v>
      </c>
      <c r="G136" s="122" t="s">
        <v>348</v>
      </c>
      <c r="I136" s="125" t="s">
        <v>352</v>
      </c>
    </row>
    <row r="137" spans="1:9" s="110" customFormat="1" x14ac:dyDescent="0.25">
      <c r="A137" s="301"/>
      <c r="B137" s="98"/>
      <c r="C137" s="98"/>
      <c r="D137" s="144"/>
      <c r="E137" s="98"/>
      <c r="F137" s="310"/>
      <c r="G137" s="122" t="s">
        <v>349</v>
      </c>
    </row>
    <row r="138" spans="1:9" s="110" customFormat="1" x14ac:dyDescent="0.25">
      <c r="A138" s="302" t="s">
        <v>329</v>
      </c>
      <c r="B138" s="277">
        <v>3</v>
      </c>
      <c r="C138" s="277" t="s">
        <v>322</v>
      </c>
      <c r="D138" s="281">
        <f t="shared" ca="1" si="2"/>
        <v>131646.13915589792</v>
      </c>
      <c r="E138" s="277">
        <v>7</v>
      </c>
      <c r="F138" s="87">
        <f ca="1">ROUND(+B138*D138*E138,2)</f>
        <v>2764568.92</v>
      </c>
      <c r="G138" s="122" t="s">
        <v>349</v>
      </c>
    </row>
    <row r="139" spans="1:9" s="110" customFormat="1" x14ac:dyDescent="0.25">
      <c r="A139" s="302" t="s">
        <v>356</v>
      </c>
      <c r="B139" s="277">
        <v>3</v>
      </c>
      <c r="C139" s="277" t="s">
        <v>322</v>
      </c>
      <c r="D139" s="281">
        <f t="shared" ca="1" si="2"/>
        <v>296081.09954301617</v>
      </c>
      <c r="E139" s="277">
        <v>7</v>
      </c>
      <c r="F139" s="87">
        <f t="shared" ref="F139:F266" ca="1" si="3">ROUND(+B139*D139*E139,2)</f>
        <v>6217703.0899999999</v>
      </c>
      <c r="G139" s="122" t="s">
        <v>349</v>
      </c>
      <c r="I139" s="122"/>
    </row>
    <row r="140" spans="1:9" s="110" customFormat="1" x14ac:dyDescent="0.25">
      <c r="A140" s="302" t="s">
        <v>357</v>
      </c>
      <c r="B140" s="277">
        <v>3</v>
      </c>
      <c r="C140" s="277" t="s">
        <v>322</v>
      </c>
      <c r="D140" s="281">
        <f t="shared" ca="1" si="2"/>
        <v>46906.852150132487</v>
      </c>
      <c r="E140" s="277">
        <v>7</v>
      </c>
      <c r="F140" s="87">
        <f t="shared" ca="1" si="3"/>
        <v>985043.9</v>
      </c>
      <c r="G140" s="122" t="s">
        <v>349</v>
      </c>
      <c r="I140" s="122"/>
    </row>
    <row r="141" spans="1:9" s="110" customFormat="1" hidden="1" x14ac:dyDescent="0.25">
      <c r="A141" s="302"/>
      <c r="B141" s="277"/>
      <c r="C141" s="277"/>
      <c r="D141" s="281"/>
      <c r="E141" s="277"/>
      <c r="F141" s="87">
        <f t="shared" si="3"/>
        <v>0</v>
      </c>
      <c r="G141" s="122" t="s">
        <v>349</v>
      </c>
      <c r="I141" s="122"/>
    </row>
    <row r="142" spans="1:9" s="110" customFormat="1" hidden="1" x14ac:dyDescent="0.25">
      <c r="A142" s="302"/>
      <c r="B142" s="277"/>
      <c r="C142" s="277"/>
      <c r="D142" s="281"/>
      <c r="E142" s="277"/>
      <c r="F142" s="87">
        <f t="shared" si="3"/>
        <v>0</v>
      </c>
      <c r="G142" s="122" t="s">
        <v>349</v>
      </c>
      <c r="I142" s="122"/>
    </row>
    <row r="143" spans="1:9" s="110" customFormat="1" hidden="1" x14ac:dyDescent="0.25">
      <c r="A143" s="302"/>
      <c r="B143" s="277"/>
      <c r="C143" s="277"/>
      <c r="D143" s="281"/>
      <c r="E143" s="277"/>
      <c r="F143" s="87">
        <f t="shared" si="3"/>
        <v>0</v>
      </c>
      <c r="G143" s="122" t="s">
        <v>349</v>
      </c>
      <c r="I143" s="122"/>
    </row>
    <row r="144" spans="1:9" s="110" customFormat="1" hidden="1" x14ac:dyDescent="0.25">
      <c r="A144" s="302"/>
      <c r="B144" s="277"/>
      <c r="C144" s="277"/>
      <c r="D144" s="281"/>
      <c r="E144" s="277"/>
      <c r="F144" s="87">
        <f t="shared" si="3"/>
        <v>0</v>
      </c>
      <c r="G144" s="122" t="s">
        <v>349</v>
      </c>
      <c r="I144" s="122"/>
    </row>
    <row r="145" spans="1:9" s="110" customFormat="1" hidden="1" x14ac:dyDescent="0.25">
      <c r="A145" s="302"/>
      <c r="B145" s="277"/>
      <c r="C145" s="277"/>
      <c r="D145" s="281"/>
      <c r="E145" s="277"/>
      <c r="F145" s="87">
        <f t="shared" si="3"/>
        <v>0</v>
      </c>
      <c r="G145" s="122" t="s">
        <v>349</v>
      </c>
      <c r="I145" s="122"/>
    </row>
    <row r="146" spans="1:9" s="110" customFormat="1" hidden="1" x14ac:dyDescent="0.25">
      <c r="A146" s="302"/>
      <c r="B146" s="277"/>
      <c r="C146" s="277"/>
      <c r="D146" s="281"/>
      <c r="E146" s="277"/>
      <c r="F146" s="87">
        <f t="shared" si="3"/>
        <v>0</v>
      </c>
      <c r="G146" s="122" t="s">
        <v>349</v>
      </c>
      <c r="I146" s="122"/>
    </row>
    <row r="147" spans="1:9" s="110" customFormat="1" hidden="1" x14ac:dyDescent="0.25">
      <c r="A147" s="302"/>
      <c r="B147" s="277"/>
      <c r="C147" s="277"/>
      <c r="D147" s="281"/>
      <c r="E147" s="277"/>
      <c r="F147" s="87">
        <f t="shared" si="3"/>
        <v>0</v>
      </c>
      <c r="G147" s="122" t="s">
        <v>349</v>
      </c>
      <c r="I147" s="122"/>
    </row>
    <row r="148" spans="1:9" s="110" customFormat="1" hidden="1" x14ac:dyDescent="0.25">
      <c r="A148" s="302"/>
      <c r="B148" s="277"/>
      <c r="C148" s="277"/>
      <c r="D148" s="281"/>
      <c r="E148" s="277"/>
      <c r="F148" s="87">
        <f t="shared" si="3"/>
        <v>0</v>
      </c>
      <c r="G148" s="122" t="s">
        <v>349</v>
      </c>
      <c r="I148" s="122"/>
    </row>
    <row r="149" spans="1:9" s="110" customFormat="1" hidden="1" x14ac:dyDescent="0.25">
      <c r="A149" s="302"/>
      <c r="B149" s="277"/>
      <c r="C149" s="277"/>
      <c r="D149" s="281"/>
      <c r="E149" s="277"/>
      <c r="F149" s="87">
        <f t="shared" si="3"/>
        <v>0</v>
      </c>
      <c r="G149" s="122" t="s">
        <v>349</v>
      </c>
      <c r="I149" s="122"/>
    </row>
    <row r="150" spans="1:9" s="110" customFormat="1" hidden="1" x14ac:dyDescent="0.25">
      <c r="A150" s="302"/>
      <c r="B150" s="277"/>
      <c r="C150" s="277"/>
      <c r="D150" s="281"/>
      <c r="E150" s="277"/>
      <c r="F150" s="87">
        <f t="shared" si="3"/>
        <v>0</v>
      </c>
      <c r="G150" s="122" t="s">
        <v>349</v>
      </c>
      <c r="I150" s="122"/>
    </row>
    <row r="151" spans="1:9" s="110" customFormat="1" hidden="1" x14ac:dyDescent="0.25">
      <c r="A151" s="302"/>
      <c r="B151" s="277"/>
      <c r="C151" s="277"/>
      <c r="D151" s="281"/>
      <c r="E151" s="277"/>
      <c r="F151" s="87">
        <f t="shared" si="3"/>
        <v>0</v>
      </c>
      <c r="G151" s="122" t="s">
        <v>349</v>
      </c>
      <c r="I151" s="122"/>
    </row>
    <row r="152" spans="1:9" s="110" customFormat="1" hidden="1" x14ac:dyDescent="0.25">
      <c r="A152" s="302"/>
      <c r="B152" s="277"/>
      <c r="C152" s="277"/>
      <c r="D152" s="281"/>
      <c r="E152" s="277"/>
      <c r="F152" s="87">
        <f t="shared" si="3"/>
        <v>0</v>
      </c>
      <c r="G152" s="122" t="s">
        <v>349</v>
      </c>
      <c r="I152" s="122"/>
    </row>
    <row r="153" spans="1:9" s="110" customFormat="1" hidden="1" x14ac:dyDescent="0.25">
      <c r="A153" s="302"/>
      <c r="B153" s="277"/>
      <c r="C153" s="277"/>
      <c r="D153" s="281"/>
      <c r="E153" s="277"/>
      <c r="F153" s="87">
        <f t="shared" si="3"/>
        <v>0</v>
      </c>
      <c r="G153" s="122" t="s">
        <v>349</v>
      </c>
      <c r="I153" s="122"/>
    </row>
    <row r="154" spans="1:9" s="110" customFormat="1" hidden="1" x14ac:dyDescent="0.25">
      <c r="A154" s="302"/>
      <c r="B154" s="277"/>
      <c r="C154" s="277"/>
      <c r="D154" s="281"/>
      <c r="E154" s="277"/>
      <c r="F154" s="87">
        <f t="shared" si="3"/>
        <v>0</v>
      </c>
      <c r="G154" s="122" t="s">
        <v>349</v>
      </c>
      <c r="I154" s="122"/>
    </row>
    <row r="155" spans="1:9" s="110" customFormat="1" hidden="1" x14ac:dyDescent="0.25">
      <c r="A155" s="302"/>
      <c r="B155" s="277"/>
      <c r="C155" s="277"/>
      <c r="D155" s="281"/>
      <c r="E155" s="277"/>
      <c r="F155" s="87">
        <f t="shared" si="3"/>
        <v>0</v>
      </c>
      <c r="G155" s="122" t="s">
        <v>349</v>
      </c>
      <c r="I155" s="122"/>
    </row>
    <row r="156" spans="1:9" s="110" customFormat="1" hidden="1" x14ac:dyDescent="0.25">
      <c r="A156" s="302"/>
      <c r="B156" s="277"/>
      <c r="C156" s="277"/>
      <c r="D156" s="281"/>
      <c r="E156" s="277"/>
      <c r="F156" s="87">
        <f t="shared" si="3"/>
        <v>0</v>
      </c>
      <c r="G156" s="122" t="s">
        <v>349</v>
      </c>
      <c r="I156" s="122"/>
    </row>
    <row r="157" spans="1:9" s="110" customFormat="1" hidden="1" x14ac:dyDescent="0.25">
      <c r="A157" s="302"/>
      <c r="B157" s="277"/>
      <c r="C157" s="277"/>
      <c r="D157" s="281"/>
      <c r="E157" s="277"/>
      <c r="F157" s="87">
        <f t="shared" si="3"/>
        <v>0</v>
      </c>
      <c r="G157" s="122" t="s">
        <v>349</v>
      </c>
      <c r="I157" s="122"/>
    </row>
    <row r="158" spans="1:9" s="110" customFormat="1" hidden="1" x14ac:dyDescent="0.25">
      <c r="A158" s="302"/>
      <c r="B158" s="277"/>
      <c r="C158" s="277"/>
      <c r="D158" s="281"/>
      <c r="E158" s="277"/>
      <c r="F158" s="87">
        <f t="shared" si="3"/>
        <v>0</v>
      </c>
      <c r="G158" s="122" t="s">
        <v>349</v>
      </c>
      <c r="I158" s="122"/>
    </row>
    <row r="159" spans="1:9" s="110" customFormat="1" hidden="1" x14ac:dyDescent="0.25">
      <c r="A159" s="302"/>
      <c r="B159" s="277"/>
      <c r="C159" s="277"/>
      <c r="D159" s="281"/>
      <c r="E159" s="277"/>
      <c r="F159" s="87">
        <f t="shared" si="3"/>
        <v>0</v>
      </c>
      <c r="G159" s="122" t="s">
        <v>349</v>
      </c>
      <c r="I159" s="122"/>
    </row>
    <row r="160" spans="1:9" s="110" customFormat="1" hidden="1" x14ac:dyDescent="0.25">
      <c r="A160" s="302"/>
      <c r="B160" s="277"/>
      <c r="C160" s="277"/>
      <c r="D160" s="281"/>
      <c r="E160" s="277"/>
      <c r="F160" s="87">
        <f t="shared" si="3"/>
        <v>0</v>
      </c>
      <c r="G160" s="122" t="s">
        <v>349</v>
      </c>
      <c r="I160" s="122"/>
    </row>
    <row r="161" spans="1:9" s="110" customFormat="1" hidden="1" x14ac:dyDescent="0.25">
      <c r="A161" s="302"/>
      <c r="B161" s="277"/>
      <c r="C161" s="277"/>
      <c r="D161" s="281"/>
      <c r="E161" s="277"/>
      <c r="F161" s="87">
        <f t="shared" si="3"/>
        <v>0</v>
      </c>
      <c r="G161" s="122" t="s">
        <v>349</v>
      </c>
      <c r="I161" s="122"/>
    </row>
    <row r="162" spans="1:9" s="110" customFormat="1" hidden="1" x14ac:dyDescent="0.25">
      <c r="A162" s="302"/>
      <c r="B162" s="277"/>
      <c r="C162" s="277"/>
      <c r="D162" s="281"/>
      <c r="E162" s="277"/>
      <c r="F162" s="87">
        <f t="shared" si="3"/>
        <v>0</v>
      </c>
      <c r="G162" s="122" t="s">
        <v>349</v>
      </c>
      <c r="I162" s="122"/>
    </row>
    <row r="163" spans="1:9" s="110" customFormat="1" hidden="1" x14ac:dyDescent="0.25">
      <c r="A163" s="302"/>
      <c r="B163" s="277"/>
      <c r="C163" s="277"/>
      <c r="D163" s="281"/>
      <c r="E163" s="277"/>
      <c r="F163" s="87">
        <f t="shared" si="3"/>
        <v>0</v>
      </c>
      <c r="G163" s="122" t="s">
        <v>349</v>
      </c>
      <c r="I163" s="122"/>
    </row>
    <row r="164" spans="1:9" s="110" customFormat="1" hidden="1" x14ac:dyDescent="0.25">
      <c r="A164" s="302"/>
      <c r="B164" s="277"/>
      <c r="C164" s="277"/>
      <c r="D164" s="281"/>
      <c r="E164" s="277"/>
      <c r="F164" s="87">
        <f t="shared" si="3"/>
        <v>0</v>
      </c>
      <c r="G164" s="122" t="s">
        <v>349</v>
      </c>
      <c r="I164" s="122"/>
    </row>
    <row r="165" spans="1:9" s="110" customFormat="1" hidden="1" x14ac:dyDescent="0.25">
      <c r="A165" s="302"/>
      <c r="B165" s="277"/>
      <c r="C165" s="277"/>
      <c r="D165" s="281"/>
      <c r="E165" s="277"/>
      <c r="F165" s="87">
        <f t="shared" si="3"/>
        <v>0</v>
      </c>
      <c r="G165" s="122" t="s">
        <v>349</v>
      </c>
      <c r="I165" s="122"/>
    </row>
    <row r="166" spans="1:9" s="110" customFormat="1" hidden="1" x14ac:dyDescent="0.25">
      <c r="A166" s="302"/>
      <c r="B166" s="277"/>
      <c r="C166" s="277"/>
      <c r="D166" s="281"/>
      <c r="E166" s="277"/>
      <c r="F166" s="87">
        <f t="shared" si="3"/>
        <v>0</v>
      </c>
      <c r="G166" s="122" t="s">
        <v>349</v>
      </c>
      <c r="I166" s="122"/>
    </row>
    <row r="167" spans="1:9" s="110" customFormat="1" hidden="1" x14ac:dyDescent="0.25">
      <c r="A167" s="302"/>
      <c r="B167" s="277"/>
      <c r="C167" s="277"/>
      <c r="D167" s="281"/>
      <c r="E167" s="277"/>
      <c r="F167" s="87">
        <f t="shared" si="3"/>
        <v>0</v>
      </c>
      <c r="G167" s="122" t="s">
        <v>349</v>
      </c>
      <c r="I167" s="122"/>
    </row>
    <row r="168" spans="1:9" s="110" customFormat="1" hidden="1" x14ac:dyDescent="0.25">
      <c r="A168" s="302"/>
      <c r="B168" s="277"/>
      <c r="C168" s="277"/>
      <c r="D168" s="281"/>
      <c r="E168" s="277"/>
      <c r="F168" s="87">
        <f t="shared" si="3"/>
        <v>0</v>
      </c>
      <c r="G168" s="122" t="s">
        <v>349</v>
      </c>
      <c r="I168" s="122"/>
    </row>
    <row r="169" spans="1:9" s="110" customFormat="1" hidden="1" x14ac:dyDescent="0.25">
      <c r="A169" s="302"/>
      <c r="B169" s="277"/>
      <c r="C169" s="277"/>
      <c r="D169" s="281"/>
      <c r="E169" s="277"/>
      <c r="F169" s="87">
        <f t="shared" si="3"/>
        <v>0</v>
      </c>
      <c r="G169" s="122" t="s">
        <v>349</v>
      </c>
      <c r="I169" s="122"/>
    </row>
    <row r="170" spans="1:9" s="110" customFormat="1" hidden="1" x14ac:dyDescent="0.25">
      <c r="A170" s="302"/>
      <c r="B170" s="277"/>
      <c r="C170" s="277"/>
      <c r="D170" s="281"/>
      <c r="E170" s="277"/>
      <c r="F170" s="87">
        <f t="shared" si="3"/>
        <v>0</v>
      </c>
      <c r="G170" s="122" t="s">
        <v>349</v>
      </c>
      <c r="I170" s="122"/>
    </row>
    <row r="171" spans="1:9" s="110" customFormat="1" hidden="1" x14ac:dyDescent="0.25">
      <c r="A171" s="302"/>
      <c r="B171" s="277"/>
      <c r="C171" s="277"/>
      <c r="D171" s="281"/>
      <c r="E171" s="277"/>
      <c r="F171" s="87">
        <f t="shared" si="3"/>
        <v>0</v>
      </c>
      <c r="G171" s="122" t="s">
        <v>349</v>
      </c>
      <c r="I171" s="122"/>
    </row>
    <row r="172" spans="1:9" s="110" customFormat="1" hidden="1" x14ac:dyDescent="0.25">
      <c r="A172" s="302"/>
      <c r="B172" s="277"/>
      <c r="C172" s="277"/>
      <c r="D172" s="281"/>
      <c r="E172" s="277"/>
      <c r="F172" s="87">
        <f t="shared" si="3"/>
        <v>0</v>
      </c>
      <c r="G172" s="122" t="s">
        <v>349</v>
      </c>
      <c r="I172" s="122"/>
    </row>
    <row r="173" spans="1:9" s="110" customFormat="1" hidden="1" x14ac:dyDescent="0.25">
      <c r="A173" s="302"/>
      <c r="B173" s="277"/>
      <c r="C173" s="277"/>
      <c r="D173" s="281"/>
      <c r="E173" s="277"/>
      <c r="F173" s="87">
        <f t="shared" si="3"/>
        <v>0</v>
      </c>
      <c r="G173" s="122" t="s">
        <v>349</v>
      </c>
      <c r="I173" s="122"/>
    </row>
    <row r="174" spans="1:9" s="110" customFormat="1" hidden="1" x14ac:dyDescent="0.25">
      <c r="A174" s="302"/>
      <c r="B174" s="277"/>
      <c r="C174" s="277"/>
      <c r="D174" s="281"/>
      <c r="E174" s="277"/>
      <c r="F174" s="87">
        <f t="shared" si="3"/>
        <v>0</v>
      </c>
      <c r="G174" s="122" t="s">
        <v>349</v>
      </c>
      <c r="I174" s="122"/>
    </row>
    <row r="175" spans="1:9" s="110" customFormat="1" hidden="1" x14ac:dyDescent="0.25">
      <c r="A175" s="302"/>
      <c r="B175" s="277"/>
      <c r="C175" s="277"/>
      <c r="D175" s="281"/>
      <c r="E175" s="277"/>
      <c r="F175" s="87">
        <f t="shared" si="3"/>
        <v>0</v>
      </c>
      <c r="G175" s="122" t="s">
        <v>349</v>
      </c>
      <c r="I175" s="122"/>
    </row>
    <row r="176" spans="1:9" s="110" customFormat="1" hidden="1" x14ac:dyDescent="0.25">
      <c r="A176" s="302"/>
      <c r="B176" s="277"/>
      <c r="C176" s="277"/>
      <c r="D176" s="281"/>
      <c r="E176" s="277"/>
      <c r="F176" s="87">
        <f t="shared" si="3"/>
        <v>0</v>
      </c>
      <c r="G176" s="122" t="s">
        <v>349</v>
      </c>
      <c r="I176" s="122"/>
    </row>
    <row r="177" spans="1:9" s="110" customFormat="1" hidden="1" x14ac:dyDescent="0.25">
      <c r="A177" s="302"/>
      <c r="B177" s="277"/>
      <c r="C177" s="277"/>
      <c r="D177" s="281"/>
      <c r="E177" s="277"/>
      <c r="F177" s="87">
        <f t="shared" si="3"/>
        <v>0</v>
      </c>
      <c r="G177" s="122" t="s">
        <v>349</v>
      </c>
      <c r="I177" s="122"/>
    </row>
    <row r="178" spans="1:9" s="110" customFormat="1" hidden="1" x14ac:dyDescent="0.25">
      <c r="A178" s="302"/>
      <c r="B178" s="277"/>
      <c r="C178" s="277"/>
      <c r="D178" s="281"/>
      <c r="E178" s="277"/>
      <c r="F178" s="87">
        <f t="shared" si="3"/>
        <v>0</v>
      </c>
      <c r="G178" s="122" t="s">
        <v>349</v>
      </c>
      <c r="I178" s="122"/>
    </row>
    <row r="179" spans="1:9" s="110" customFormat="1" hidden="1" x14ac:dyDescent="0.25">
      <c r="A179" s="302"/>
      <c r="B179" s="277"/>
      <c r="C179" s="277"/>
      <c r="D179" s="281"/>
      <c r="E179" s="277"/>
      <c r="F179" s="87">
        <f t="shared" si="3"/>
        <v>0</v>
      </c>
      <c r="G179" s="122" t="s">
        <v>349</v>
      </c>
      <c r="I179" s="122"/>
    </row>
    <row r="180" spans="1:9" s="110" customFormat="1" hidden="1" x14ac:dyDescent="0.25">
      <c r="A180" s="302"/>
      <c r="B180" s="277"/>
      <c r="C180" s="277"/>
      <c r="D180" s="281"/>
      <c r="E180" s="277"/>
      <c r="F180" s="87">
        <f t="shared" si="3"/>
        <v>0</v>
      </c>
      <c r="G180" s="122" t="s">
        <v>349</v>
      </c>
      <c r="I180" s="122"/>
    </row>
    <row r="181" spans="1:9" s="110" customFormat="1" hidden="1" x14ac:dyDescent="0.25">
      <c r="A181" s="302"/>
      <c r="B181" s="277"/>
      <c r="C181" s="277"/>
      <c r="D181" s="281"/>
      <c r="E181" s="277"/>
      <c r="F181" s="87">
        <f t="shared" si="3"/>
        <v>0</v>
      </c>
      <c r="G181" s="122" t="s">
        <v>349</v>
      </c>
      <c r="I181" s="122"/>
    </row>
    <row r="182" spans="1:9" s="110" customFormat="1" hidden="1" x14ac:dyDescent="0.25">
      <c r="A182" s="302"/>
      <c r="B182" s="277"/>
      <c r="C182" s="277"/>
      <c r="D182" s="281"/>
      <c r="E182" s="277"/>
      <c r="F182" s="87">
        <f t="shared" si="3"/>
        <v>0</v>
      </c>
      <c r="G182" s="122" t="s">
        <v>349</v>
      </c>
      <c r="I182" s="122"/>
    </row>
    <row r="183" spans="1:9" s="110" customFormat="1" hidden="1" x14ac:dyDescent="0.25">
      <c r="A183" s="302"/>
      <c r="B183" s="277"/>
      <c r="C183" s="277"/>
      <c r="D183" s="281"/>
      <c r="E183" s="277"/>
      <c r="F183" s="87">
        <f t="shared" si="3"/>
        <v>0</v>
      </c>
      <c r="G183" s="122" t="s">
        <v>349</v>
      </c>
      <c r="I183" s="122"/>
    </row>
    <row r="184" spans="1:9" s="110" customFormat="1" hidden="1" x14ac:dyDescent="0.25">
      <c r="A184" s="302"/>
      <c r="B184" s="277"/>
      <c r="C184" s="277"/>
      <c r="D184" s="281"/>
      <c r="E184" s="277"/>
      <c r="F184" s="87">
        <f t="shared" si="3"/>
        <v>0</v>
      </c>
      <c r="G184" s="122" t="s">
        <v>349</v>
      </c>
      <c r="I184" s="122"/>
    </row>
    <row r="185" spans="1:9" s="110" customFormat="1" hidden="1" x14ac:dyDescent="0.25">
      <c r="A185" s="302"/>
      <c r="B185" s="277"/>
      <c r="C185" s="277"/>
      <c r="D185" s="281"/>
      <c r="E185" s="277"/>
      <c r="F185" s="87">
        <f t="shared" si="3"/>
        <v>0</v>
      </c>
      <c r="G185" s="122" t="s">
        <v>349</v>
      </c>
      <c r="I185" s="122"/>
    </row>
    <row r="186" spans="1:9" s="110" customFormat="1" hidden="1" x14ac:dyDescent="0.25">
      <c r="A186" s="302"/>
      <c r="B186" s="277"/>
      <c r="C186" s="277"/>
      <c r="D186" s="281"/>
      <c r="E186" s="277"/>
      <c r="F186" s="87">
        <f t="shared" si="3"/>
        <v>0</v>
      </c>
      <c r="G186" s="122" t="s">
        <v>349</v>
      </c>
      <c r="I186" s="122"/>
    </row>
    <row r="187" spans="1:9" s="110" customFormat="1" hidden="1" x14ac:dyDescent="0.25">
      <c r="A187" s="302"/>
      <c r="B187" s="277"/>
      <c r="C187" s="277"/>
      <c r="D187" s="281"/>
      <c r="E187" s="277"/>
      <c r="F187" s="87">
        <f t="shared" si="3"/>
        <v>0</v>
      </c>
      <c r="G187" s="122" t="s">
        <v>349</v>
      </c>
      <c r="I187" s="122"/>
    </row>
    <row r="188" spans="1:9" s="110" customFormat="1" hidden="1" x14ac:dyDescent="0.25">
      <c r="A188" s="302"/>
      <c r="B188" s="277"/>
      <c r="C188" s="277"/>
      <c r="D188" s="281"/>
      <c r="E188" s="277"/>
      <c r="F188" s="87">
        <f t="shared" si="3"/>
        <v>0</v>
      </c>
      <c r="G188" s="122" t="s">
        <v>349</v>
      </c>
      <c r="I188" s="122"/>
    </row>
    <row r="189" spans="1:9" s="110" customFormat="1" hidden="1" x14ac:dyDescent="0.25">
      <c r="A189" s="302"/>
      <c r="B189" s="277"/>
      <c r="C189" s="277"/>
      <c r="D189" s="281"/>
      <c r="E189" s="277"/>
      <c r="F189" s="87">
        <f t="shared" si="3"/>
        <v>0</v>
      </c>
      <c r="G189" s="122" t="s">
        <v>349</v>
      </c>
      <c r="I189" s="122"/>
    </row>
    <row r="190" spans="1:9" s="110" customFormat="1" hidden="1" x14ac:dyDescent="0.25">
      <c r="A190" s="302"/>
      <c r="B190" s="277"/>
      <c r="C190" s="277"/>
      <c r="D190" s="281"/>
      <c r="E190" s="277"/>
      <c r="F190" s="87">
        <f t="shared" si="3"/>
        <v>0</v>
      </c>
      <c r="G190" s="122" t="s">
        <v>349</v>
      </c>
      <c r="I190" s="122"/>
    </row>
    <row r="191" spans="1:9" s="110" customFormat="1" hidden="1" x14ac:dyDescent="0.25">
      <c r="A191" s="302"/>
      <c r="B191" s="277"/>
      <c r="C191" s="277"/>
      <c r="D191" s="281"/>
      <c r="E191" s="277"/>
      <c r="F191" s="87">
        <f t="shared" si="3"/>
        <v>0</v>
      </c>
      <c r="G191" s="122" t="s">
        <v>349</v>
      </c>
      <c r="I191" s="122"/>
    </row>
    <row r="192" spans="1:9" s="110" customFormat="1" hidden="1" x14ac:dyDescent="0.25">
      <c r="A192" s="302"/>
      <c r="B192" s="277"/>
      <c r="C192" s="277"/>
      <c r="D192" s="281"/>
      <c r="E192" s="277"/>
      <c r="F192" s="87">
        <f t="shared" si="3"/>
        <v>0</v>
      </c>
      <c r="G192" s="122" t="s">
        <v>349</v>
      </c>
      <c r="I192" s="122"/>
    </row>
    <row r="193" spans="1:9" s="110" customFormat="1" hidden="1" x14ac:dyDescent="0.25">
      <c r="A193" s="302"/>
      <c r="B193" s="277"/>
      <c r="C193" s="277"/>
      <c r="D193" s="281"/>
      <c r="E193" s="277"/>
      <c r="F193" s="87">
        <f t="shared" si="3"/>
        <v>0</v>
      </c>
      <c r="G193" s="122" t="s">
        <v>349</v>
      </c>
      <c r="I193" s="122"/>
    </row>
    <row r="194" spans="1:9" s="110" customFormat="1" hidden="1" x14ac:dyDescent="0.25">
      <c r="A194" s="302"/>
      <c r="B194" s="277"/>
      <c r="C194" s="277"/>
      <c r="D194" s="281"/>
      <c r="E194" s="277"/>
      <c r="F194" s="87">
        <f t="shared" si="3"/>
        <v>0</v>
      </c>
      <c r="G194" s="122" t="s">
        <v>349</v>
      </c>
      <c r="I194" s="122"/>
    </row>
    <row r="195" spans="1:9" s="110" customFormat="1" hidden="1" x14ac:dyDescent="0.25">
      <c r="A195" s="302"/>
      <c r="B195" s="277"/>
      <c r="C195" s="277"/>
      <c r="D195" s="281"/>
      <c r="E195" s="277"/>
      <c r="F195" s="87">
        <f t="shared" si="3"/>
        <v>0</v>
      </c>
      <c r="G195" s="122" t="s">
        <v>349</v>
      </c>
      <c r="I195" s="122"/>
    </row>
    <row r="196" spans="1:9" s="110" customFormat="1" hidden="1" x14ac:dyDescent="0.25">
      <c r="A196" s="302"/>
      <c r="B196" s="277"/>
      <c r="C196" s="277"/>
      <c r="D196" s="281"/>
      <c r="E196" s="277"/>
      <c r="F196" s="87">
        <f t="shared" si="3"/>
        <v>0</v>
      </c>
      <c r="G196" s="122" t="s">
        <v>349</v>
      </c>
      <c r="I196" s="122"/>
    </row>
    <row r="197" spans="1:9" s="110" customFormat="1" hidden="1" x14ac:dyDescent="0.25">
      <c r="A197" s="302"/>
      <c r="B197" s="277"/>
      <c r="C197" s="277"/>
      <c r="D197" s="281"/>
      <c r="E197" s="277"/>
      <c r="F197" s="87">
        <f t="shared" si="3"/>
        <v>0</v>
      </c>
      <c r="G197" s="122" t="s">
        <v>349</v>
      </c>
      <c r="I197" s="122"/>
    </row>
    <row r="198" spans="1:9" s="110" customFormat="1" hidden="1" x14ac:dyDescent="0.25">
      <c r="A198" s="302"/>
      <c r="B198" s="277"/>
      <c r="C198" s="277"/>
      <c r="D198" s="281"/>
      <c r="E198" s="277"/>
      <c r="F198" s="87">
        <f t="shared" si="3"/>
        <v>0</v>
      </c>
      <c r="G198" s="122" t="s">
        <v>349</v>
      </c>
      <c r="I198" s="122"/>
    </row>
    <row r="199" spans="1:9" s="110" customFormat="1" hidden="1" x14ac:dyDescent="0.25">
      <c r="A199" s="302"/>
      <c r="B199" s="277"/>
      <c r="C199" s="277"/>
      <c r="D199" s="281"/>
      <c r="E199" s="277"/>
      <c r="F199" s="87">
        <f t="shared" si="3"/>
        <v>0</v>
      </c>
      <c r="G199" s="122" t="s">
        <v>349</v>
      </c>
      <c r="I199" s="122"/>
    </row>
    <row r="200" spans="1:9" s="110" customFormat="1" hidden="1" x14ac:dyDescent="0.25">
      <c r="A200" s="302"/>
      <c r="B200" s="277"/>
      <c r="C200" s="277"/>
      <c r="D200" s="281"/>
      <c r="E200" s="277"/>
      <c r="F200" s="87">
        <f t="shared" si="3"/>
        <v>0</v>
      </c>
      <c r="G200" s="122" t="s">
        <v>349</v>
      </c>
      <c r="I200" s="122"/>
    </row>
    <row r="201" spans="1:9" s="110" customFormat="1" hidden="1" x14ac:dyDescent="0.25">
      <c r="A201" s="302"/>
      <c r="B201" s="277"/>
      <c r="C201" s="277"/>
      <c r="D201" s="281"/>
      <c r="E201" s="277"/>
      <c r="F201" s="87">
        <f t="shared" si="3"/>
        <v>0</v>
      </c>
      <c r="G201" s="122" t="s">
        <v>349</v>
      </c>
      <c r="I201" s="122"/>
    </row>
    <row r="202" spans="1:9" s="110" customFormat="1" hidden="1" x14ac:dyDescent="0.25">
      <c r="A202" s="302"/>
      <c r="B202" s="277"/>
      <c r="C202" s="277"/>
      <c r="D202" s="281"/>
      <c r="E202" s="277"/>
      <c r="F202" s="87">
        <f t="shared" si="3"/>
        <v>0</v>
      </c>
      <c r="G202" s="122" t="s">
        <v>349</v>
      </c>
      <c r="I202" s="122"/>
    </row>
    <row r="203" spans="1:9" s="110" customFormat="1" hidden="1" x14ac:dyDescent="0.25">
      <c r="A203" s="302"/>
      <c r="B203" s="277"/>
      <c r="C203" s="277"/>
      <c r="D203" s="281"/>
      <c r="E203" s="277"/>
      <c r="F203" s="87">
        <f t="shared" si="3"/>
        <v>0</v>
      </c>
      <c r="G203" s="122" t="s">
        <v>349</v>
      </c>
      <c r="I203" s="122"/>
    </row>
    <row r="204" spans="1:9" s="110" customFormat="1" hidden="1" x14ac:dyDescent="0.25">
      <c r="A204" s="302"/>
      <c r="B204" s="277"/>
      <c r="C204" s="277"/>
      <c r="D204" s="281"/>
      <c r="E204" s="277"/>
      <c r="F204" s="87">
        <f t="shared" si="3"/>
        <v>0</v>
      </c>
      <c r="G204" s="122" t="s">
        <v>349</v>
      </c>
      <c r="I204" s="122"/>
    </row>
    <row r="205" spans="1:9" s="110" customFormat="1" hidden="1" x14ac:dyDescent="0.25">
      <c r="A205" s="302"/>
      <c r="B205" s="277"/>
      <c r="C205" s="277"/>
      <c r="D205" s="281"/>
      <c r="E205" s="277"/>
      <c r="F205" s="87">
        <f t="shared" si="3"/>
        <v>0</v>
      </c>
      <c r="G205" s="122" t="s">
        <v>349</v>
      </c>
      <c r="I205" s="122"/>
    </row>
    <row r="206" spans="1:9" s="110" customFormat="1" hidden="1" x14ac:dyDescent="0.25">
      <c r="A206" s="302"/>
      <c r="B206" s="277"/>
      <c r="C206" s="277"/>
      <c r="D206" s="281"/>
      <c r="E206" s="277"/>
      <c r="F206" s="87">
        <f t="shared" si="3"/>
        <v>0</v>
      </c>
      <c r="G206" s="122" t="s">
        <v>349</v>
      </c>
      <c r="I206" s="122"/>
    </row>
    <row r="207" spans="1:9" s="110" customFormat="1" hidden="1" x14ac:dyDescent="0.25">
      <c r="A207" s="302"/>
      <c r="B207" s="277"/>
      <c r="C207" s="277"/>
      <c r="D207" s="281"/>
      <c r="E207" s="277"/>
      <c r="F207" s="87">
        <f t="shared" si="3"/>
        <v>0</v>
      </c>
      <c r="G207" s="122" t="s">
        <v>349</v>
      </c>
      <c r="I207" s="122"/>
    </row>
    <row r="208" spans="1:9" s="110" customFormat="1" hidden="1" x14ac:dyDescent="0.25">
      <c r="A208" s="302"/>
      <c r="B208" s="277"/>
      <c r="C208" s="277"/>
      <c r="D208" s="281"/>
      <c r="E208" s="277"/>
      <c r="F208" s="87">
        <f t="shared" si="3"/>
        <v>0</v>
      </c>
      <c r="G208" s="122" t="s">
        <v>349</v>
      </c>
      <c r="I208" s="122"/>
    </row>
    <row r="209" spans="1:9" s="110" customFormat="1" hidden="1" x14ac:dyDescent="0.25">
      <c r="A209" s="302"/>
      <c r="B209" s="277"/>
      <c r="C209" s="277"/>
      <c r="D209" s="281"/>
      <c r="E209" s="277"/>
      <c r="F209" s="87">
        <f t="shared" si="3"/>
        <v>0</v>
      </c>
      <c r="G209" s="122" t="s">
        <v>349</v>
      </c>
      <c r="I209" s="122"/>
    </row>
    <row r="210" spans="1:9" s="110" customFormat="1" hidden="1" x14ac:dyDescent="0.25">
      <c r="A210" s="302"/>
      <c r="B210" s="277"/>
      <c r="C210" s="277"/>
      <c r="D210" s="281"/>
      <c r="E210" s="277"/>
      <c r="F210" s="87">
        <f t="shared" si="3"/>
        <v>0</v>
      </c>
      <c r="G210" s="122" t="s">
        <v>349</v>
      </c>
      <c r="I210" s="122"/>
    </row>
    <row r="211" spans="1:9" s="110" customFormat="1" hidden="1" x14ac:dyDescent="0.25">
      <c r="A211" s="302"/>
      <c r="B211" s="277"/>
      <c r="C211" s="277"/>
      <c r="D211" s="281"/>
      <c r="E211" s="277"/>
      <c r="F211" s="87">
        <f t="shared" si="3"/>
        <v>0</v>
      </c>
      <c r="G211" s="122" t="s">
        <v>349</v>
      </c>
      <c r="I211" s="122"/>
    </row>
    <row r="212" spans="1:9" s="110" customFormat="1" hidden="1" x14ac:dyDescent="0.25">
      <c r="A212" s="302"/>
      <c r="B212" s="277"/>
      <c r="C212" s="277"/>
      <c r="D212" s="281"/>
      <c r="E212" s="277"/>
      <c r="F212" s="87">
        <f t="shared" si="3"/>
        <v>0</v>
      </c>
      <c r="G212" s="122" t="s">
        <v>349</v>
      </c>
      <c r="I212" s="122"/>
    </row>
    <row r="213" spans="1:9" s="110" customFormat="1" hidden="1" x14ac:dyDescent="0.25">
      <c r="A213" s="302"/>
      <c r="B213" s="277"/>
      <c r="C213" s="277"/>
      <c r="D213" s="281"/>
      <c r="E213" s="277"/>
      <c r="F213" s="87">
        <f t="shared" si="3"/>
        <v>0</v>
      </c>
      <c r="G213" s="122" t="s">
        <v>349</v>
      </c>
      <c r="I213" s="122"/>
    </row>
    <row r="214" spans="1:9" s="110" customFormat="1" hidden="1" x14ac:dyDescent="0.25">
      <c r="A214" s="302"/>
      <c r="B214" s="277"/>
      <c r="C214" s="277"/>
      <c r="D214" s="281"/>
      <c r="E214" s="277"/>
      <c r="F214" s="87">
        <f t="shared" si="3"/>
        <v>0</v>
      </c>
      <c r="G214" s="122" t="s">
        <v>349</v>
      </c>
      <c r="I214" s="122"/>
    </row>
    <row r="215" spans="1:9" s="110" customFormat="1" hidden="1" x14ac:dyDescent="0.25">
      <c r="A215" s="302"/>
      <c r="B215" s="277"/>
      <c r="C215" s="277"/>
      <c r="D215" s="281"/>
      <c r="E215" s="277"/>
      <c r="F215" s="87">
        <f t="shared" si="3"/>
        <v>0</v>
      </c>
      <c r="G215" s="122" t="s">
        <v>349</v>
      </c>
      <c r="I215" s="122"/>
    </row>
    <row r="216" spans="1:9" s="110" customFormat="1" hidden="1" x14ac:dyDescent="0.25">
      <c r="A216" s="302"/>
      <c r="B216" s="277"/>
      <c r="C216" s="277"/>
      <c r="D216" s="281"/>
      <c r="E216" s="277"/>
      <c r="F216" s="87">
        <f t="shared" si="3"/>
        <v>0</v>
      </c>
      <c r="G216" s="122" t="s">
        <v>349</v>
      </c>
      <c r="I216" s="122"/>
    </row>
    <row r="217" spans="1:9" s="110" customFormat="1" hidden="1" x14ac:dyDescent="0.25">
      <c r="A217" s="302"/>
      <c r="B217" s="277"/>
      <c r="C217" s="277"/>
      <c r="D217" s="281"/>
      <c r="E217" s="277"/>
      <c r="F217" s="87">
        <f t="shared" si="3"/>
        <v>0</v>
      </c>
      <c r="G217" s="122" t="s">
        <v>349</v>
      </c>
      <c r="I217" s="122"/>
    </row>
    <row r="218" spans="1:9" s="110" customFormat="1" hidden="1" x14ac:dyDescent="0.25">
      <c r="A218" s="302"/>
      <c r="B218" s="277"/>
      <c r="C218" s="277"/>
      <c r="D218" s="281"/>
      <c r="E218" s="277"/>
      <c r="F218" s="87">
        <f t="shared" si="3"/>
        <v>0</v>
      </c>
      <c r="G218" s="122" t="s">
        <v>349</v>
      </c>
      <c r="I218" s="122"/>
    </row>
    <row r="219" spans="1:9" s="110" customFormat="1" hidden="1" x14ac:dyDescent="0.25">
      <c r="A219" s="302"/>
      <c r="B219" s="277"/>
      <c r="C219" s="277"/>
      <c r="D219" s="281"/>
      <c r="E219" s="277"/>
      <c r="F219" s="87">
        <f t="shared" si="3"/>
        <v>0</v>
      </c>
      <c r="G219" s="122" t="s">
        <v>349</v>
      </c>
      <c r="I219" s="122"/>
    </row>
    <row r="220" spans="1:9" s="110" customFormat="1" hidden="1" x14ac:dyDescent="0.25">
      <c r="A220" s="302"/>
      <c r="B220" s="277"/>
      <c r="C220" s="277"/>
      <c r="D220" s="281"/>
      <c r="E220" s="277"/>
      <c r="F220" s="87">
        <f t="shared" si="3"/>
        <v>0</v>
      </c>
      <c r="G220" s="122" t="s">
        <v>349</v>
      </c>
      <c r="I220" s="122"/>
    </row>
    <row r="221" spans="1:9" s="110" customFormat="1" hidden="1" x14ac:dyDescent="0.25">
      <c r="A221" s="302"/>
      <c r="B221" s="277"/>
      <c r="C221" s="277"/>
      <c r="D221" s="281"/>
      <c r="E221" s="277"/>
      <c r="F221" s="87">
        <f t="shared" si="3"/>
        <v>0</v>
      </c>
      <c r="G221" s="122" t="s">
        <v>349</v>
      </c>
      <c r="I221" s="122"/>
    </row>
    <row r="222" spans="1:9" s="110" customFormat="1" hidden="1" x14ac:dyDescent="0.25">
      <c r="A222" s="302"/>
      <c r="B222" s="277"/>
      <c r="C222" s="277"/>
      <c r="D222" s="281"/>
      <c r="E222" s="277"/>
      <c r="F222" s="87">
        <f t="shared" si="3"/>
        <v>0</v>
      </c>
      <c r="G222" s="122" t="s">
        <v>349</v>
      </c>
      <c r="I222" s="122"/>
    </row>
    <row r="223" spans="1:9" s="110" customFormat="1" hidden="1" x14ac:dyDescent="0.25">
      <c r="A223" s="302"/>
      <c r="B223" s="277"/>
      <c r="C223" s="277"/>
      <c r="D223" s="281"/>
      <c r="E223" s="277"/>
      <c r="F223" s="87">
        <f t="shared" si="3"/>
        <v>0</v>
      </c>
      <c r="G223" s="122" t="s">
        <v>349</v>
      </c>
      <c r="I223" s="122"/>
    </row>
    <row r="224" spans="1:9" s="110" customFormat="1" hidden="1" x14ac:dyDescent="0.25">
      <c r="A224" s="302"/>
      <c r="B224" s="277"/>
      <c r="C224" s="277"/>
      <c r="D224" s="281"/>
      <c r="E224" s="277"/>
      <c r="F224" s="87">
        <f t="shared" si="3"/>
        <v>0</v>
      </c>
      <c r="G224" s="122" t="s">
        <v>349</v>
      </c>
      <c r="I224" s="122"/>
    </row>
    <row r="225" spans="1:9" s="110" customFormat="1" hidden="1" x14ac:dyDescent="0.25">
      <c r="A225" s="302"/>
      <c r="B225" s="277"/>
      <c r="C225" s="277"/>
      <c r="D225" s="281"/>
      <c r="E225" s="277"/>
      <c r="F225" s="87">
        <f t="shared" si="3"/>
        <v>0</v>
      </c>
      <c r="G225" s="122" t="s">
        <v>349</v>
      </c>
      <c r="I225" s="122"/>
    </row>
    <row r="226" spans="1:9" s="110" customFormat="1" hidden="1" x14ac:dyDescent="0.25">
      <c r="A226" s="302"/>
      <c r="B226" s="277"/>
      <c r="C226" s="277"/>
      <c r="D226" s="281"/>
      <c r="E226" s="277"/>
      <c r="F226" s="87">
        <f t="shared" si="3"/>
        <v>0</v>
      </c>
      <c r="G226" s="122" t="s">
        <v>349</v>
      </c>
      <c r="I226" s="122"/>
    </row>
    <row r="227" spans="1:9" s="110" customFormat="1" hidden="1" x14ac:dyDescent="0.25">
      <c r="A227" s="302"/>
      <c r="B227" s="277"/>
      <c r="C227" s="277"/>
      <c r="D227" s="281"/>
      <c r="E227" s="277"/>
      <c r="F227" s="87">
        <f t="shared" si="3"/>
        <v>0</v>
      </c>
      <c r="G227" s="122" t="s">
        <v>349</v>
      </c>
      <c r="I227" s="122"/>
    </row>
    <row r="228" spans="1:9" s="110" customFormat="1" hidden="1" x14ac:dyDescent="0.25">
      <c r="A228" s="302"/>
      <c r="B228" s="277"/>
      <c r="C228" s="277"/>
      <c r="D228" s="281"/>
      <c r="E228" s="277"/>
      <c r="F228" s="87">
        <f t="shared" si="3"/>
        <v>0</v>
      </c>
      <c r="G228" s="122" t="s">
        <v>349</v>
      </c>
      <c r="I228" s="122"/>
    </row>
    <row r="229" spans="1:9" s="110" customFormat="1" hidden="1" x14ac:dyDescent="0.25">
      <c r="A229" s="302"/>
      <c r="B229" s="277"/>
      <c r="C229" s="277"/>
      <c r="D229" s="281"/>
      <c r="E229" s="277"/>
      <c r="F229" s="87">
        <f t="shared" si="3"/>
        <v>0</v>
      </c>
      <c r="G229" s="122" t="s">
        <v>349</v>
      </c>
      <c r="I229" s="122"/>
    </row>
    <row r="230" spans="1:9" s="110" customFormat="1" hidden="1" x14ac:dyDescent="0.25">
      <c r="A230" s="302"/>
      <c r="B230" s="277"/>
      <c r="C230" s="277"/>
      <c r="D230" s="281"/>
      <c r="E230" s="277"/>
      <c r="F230" s="87">
        <f t="shared" si="3"/>
        <v>0</v>
      </c>
      <c r="G230" s="122" t="s">
        <v>349</v>
      </c>
      <c r="I230" s="122"/>
    </row>
    <row r="231" spans="1:9" s="110" customFormat="1" hidden="1" x14ac:dyDescent="0.25">
      <c r="A231" s="302"/>
      <c r="B231" s="277"/>
      <c r="C231" s="277"/>
      <c r="D231" s="281"/>
      <c r="E231" s="277"/>
      <c r="F231" s="87">
        <f t="shared" si="3"/>
        <v>0</v>
      </c>
      <c r="G231" s="122" t="s">
        <v>349</v>
      </c>
      <c r="I231" s="122"/>
    </row>
    <row r="232" spans="1:9" s="110" customFormat="1" hidden="1" x14ac:dyDescent="0.25">
      <c r="A232" s="302"/>
      <c r="B232" s="277"/>
      <c r="C232" s="277"/>
      <c r="D232" s="281"/>
      <c r="E232" s="277"/>
      <c r="F232" s="87">
        <f t="shared" si="3"/>
        <v>0</v>
      </c>
      <c r="G232" s="122" t="s">
        <v>349</v>
      </c>
      <c r="I232" s="122"/>
    </row>
    <row r="233" spans="1:9" s="110" customFormat="1" hidden="1" x14ac:dyDescent="0.25">
      <c r="A233" s="302"/>
      <c r="B233" s="277"/>
      <c r="C233" s="277"/>
      <c r="D233" s="281"/>
      <c r="E233" s="277"/>
      <c r="F233" s="87">
        <f t="shared" si="3"/>
        <v>0</v>
      </c>
      <c r="G233" s="122" t="s">
        <v>349</v>
      </c>
      <c r="I233" s="122"/>
    </row>
    <row r="234" spans="1:9" s="110" customFormat="1" hidden="1" x14ac:dyDescent="0.25">
      <c r="A234" s="302"/>
      <c r="B234" s="277"/>
      <c r="C234" s="277"/>
      <c r="D234" s="281"/>
      <c r="E234" s="277"/>
      <c r="F234" s="87">
        <f t="shared" si="3"/>
        <v>0</v>
      </c>
      <c r="G234" s="122" t="s">
        <v>349</v>
      </c>
      <c r="I234" s="122"/>
    </row>
    <row r="235" spans="1:9" s="110" customFormat="1" hidden="1" x14ac:dyDescent="0.25">
      <c r="A235" s="302"/>
      <c r="B235" s="277"/>
      <c r="C235" s="277"/>
      <c r="D235" s="281"/>
      <c r="E235" s="277"/>
      <c r="F235" s="87">
        <f t="shared" si="3"/>
        <v>0</v>
      </c>
      <c r="G235" s="122" t="s">
        <v>349</v>
      </c>
      <c r="I235" s="122"/>
    </row>
    <row r="236" spans="1:9" s="110" customFormat="1" hidden="1" x14ac:dyDescent="0.25">
      <c r="A236" s="302"/>
      <c r="B236" s="277"/>
      <c r="C236" s="277"/>
      <c r="D236" s="281"/>
      <c r="E236" s="277"/>
      <c r="F236" s="87">
        <f t="shared" si="3"/>
        <v>0</v>
      </c>
      <c r="G236" s="122" t="s">
        <v>349</v>
      </c>
      <c r="I236" s="122"/>
    </row>
    <row r="237" spans="1:9" s="110" customFormat="1" hidden="1" x14ac:dyDescent="0.25">
      <c r="A237" s="302"/>
      <c r="B237" s="277"/>
      <c r="C237" s="277"/>
      <c r="D237" s="281"/>
      <c r="E237" s="277"/>
      <c r="F237" s="87">
        <f t="shared" si="3"/>
        <v>0</v>
      </c>
      <c r="G237" s="122" t="s">
        <v>349</v>
      </c>
      <c r="I237" s="122"/>
    </row>
    <row r="238" spans="1:9" s="110" customFormat="1" hidden="1" x14ac:dyDescent="0.25">
      <c r="A238" s="302"/>
      <c r="B238" s="277"/>
      <c r="C238" s="277"/>
      <c r="D238" s="281"/>
      <c r="E238" s="277"/>
      <c r="F238" s="87">
        <f t="shared" si="3"/>
        <v>0</v>
      </c>
      <c r="G238" s="122" t="s">
        <v>349</v>
      </c>
      <c r="I238" s="122"/>
    </row>
    <row r="239" spans="1:9" s="110" customFormat="1" hidden="1" x14ac:dyDescent="0.25">
      <c r="A239" s="302"/>
      <c r="B239" s="277"/>
      <c r="C239" s="277"/>
      <c r="D239" s="281"/>
      <c r="E239" s="277"/>
      <c r="F239" s="87">
        <f t="shared" si="3"/>
        <v>0</v>
      </c>
      <c r="G239" s="122" t="s">
        <v>349</v>
      </c>
      <c r="I239" s="122"/>
    </row>
    <row r="240" spans="1:9" s="110" customFormat="1" hidden="1" x14ac:dyDescent="0.25">
      <c r="A240" s="302"/>
      <c r="B240" s="277"/>
      <c r="C240" s="277"/>
      <c r="D240" s="281"/>
      <c r="E240" s="277"/>
      <c r="F240" s="87">
        <f t="shared" si="3"/>
        <v>0</v>
      </c>
      <c r="G240" s="122" t="s">
        <v>349</v>
      </c>
      <c r="I240" s="122"/>
    </row>
    <row r="241" spans="1:9" s="110" customFormat="1" hidden="1" x14ac:dyDescent="0.25">
      <c r="A241" s="302"/>
      <c r="B241" s="277"/>
      <c r="C241" s="277"/>
      <c r="D241" s="281"/>
      <c r="E241" s="277"/>
      <c r="F241" s="87">
        <f t="shared" si="3"/>
        <v>0</v>
      </c>
      <c r="G241" s="122" t="s">
        <v>349</v>
      </c>
      <c r="I241" s="122"/>
    </row>
    <row r="242" spans="1:9" s="110" customFormat="1" hidden="1" x14ac:dyDescent="0.25">
      <c r="A242" s="302"/>
      <c r="B242" s="277"/>
      <c r="C242" s="277"/>
      <c r="D242" s="281"/>
      <c r="E242" s="277"/>
      <c r="F242" s="87">
        <f t="shared" si="3"/>
        <v>0</v>
      </c>
      <c r="G242" s="122" t="s">
        <v>349</v>
      </c>
      <c r="I242" s="122"/>
    </row>
    <row r="243" spans="1:9" s="110" customFormat="1" hidden="1" x14ac:dyDescent="0.25">
      <c r="A243" s="302"/>
      <c r="B243" s="277"/>
      <c r="C243" s="277"/>
      <c r="D243" s="281"/>
      <c r="E243" s="277"/>
      <c r="F243" s="87">
        <f t="shared" si="3"/>
        <v>0</v>
      </c>
      <c r="G243" s="122" t="s">
        <v>349</v>
      </c>
      <c r="I243" s="122"/>
    </row>
    <row r="244" spans="1:9" s="110" customFormat="1" hidden="1" x14ac:dyDescent="0.25">
      <c r="A244" s="302"/>
      <c r="B244" s="277"/>
      <c r="C244" s="277"/>
      <c r="D244" s="281"/>
      <c r="E244" s="277"/>
      <c r="F244" s="87">
        <f t="shared" si="3"/>
        <v>0</v>
      </c>
      <c r="G244" s="122" t="s">
        <v>349</v>
      </c>
      <c r="I244" s="122"/>
    </row>
    <row r="245" spans="1:9" s="110" customFormat="1" hidden="1" x14ac:dyDescent="0.25">
      <c r="A245" s="302"/>
      <c r="B245" s="277"/>
      <c r="C245" s="277"/>
      <c r="D245" s="281"/>
      <c r="E245" s="277"/>
      <c r="F245" s="87">
        <f t="shared" si="3"/>
        <v>0</v>
      </c>
      <c r="G245" s="122" t="s">
        <v>349</v>
      </c>
      <c r="I245" s="122"/>
    </row>
    <row r="246" spans="1:9" s="110" customFormat="1" hidden="1" x14ac:dyDescent="0.25">
      <c r="A246" s="302"/>
      <c r="B246" s="277"/>
      <c r="C246" s="277"/>
      <c r="D246" s="281"/>
      <c r="E246" s="277"/>
      <c r="F246" s="87">
        <f t="shared" si="3"/>
        <v>0</v>
      </c>
      <c r="G246" s="122" t="s">
        <v>349</v>
      </c>
      <c r="I246" s="122"/>
    </row>
    <row r="247" spans="1:9" s="110" customFormat="1" hidden="1" x14ac:dyDescent="0.25">
      <c r="A247" s="302"/>
      <c r="B247" s="277"/>
      <c r="C247" s="277"/>
      <c r="D247" s="281"/>
      <c r="E247" s="277"/>
      <c r="F247" s="87">
        <f t="shared" si="3"/>
        <v>0</v>
      </c>
      <c r="G247" s="122" t="s">
        <v>349</v>
      </c>
      <c r="I247" s="122"/>
    </row>
    <row r="248" spans="1:9" s="110" customFormat="1" hidden="1" x14ac:dyDescent="0.25">
      <c r="A248" s="302"/>
      <c r="B248" s="277"/>
      <c r="C248" s="277"/>
      <c r="D248" s="281"/>
      <c r="E248" s="277"/>
      <c r="F248" s="87">
        <f t="shared" si="3"/>
        <v>0</v>
      </c>
      <c r="G248" s="122" t="s">
        <v>349</v>
      </c>
      <c r="I248" s="122"/>
    </row>
    <row r="249" spans="1:9" s="110" customFormat="1" hidden="1" x14ac:dyDescent="0.25">
      <c r="A249" s="302"/>
      <c r="B249" s="277"/>
      <c r="C249" s="277"/>
      <c r="D249" s="281"/>
      <c r="E249" s="277"/>
      <c r="F249" s="87">
        <f t="shared" si="3"/>
        <v>0</v>
      </c>
      <c r="G249" s="122" t="s">
        <v>349</v>
      </c>
      <c r="I249" s="122"/>
    </row>
    <row r="250" spans="1:9" s="110" customFormat="1" hidden="1" x14ac:dyDescent="0.25">
      <c r="A250" s="302"/>
      <c r="B250" s="277"/>
      <c r="C250" s="277"/>
      <c r="D250" s="281"/>
      <c r="E250" s="277"/>
      <c r="F250" s="87">
        <f t="shared" si="3"/>
        <v>0</v>
      </c>
      <c r="G250" s="122" t="s">
        <v>349</v>
      </c>
      <c r="I250" s="122"/>
    </row>
    <row r="251" spans="1:9" s="110" customFormat="1" hidden="1" x14ac:dyDescent="0.25">
      <c r="A251" s="302"/>
      <c r="B251" s="277"/>
      <c r="C251" s="277"/>
      <c r="D251" s="281"/>
      <c r="E251" s="277"/>
      <c r="F251" s="87">
        <f t="shared" si="3"/>
        <v>0</v>
      </c>
      <c r="G251" s="122" t="s">
        <v>349</v>
      </c>
      <c r="I251" s="122"/>
    </row>
    <row r="252" spans="1:9" s="110" customFormat="1" hidden="1" x14ac:dyDescent="0.25">
      <c r="A252" s="302"/>
      <c r="B252" s="277"/>
      <c r="C252" s="277"/>
      <c r="D252" s="281"/>
      <c r="E252" s="277"/>
      <c r="F252" s="87">
        <f t="shared" si="3"/>
        <v>0</v>
      </c>
      <c r="G252" s="122" t="s">
        <v>349</v>
      </c>
      <c r="I252" s="122"/>
    </row>
    <row r="253" spans="1:9" s="110" customFormat="1" hidden="1" x14ac:dyDescent="0.25">
      <c r="A253" s="302"/>
      <c r="B253" s="277"/>
      <c r="C253" s="277"/>
      <c r="D253" s="281"/>
      <c r="E253" s="277"/>
      <c r="F253" s="87">
        <f t="shared" si="3"/>
        <v>0</v>
      </c>
      <c r="G253" s="122" t="s">
        <v>349</v>
      </c>
      <c r="I253" s="122"/>
    </row>
    <row r="254" spans="1:9" s="110" customFormat="1" hidden="1" x14ac:dyDescent="0.25">
      <c r="A254" s="302"/>
      <c r="B254" s="277"/>
      <c r="C254" s="277"/>
      <c r="D254" s="281"/>
      <c r="E254" s="277"/>
      <c r="F254" s="87">
        <f t="shared" si="3"/>
        <v>0</v>
      </c>
      <c r="G254" s="122" t="s">
        <v>349</v>
      </c>
      <c r="I254" s="122"/>
    </row>
    <row r="255" spans="1:9" s="110" customFormat="1" hidden="1" x14ac:dyDescent="0.25">
      <c r="A255" s="302"/>
      <c r="B255" s="277"/>
      <c r="C255" s="277"/>
      <c r="D255" s="281"/>
      <c r="E255" s="277"/>
      <c r="F255" s="87">
        <f t="shared" si="3"/>
        <v>0</v>
      </c>
      <c r="G255" s="122" t="s">
        <v>349</v>
      </c>
      <c r="I255" s="122"/>
    </row>
    <row r="256" spans="1:9" s="110" customFormat="1" hidden="1" x14ac:dyDescent="0.25">
      <c r="A256" s="302"/>
      <c r="B256" s="277"/>
      <c r="C256" s="277"/>
      <c r="D256" s="281"/>
      <c r="E256" s="277"/>
      <c r="F256" s="87">
        <f t="shared" si="3"/>
        <v>0</v>
      </c>
      <c r="G256" s="122" t="s">
        <v>349</v>
      </c>
      <c r="I256" s="122"/>
    </row>
    <row r="257" spans="1:9" s="110" customFormat="1" hidden="1" x14ac:dyDescent="0.25">
      <c r="A257" s="302"/>
      <c r="B257" s="277"/>
      <c r="C257" s="277"/>
      <c r="D257" s="281"/>
      <c r="E257" s="277"/>
      <c r="F257" s="87">
        <f t="shared" si="3"/>
        <v>0</v>
      </c>
      <c r="G257" s="122" t="s">
        <v>349</v>
      </c>
      <c r="I257" s="122"/>
    </row>
    <row r="258" spans="1:9" s="110" customFormat="1" hidden="1" x14ac:dyDescent="0.25">
      <c r="A258" s="302"/>
      <c r="B258" s="277"/>
      <c r="C258" s="277"/>
      <c r="D258" s="281"/>
      <c r="E258" s="277"/>
      <c r="F258" s="87">
        <f t="shared" si="3"/>
        <v>0</v>
      </c>
      <c r="G258" s="122" t="s">
        <v>349</v>
      </c>
      <c r="I258" s="122"/>
    </row>
    <row r="259" spans="1:9" s="110" customFormat="1" hidden="1" x14ac:dyDescent="0.25">
      <c r="A259" s="302"/>
      <c r="B259" s="277"/>
      <c r="C259" s="277"/>
      <c r="D259" s="281"/>
      <c r="E259" s="277"/>
      <c r="F259" s="87">
        <f t="shared" si="3"/>
        <v>0</v>
      </c>
      <c r="G259" s="122" t="s">
        <v>349</v>
      </c>
      <c r="I259" s="122"/>
    </row>
    <row r="260" spans="1:9" s="110" customFormat="1" hidden="1" x14ac:dyDescent="0.25">
      <c r="A260" s="302"/>
      <c r="B260" s="277"/>
      <c r="C260" s="277"/>
      <c r="D260" s="281"/>
      <c r="E260" s="277"/>
      <c r="F260" s="87">
        <f t="shared" si="3"/>
        <v>0</v>
      </c>
      <c r="G260" s="122" t="s">
        <v>349</v>
      </c>
      <c r="I260" s="122"/>
    </row>
    <row r="261" spans="1:9" s="110" customFormat="1" hidden="1" x14ac:dyDescent="0.25">
      <c r="A261" s="302"/>
      <c r="B261" s="277"/>
      <c r="C261" s="277"/>
      <c r="D261" s="281"/>
      <c r="E261" s="277"/>
      <c r="F261" s="87">
        <f t="shared" si="3"/>
        <v>0</v>
      </c>
      <c r="G261" s="122" t="s">
        <v>349</v>
      </c>
      <c r="I261" s="122"/>
    </row>
    <row r="262" spans="1:9" s="110" customFormat="1" hidden="1" x14ac:dyDescent="0.25">
      <c r="A262" s="302"/>
      <c r="B262" s="277"/>
      <c r="C262" s="277"/>
      <c r="D262" s="281"/>
      <c r="E262" s="277"/>
      <c r="F262" s="87">
        <f t="shared" si="3"/>
        <v>0</v>
      </c>
      <c r="G262" s="122" t="s">
        <v>349</v>
      </c>
      <c r="I262" s="122"/>
    </row>
    <row r="263" spans="1:9" s="110" customFormat="1" hidden="1" x14ac:dyDescent="0.25">
      <c r="A263" s="302"/>
      <c r="B263" s="277"/>
      <c r="C263" s="277"/>
      <c r="D263" s="281"/>
      <c r="E263" s="277"/>
      <c r="F263" s="87">
        <f t="shared" si="3"/>
        <v>0</v>
      </c>
      <c r="G263" s="122" t="s">
        <v>349</v>
      </c>
      <c r="I263" s="122"/>
    </row>
    <row r="264" spans="1:9" s="110" customFormat="1" hidden="1" x14ac:dyDescent="0.25">
      <c r="A264" s="302"/>
      <c r="B264" s="277"/>
      <c r="C264" s="277"/>
      <c r="D264" s="281"/>
      <c r="E264" s="277"/>
      <c r="F264" s="87">
        <f t="shared" si="3"/>
        <v>0</v>
      </c>
      <c r="G264" s="122" t="s">
        <v>349</v>
      </c>
      <c r="I264" s="122"/>
    </row>
    <row r="265" spans="1:9" s="110" customFormat="1" hidden="1" x14ac:dyDescent="0.25">
      <c r="A265" s="302"/>
      <c r="B265" s="277"/>
      <c r="C265" s="277"/>
      <c r="D265" s="281"/>
      <c r="E265" s="277"/>
      <c r="F265" s="87">
        <f t="shared" si="3"/>
        <v>0</v>
      </c>
      <c r="G265" s="122" t="s">
        <v>349</v>
      </c>
      <c r="I265" s="122"/>
    </row>
    <row r="266" spans="1:9" s="110" customFormat="1" hidden="1" x14ac:dyDescent="0.25">
      <c r="A266" s="302"/>
      <c r="B266" s="277"/>
      <c r="C266" s="277"/>
      <c r="D266" s="281"/>
      <c r="E266" s="277"/>
      <c r="F266" s="87">
        <f t="shared" si="3"/>
        <v>0</v>
      </c>
      <c r="G266" s="122" t="s">
        <v>349</v>
      </c>
      <c r="I266" s="122"/>
    </row>
    <row r="267" spans="1:9" s="110" customFormat="1" x14ac:dyDescent="0.25">
      <c r="A267" s="302" t="s">
        <v>329</v>
      </c>
      <c r="B267" s="277">
        <v>3</v>
      </c>
      <c r="C267" s="277" t="s">
        <v>322</v>
      </c>
      <c r="D267" s="281">
        <f t="shared" ref="D267" ca="1" si="4">RAND()*400000</f>
        <v>297048.95669339027</v>
      </c>
      <c r="E267" s="277">
        <v>7</v>
      </c>
      <c r="F267" s="309">
        <f ca="1">ROUND(+B267*D267*E267,2)</f>
        <v>6238028.0899999999</v>
      </c>
      <c r="G267" s="122" t="s">
        <v>349</v>
      </c>
    </row>
    <row r="268" spans="1:9" s="110" customFormat="1" x14ac:dyDescent="0.25">
      <c r="A268" s="301"/>
      <c r="B268" s="98"/>
      <c r="C268" s="98"/>
      <c r="D268" s="210"/>
      <c r="E268" s="215" t="s">
        <v>34</v>
      </c>
      <c r="F268" s="87">
        <f ca="1">ROUND(SUBTOTAL(109,F137:F267),2)</f>
        <v>16205344</v>
      </c>
      <c r="G268" s="122" t="s">
        <v>349</v>
      </c>
      <c r="I268" s="125" t="s">
        <v>352</v>
      </c>
    </row>
    <row r="269" spans="1:9" x14ac:dyDescent="0.25">
      <c r="F269" s="311"/>
      <c r="G269" s="122" t="s">
        <v>347</v>
      </c>
    </row>
    <row r="270" spans="1:9" x14ac:dyDescent="0.25">
      <c r="C270" s="599" t="str">
        <f>"Total "&amp;B2</f>
        <v>Total GRANT EXCLUSIVE LINE ITEM</v>
      </c>
      <c r="D270" s="599"/>
      <c r="E270" s="599"/>
      <c r="F270" s="87">
        <f ca="1">+F268+F136</f>
        <v>33424534.960000001</v>
      </c>
      <c r="G270" s="122" t="s">
        <v>347</v>
      </c>
      <c r="I270" s="149" t="s">
        <v>246</v>
      </c>
    </row>
    <row r="271" spans="1:9" s="110" customFormat="1" x14ac:dyDescent="0.25">
      <c r="A271" s="244"/>
      <c r="B271" s="98"/>
      <c r="C271" s="98"/>
      <c r="D271" s="98"/>
      <c r="E271" s="98"/>
      <c r="F271" s="138"/>
      <c r="G271" s="122" t="s">
        <v>347</v>
      </c>
    </row>
    <row r="272" spans="1:9" s="110" customFormat="1" x14ac:dyDescent="0.25">
      <c r="A272" s="251" t="str">
        <f>B2&amp;" Narrative (State):"</f>
        <v>GRANT EXCLUSIVE LINE ITEM Narrative (State):</v>
      </c>
      <c r="B272" s="115"/>
      <c r="C272" s="115"/>
      <c r="D272" s="115"/>
      <c r="E272" s="115"/>
      <c r="F272" s="116"/>
      <c r="G272" s="122" t="s">
        <v>348</v>
      </c>
      <c r="I272" s="150" t="s">
        <v>245</v>
      </c>
    </row>
    <row r="273" spans="1:17" s="110" customFormat="1" ht="45" customHeight="1" x14ac:dyDescent="0.25">
      <c r="A273" s="571" t="s">
        <v>345</v>
      </c>
      <c r="B273" s="572"/>
      <c r="C273" s="572"/>
      <c r="D273" s="572"/>
      <c r="E273" s="572"/>
      <c r="F273" s="573"/>
      <c r="G273" s="110" t="s">
        <v>348</v>
      </c>
      <c r="I273" s="569" t="s">
        <v>307</v>
      </c>
      <c r="J273" s="569"/>
      <c r="K273" s="569"/>
      <c r="L273" s="569"/>
      <c r="M273" s="569"/>
      <c r="N273" s="569"/>
      <c r="O273" s="569"/>
      <c r="P273" s="569"/>
      <c r="Q273" s="569"/>
    </row>
    <row r="274" spans="1:17" x14ac:dyDescent="0.25">
      <c r="G274" s="291" t="s">
        <v>349</v>
      </c>
      <c r="I274"/>
    </row>
    <row r="275" spans="1:17" s="110" customFormat="1" x14ac:dyDescent="0.25">
      <c r="A275" s="251" t="str">
        <f>B2&amp;" Narrative (Non-State) i.e. Match or Other Funding"</f>
        <v>GRANT EXCLUSIVE LINE ITEM Narrative (Non-State) i.e. Match or Other Funding</v>
      </c>
      <c r="B275" s="119"/>
      <c r="C275" s="119"/>
      <c r="D275" s="119"/>
      <c r="E275" s="119"/>
      <c r="F275" s="120"/>
      <c r="G275" s="110" t="s">
        <v>349</v>
      </c>
      <c r="I275" s="150" t="s">
        <v>245</v>
      </c>
    </row>
    <row r="276" spans="1:17" s="110" customFormat="1" ht="45" customHeight="1" x14ac:dyDescent="0.25">
      <c r="A276" s="571" t="s">
        <v>346</v>
      </c>
      <c r="B276" s="572"/>
      <c r="C276" s="572"/>
      <c r="D276" s="572"/>
      <c r="E276" s="572"/>
      <c r="F276" s="573"/>
      <c r="G276" s="291" t="s">
        <v>349</v>
      </c>
      <c r="I276" s="569" t="s">
        <v>307</v>
      </c>
      <c r="J276" s="569"/>
      <c r="K276" s="569"/>
      <c r="L276" s="569"/>
      <c r="M276" s="569"/>
      <c r="N276" s="569"/>
      <c r="O276" s="569"/>
      <c r="P276" s="569"/>
      <c r="Q276" s="569"/>
    </row>
    <row r="278" spans="1:17" x14ac:dyDescent="0.25">
      <c r="D278" s="26"/>
    </row>
  </sheetData>
  <sheetProtection algorithmName="SHA-512" hashValue="ZAp0ZzjW8dPwnVmezXeDeGRfmd0cI7fESalpx7sqKUWcyiAzxyx3sA2RkhtIZS9jkaGlvJ6i+gkk4SeWtI3srQ==" saltValue="6P6FWZHwVBNT9Unbo8u4pw==" spinCount="100000" sheet="1" formatCells="0" formatRows="0" insertRows="0" delete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718E6-680B-4D30-B982-7C50BA775FCF}">
  <sheetPr>
    <pageSetUpPr fitToPage="1"/>
  </sheetPr>
  <dimension ref="A1:Q278"/>
  <sheetViews>
    <sheetView zoomScaleNormal="100" zoomScaleSheetLayoutView="100" workbookViewId="0">
      <selection activeCell="A273" sqref="A273:F273"/>
    </sheetView>
  </sheetViews>
  <sheetFormatPr defaultColWidth="9.140625" defaultRowHeight="15" x14ac:dyDescent="0.2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x14ac:dyDescent="0.25">
      <c r="A1" s="597" t="s">
        <v>186</v>
      </c>
      <c r="B1" s="597"/>
      <c r="C1" s="597"/>
      <c r="D1" s="597"/>
      <c r="E1" s="597"/>
      <c r="F1" s="307">
        <f>+'Section A'!B2</f>
        <v>0</v>
      </c>
      <c r="G1" s="55" t="s">
        <v>350</v>
      </c>
    </row>
    <row r="2" spans="1:9" s="307" customFormat="1" ht="20.25" customHeight="1" x14ac:dyDescent="0.25">
      <c r="A2" s="308" t="s">
        <v>388</v>
      </c>
      <c r="B2" s="598" t="s">
        <v>355</v>
      </c>
      <c r="C2" s="598"/>
      <c r="D2" s="598"/>
      <c r="E2" s="598"/>
      <c r="F2" s="598"/>
      <c r="G2" s="421"/>
    </row>
    <row r="3" spans="1:9" s="307" customFormat="1" ht="42" customHeight="1" x14ac:dyDescent="0.25">
      <c r="A3" s="494" t="s">
        <v>354</v>
      </c>
      <c r="B3" s="494"/>
      <c r="C3" s="494"/>
      <c r="D3" s="494"/>
      <c r="E3" s="494"/>
      <c r="F3" s="494"/>
      <c r="G3" s="307" t="s">
        <v>347</v>
      </c>
    </row>
    <row r="4" spans="1:9" x14ac:dyDescent="0.25">
      <c r="A4" s="13"/>
      <c r="B4" s="13"/>
      <c r="C4" s="13"/>
      <c r="D4" s="13"/>
      <c r="E4" s="13"/>
      <c r="F4" s="13"/>
      <c r="G4" t="s">
        <v>347</v>
      </c>
    </row>
    <row r="5" spans="1:9" x14ac:dyDescent="0.25">
      <c r="A5" s="246" t="s">
        <v>62</v>
      </c>
      <c r="B5" s="246" t="s">
        <v>44</v>
      </c>
      <c r="C5" s="246" t="s">
        <v>43</v>
      </c>
      <c r="D5" s="246" t="s">
        <v>32</v>
      </c>
      <c r="E5" s="246" t="s">
        <v>31</v>
      </c>
      <c r="F5" s="317" t="s">
        <v>306</v>
      </c>
      <c r="G5" s="290" t="s">
        <v>347</v>
      </c>
      <c r="I5" s="150" t="s">
        <v>244</v>
      </c>
    </row>
    <row r="6" spans="1:9" s="110" customFormat="1" x14ac:dyDescent="0.25">
      <c r="A6" s="241" t="s">
        <v>62</v>
      </c>
      <c r="B6" s="277">
        <v>3</v>
      </c>
      <c r="C6" s="277" t="s">
        <v>322</v>
      </c>
      <c r="D6" s="281">
        <f ca="1">RAND()*400000</f>
        <v>315334.81022177101</v>
      </c>
      <c r="E6" s="277">
        <v>7</v>
      </c>
      <c r="F6" s="87">
        <f t="shared" ref="F6:F134" ca="1" si="0">ROUND(+B6*D6*E6,2)</f>
        <v>6622031.0099999998</v>
      </c>
      <c r="G6" s="122" t="s">
        <v>348</v>
      </c>
      <c r="I6" s="122"/>
    </row>
    <row r="7" spans="1:9" s="110" customFormat="1" x14ac:dyDescent="0.25">
      <c r="A7" s="302" t="s">
        <v>356</v>
      </c>
      <c r="B7" s="277">
        <v>3</v>
      </c>
      <c r="C7" s="277" t="s">
        <v>322</v>
      </c>
      <c r="D7" s="281">
        <f t="shared" ref="D7:D8" ca="1" si="1">RAND()*400000</f>
        <v>322389.94246892061</v>
      </c>
      <c r="E7" s="277">
        <v>7</v>
      </c>
      <c r="F7" s="87">
        <f t="shared" ca="1" si="0"/>
        <v>6770188.79</v>
      </c>
      <c r="G7" s="122" t="s">
        <v>348</v>
      </c>
      <c r="I7" s="122"/>
    </row>
    <row r="8" spans="1:9" s="110" customFormat="1" x14ac:dyDescent="0.25">
      <c r="A8" s="302" t="s">
        <v>357</v>
      </c>
      <c r="B8" s="277">
        <v>3</v>
      </c>
      <c r="C8" s="277" t="s">
        <v>322</v>
      </c>
      <c r="D8" s="281">
        <f t="shared" ca="1" si="1"/>
        <v>129725.2747504305</v>
      </c>
      <c r="E8" s="277">
        <v>7</v>
      </c>
      <c r="F8" s="87">
        <f t="shared" ca="1" si="0"/>
        <v>2724230.77</v>
      </c>
      <c r="G8" s="122" t="s">
        <v>348</v>
      </c>
      <c r="I8" s="122"/>
    </row>
    <row r="9" spans="1:9" s="110" customFormat="1" hidden="1" x14ac:dyDescent="0.25">
      <c r="A9" s="302"/>
      <c r="B9" s="277"/>
      <c r="C9" s="277"/>
      <c r="D9" s="281"/>
      <c r="E9" s="277"/>
      <c r="F9" s="87">
        <f t="shared" si="0"/>
        <v>0</v>
      </c>
      <c r="G9" s="122" t="s">
        <v>348</v>
      </c>
      <c r="I9" s="122"/>
    </row>
    <row r="10" spans="1:9" s="110" customFormat="1" hidden="1" x14ac:dyDescent="0.25">
      <c r="A10" s="302"/>
      <c r="B10" s="277"/>
      <c r="C10" s="277"/>
      <c r="D10" s="281"/>
      <c r="E10" s="277"/>
      <c r="F10" s="87">
        <f t="shared" si="0"/>
        <v>0</v>
      </c>
      <c r="G10" s="122" t="s">
        <v>348</v>
      </c>
      <c r="I10" s="122"/>
    </row>
    <row r="11" spans="1:9" s="110" customFormat="1" hidden="1" x14ac:dyDescent="0.25">
      <c r="A11" s="302"/>
      <c r="B11" s="277"/>
      <c r="C11" s="277"/>
      <c r="D11" s="281"/>
      <c r="E11" s="277"/>
      <c r="F11" s="87">
        <f t="shared" si="0"/>
        <v>0</v>
      </c>
      <c r="G11" s="122" t="s">
        <v>348</v>
      </c>
      <c r="I11" s="122"/>
    </row>
    <row r="12" spans="1:9" s="110" customFormat="1" hidden="1" x14ac:dyDescent="0.25">
      <c r="A12" s="302"/>
      <c r="B12" s="277"/>
      <c r="C12" s="277"/>
      <c r="D12" s="281"/>
      <c r="E12" s="277"/>
      <c r="F12" s="87">
        <f t="shared" si="0"/>
        <v>0</v>
      </c>
      <c r="G12" s="122" t="s">
        <v>348</v>
      </c>
      <c r="I12" s="122"/>
    </row>
    <row r="13" spans="1:9" s="110" customFormat="1" hidden="1" x14ac:dyDescent="0.25">
      <c r="A13" s="302"/>
      <c r="B13" s="277"/>
      <c r="C13" s="277"/>
      <c r="D13" s="281"/>
      <c r="E13" s="277"/>
      <c r="F13" s="87">
        <f t="shared" si="0"/>
        <v>0</v>
      </c>
      <c r="G13" s="122" t="s">
        <v>348</v>
      </c>
      <c r="I13" s="122"/>
    </row>
    <row r="14" spans="1:9" s="110" customFormat="1" hidden="1" x14ac:dyDescent="0.25">
      <c r="A14" s="302"/>
      <c r="B14" s="277"/>
      <c r="C14" s="277"/>
      <c r="D14" s="281"/>
      <c r="E14" s="277"/>
      <c r="F14" s="87">
        <f t="shared" si="0"/>
        <v>0</v>
      </c>
      <c r="G14" s="122" t="s">
        <v>348</v>
      </c>
      <c r="I14" s="122"/>
    </row>
    <row r="15" spans="1:9" s="110" customFormat="1" hidden="1" x14ac:dyDescent="0.25">
      <c r="A15" s="302"/>
      <c r="B15" s="277"/>
      <c r="C15" s="277"/>
      <c r="D15" s="281"/>
      <c r="E15" s="277"/>
      <c r="F15" s="87">
        <f t="shared" si="0"/>
        <v>0</v>
      </c>
      <c r="G15" s="122" t="s">
        <v>348</v>
      </c>
      <c r="I15" s="122"/>
    </row>
    <row r="16" spans="1:9" s="110" customFormat="1" hidden="1" x14ac:dyDescent="0.25">
      <c r="A16" s="302"/>
      <c r="B16" s="277"/>
      <c r="C16" s="277"/>
      <c r="D16" s="281"/>
      <c r="E16" s="277"/>
      <c r="F16" s="87">
        <f t="shared" si="0"/>
        <v>0</v>
      </c>
      <c r="G16" s="122" t="s">
        <v>348</v>
      </c>
      <c r="I16" s="122"/>
    </row>
    <row r="17" spans="1:9" s="110" customFormat="1" hidden="1" x14ac:dyDescent="0.25">
      <c r="A17" s="302"/>
      <c r="B17" s="277"/>
      <c r="C17" s="277"/>
      <c r="D17" s="281"/>
      <c r="E17" s="277"/>
      <c r="F17" s="87">
        <f t="shared" si="0"/>
        <v>0</v>
      </c>
      <c r="G17" s="122" t="s">
        <v>348</v>
      </c>
      <c r="I17" s="122"/>
    </row>
    <row r="18" spans="1:9" s="110" customFormat="1" hidden="1" x14ac:dyDescent="0.25">
      <c r="A18" s="302"/>
      <c r="B18" s="277"/>
      <c r="C18" s="277"/>
      <c r="D18" s="281"/>
      <c r="E18" s="277"/>
      <c r="F18" s="87">
        <f t="shared" si="0"/>
        <v>0</v>
      </c>
      <c r="G18" s="122" t="s">
        <v>348</v>
      </c>
      <c r="I18" s="122"/>
    </row>
    <row r="19" spans="1:9" s="110" customFormat="1" hidden="1" x14ac:dyDescent="0.25">
      <c r="A19" s="302"/>
      <c r="B19" s="277"/>
      <c r="C19" s="277"/>
      <c r="D19" s="281"/>
      <c r="E19" s="277"/>
      <c r="F19" s="87">
        <f t="shared" si="0"/>
        <v>0</v>
      </c>
      <c r="G19" s="122" t="s">
        <v>348</v>
      </c>
      <c r="I19" s="122"/>
    </row>
    <row r="20" spans="1:9" s="110" customFormat="1" hidden="1" x14ac:dyDescent="0.25">
      <c r="A20" s="302"/>
      <c r="B20" s="277"/>
      <c r="C20" s="277"/>
      <c r="D20" s="281"/>
      <c r="E20" s="277"/>
      <c r="F20" s="87">
        <f t="shared" si="0"/>
        <v>0</v>
      </c>
      <c r="G20" s="122" t="s">
        <v>348</v>
      </c>
      <c r="I20" s="122"/>
    </row>
    <row r="21" spans="1:9" s="110" customFormat="1" hidden="1" x14ac:dyDescent="0.25">
      <c r="A21" s="302"/>
      <c r="B21" s="277"/>
      <c r="C21" s="277"/>
      <c r="D21" s="281"/>
      <c r="E21" s="277"/>
      <c r="F21" s="87">
        <f t="shared" si="0"/>
        <v>0</v>
      </c>
      <c r="G21" s="122" t="s">
        <v>348</v>
      </c>
      <c r="I21" s="122"/>
    </row>
    <row r="22" spans="1:9" s="110" customFormat="1" hidden="1" x14ac:dyDescent="0.25">
      <c r="A22" s="302"/>
      <c r="B22" s="277"/>
      <c r="C22" s="277"/>
      <c r="D22" s="281"/>
      <c r="E22" s="277"/>
      <c r="F22" s="87">
        <f t="shared" si="0"/>
        <v>0</v>
      </c>
      <c r="G22" s="122" t="s">
        <v>348</v>
      </c>
      <c r="I22" s="122"/>
    </row>
    <row r="23" spans="1:9" s="110" customFormat="1" hidden="1" x14ac:dyDescent="0.25">
      <c r="A23" s="302"/>
      <c r="B23" s="277"/>
      <c r="C23" s="277"/>
      <c r="D23" s="281"/>
      <c r="E23" s="277"/>
      <c r="F23" s="87">
        <f t="shared" si="0"/>
        <v>0</v>
      </c>
      <c r="G23" s="122" t="s">
        <v>348</v>
      </c>
      <c r="I23" s="122"/>
    </row>
    <row r="24" spans="1:9" s="110" customFormat="1" hidden="1" x14ac:dyDescent="0.25">
      <c r="A24" s="302"/>
      <c r="B24" s="277"/>
      <c r="C24" s="277"/>
      <c r="D24" s="281"/>
      <c r="E24" s="277"/>
      <c r="F24" s="87">
        <f t="shared" si="0"/>
        <v>0</v>
      </c>
      <c r="G24" s="122" t="s">
        <v>348</v>
      </c>
      <c r="I24" s="122"/>
    </row>
    <row r="25" spans="1:9" s="110" customFormat="1" hidden="1" x14ac:dyDescent="0.25">
      <c r="A25" s="302"/>
      <c r="B25" s="277"/>
      <c r="C25" s="277"/>
      <c r="D25" s="281"/>
      <c r="E25" s="277"/>
      <c r="F25" s="87">
        <f t="shared" si="0"/>
        <v>0</v>
      </c>
      <c r="G25" s="122" t="s">
        <v>348</v>
      </c>
      <c r="I25" s="122"/>
    </row>
    <row r="26" spans="1:9" s="110" customFormat="1" hidden="1" x14ac:dyDescent="0.25">
      <c r="A26" s="302"/>
      <c r="B26" s="277"/>
      <c r="C26" s="277"/>
      <c r="D26" s="281"/>
      <c r="E26" s="277"/>
      <c r="F26" s="87">
        <f t="shared" si="0"/>
        <v>0</v>
      </c>
      <c r="G26" s="122" t="s">
        <v>348</v>
      </c>
      <c r="I26" s="122"/>
    </row>
    <row r="27" spans="1:9" s="110" customFormat="1" hidden="1" x14ac:dyDescent="0.25">
      <c r="A27" s="302"/>
      <c r="B27" s="277"/>
      <c r="C27" s="277"/>
      <c r="D27" s="281"/>
      <c r="E27" s="277"/>
      <c r="F27" s="87">
        <f t="shared" si="0"/>
        <v>0</v>
      </c>
      <c r="G27" s="122" t="s">
        <v>348</v>
      </c>
      <c r="I27" s="122"/>
    </row>
    <row r="28" spans="1:9" s="110" customFormat="1" hidden="1" x14ac:dyDescent="0.25">
      <c r="A28" s="302"/>
      <c r="B28" s="277"/>
      <c r="C28" s="277"/>
      <c r="D28" s="281"/>
      <c r="E28" s="277"/>
      <c r="F28" s="87">
        <f t="shared" si="0"/>
        <v>0</v>
      </c>
      <c r="G28" s="122" t="s">
        <v>348</v>
      </c>
      <c r="I28" s="122"/>
    </row>
    <row r="29" spans="1:9" s="110" customFormat="1" hidden="1" x14ac:dyDescent="0.25">
      <c r="A29" s="302"/>
      <c r="B29" s="277"/>
      <c r="C29" s="277"/>
      <c r="D29" s="281"/>
      <c r="E29" s="277"/>
      <c r="F29" s="87">
        <f t="shared" si="0"/>
        <v>0</v>
      </c>
      <c r="G29" s="122" t="s">
        <v>348</v>
      </c>
      <c r="I29" s="122"/>
    </row>
    <row r="30" spans="1:9" s="110" customFormat="1" hidden="1" x14ac:dyDescent="0.25">
      <c r="A30" s="302"/>
      <c r="B30" s="277"/>
      <c r="C30" s="277"/>
      <c r="D30" s="281"/>
      <c r="E30" s="277"/>
      <c r="F30" s="87">
        <f t="shared" si="0"/>
        <v>0</v>
      </c>
      <c r="G30" s="122" t="s">
        <v>348</v>
      </c>
      <c r="I30" s="122"/>
    </row>
    <row r="31" spans="1:9" s="110" customFormat="1" hidden="1" x14ac:dyDescent="0.25">
      <c r="A31" s="302"/>
      <c r="B31" s="277"/>
      <c r="C31" s="277"/>
      <c r="D31" s="281"/>
      <c r="E31" s="277"/>
      <c r="F31" s="87">
        <f t="shared" si="0"/>
        <v>0</v>
      </c>
      <c r="G31" s="122" t="s">
        <v>348</v>
      </c>
      <c r="I31" s="122"/>
    </row>
    <row r="32" spans="1:9" s="110" customFormat="1" hidden="1" x14ac:dyDescent="0.25">
      <c r="A32" s="302"/>
      <c r="B32" s="277"/>
      <c r="C32" s="277"/>
      <c r="D32" s="281"/>
      <c r="E32" s="277"/>
      <c r="F32" s="87">
        <f t="shared" si="0"/>
        <v>0</v>
      </c>
      <c r="G32" s="122" t="s">
        <v>348</v>
      </c>
      <c r="I32" s="122"/>
    </row>
    <row r="33" spans="1:9" s="110" customFormat="1" hidden="1" x14ac:dyDescent="0.25">
      <c r="A33" s="302"/>
      <c r="B33" s="277"/>
      <c r="C33" s="277"/>
      <c r="D33" s="281"/>
      <c r="E33" s="277"/>
      <c r="F33" s="87">
        <f t="shared" si="0"/>
        <v>0</v>
      </c>
      <c r="G33" s="122" t="s">
        <v>348</v>
      </c>
      <c r="I33" s="122"/>
    </row>
    <row r="34" spans="1:9" s="110" customFormat="1" hidden="1" x14ac:dyDescent="0.25">
      <c r="A34" s="302"/>
      <c r="B34" s="277"/>
      <c r="C34" s="277"/>
      <c r="D34" s="281"/>
      <c r="E34" s="277"/>
      <c r="F34" s="87">
        <f t="shared" si="0"/>
        <v>0</v>
      </c>
      <c r="G34" s="122" t="s">
        <v>348</v>
      </c>
      <c r="I34" s="122"/>
    </row>
    <row r="35" spans="1:9" s="110" customFormat="1" hidden="1" x14ac:dyDescent="0.25">
      <c r="A35" s="302"/>
      <c r="B35" s="277"/>
      <c r="C35" s="277"/>
      <c r="D35" s="281"/>
      <c r="E35" s="277"/>
      <c r="F35" s="87">
        <f t="shared" si="0"/>
        <v>0</v>
      </c>
      <c r="G35" s="122" t="s">
        <v>348</v>
      </c>
      <c r="I35" s="122"/>
    </row>
    <row r="36" spans="1:9" s="110" customFormat="1" hidden="1" x14ac:dyDescent="0.25">
      <c r="A36" s="302"/>
      <c r="B36" s="277"/>
      <c r="C36" s="277"/>
      <c r="D36" s="281"/>
      <c r="E36" s="277"/>
      <c r="F36" s="87">
        <f t="shared" si="0"/>
        <v>0</v>
      </c>
      <c r="G36" s="122" t="s">
        <v>348</v>
      </c>
      <c r="I36" s="122"/>
    </row>
    <row r="37" spans="1:9" s="110" customFormat="1" hidden="1" x14ac:dyDescent="0.25">
      <c r="A37" s="302"/>
      <c r="B37" s="277"/>
      <c r="C37" s="277"/>
      <c r="D37" s="281"/>
      <c r="E37" s="277"/>
      <c r="F37" s="87">
        <f t="shared" si="0"/>
        <v>0</v>
      </c>
      <c r="G37" s="122" t="s">
        <v>348</v>
      </c>
      <c r="I37" s="122"/>
    </row>
    <row r="38" spans="1:9" s="110" customFormat="1" hidden="1" x14ac:dyDescent="0.25">
      <c r="A38" s="302"/>
      <c r="B38" s="277"/>
      <c r="C38" s="277"/>
      <c r="D38" s="281"/>
      <c r="E38" s="277"/>
      <c r="F38" s="87">
        <f t="shared" si="0"/>
        <v>0</v>
      </c>
      <c r="G38" s="122" t="s">
        <v>348</v>
      </c>
      <c r="I38" s="122"/>
    </row>
    <row r="39" spans="1:9" s="110" customFormat="1" hidden="1" x14ac:dyDescent="0.25">
      <c r="A39" s="302"/>
      <c r="B39" s="277"/>
      <c r="C39" s="277"/>
      <c r="D39" s="281"/>
      <c r="E39" s="277"/>
      <c r="F39" s="87">
        <f t="shared" si="0"/>
        <v>0</v>
      </c>
      <c r="G39" s="122" t="s">
        <v>348</v>
      </c>
      <c r="I39" s="122"/>
    </row>
    <row r="40" spans="1:9" s="110" customFormat="1" hidden="1" x14ac:dyDescent="0.25">
      <c r="A40" s="302"/>
      <c r="B40" s="277"/>
      <c r="C40" s="277"/>
      <c r="D40" s="281"/>
      <c r="E40" s="277"/>
      <c r="F40" s="87">
        <f t="shared" si="0"/>
        <v>0</v>
      </c>
      <c r="G40" s="122" t="s">
        <v>348</v>
      </c>
      <c r="I40" s="122"/>
    </row>
    <row r="41" spans="1:9" s="110" customFormat="1" hidden="1" x14ac:dyDescent="0.25">
      <c r="A41" s="302"/>
      <c r="B41" s="277"/>
      <c r="C41" s="277"/>
      <c r="D41" s="281"/>
      <c r="E41" s="277"/>
      <c r="F41" s="87">
        <f t="shared" si="0"/>
        <v>0</v>
      </c>
      <c r="G41" s="122" t="s">
        <v>348</v>
      </c>
      <c r="I41" s="122"/>
    </row>
    <row r="42" spans="1:9" s="110" customFormat="1" hidden="1" x14ac:dyDescent="0.25">
      <c r="A42" s="302"/>
      <c r="B42" s="277"/>
      <c r="C42" s="277"/>
      <c r="D42" s="281"/>
      <c r="E42" s="277"/>
      <c r="F42" s="87">
        <f t="shared" si="0"/>
        <v>0</v>
      </c>
      <c r="G42" s="122" t="s">
        <v>348</v>
      </c>
      <c r="I42" s="122"/>
    </row>
    <row r="43" spans="1:9" s="110" customFormat="1" hidden="1" x14ac:dyDescent="0.25">
      <c r="A43" s="302"/>
      <c r="B43" s="277"/>
      <c r="C43" s="277"/>
      <c r="D43" s="281"/>
      <c r="E43" s="277"/>
      <c r="F43" s="87">
        <f t="shared" si="0"/>
        <v>0</v>
      </c>
      <c r="G43" s="122" t="s">
        <v>348</v>
      </c>
      <c r="I43" s="122"/>
    </row>
    <row r="44" spans="1:9" s="110" customFormat="1" hidden="1" x14ac:dyDescent="0.25">
      <c r="A44" s="302"/>
      <c r="B44" s="277"/>
      <c r="C44" s="277"/>
      <c r="D44" s="281"/>
      <c r="E44" s="277"/>
      <c r="F44" s="87">
        <f t="shared" si="0"/>
        <v>0</v>
      </c>
      <c r="G44" s="122" t="s">
        <v>348</v>
      </c>
      <c r="I44" s="122"/>
    </row>
    <row r="45" spans="1:9" s="110" customFormat="1" hidden="1" x14ac:dyDescent="0.25">
      <c r="A45" s="302"/>
      <c r="B45" s="277"/>
      <c r="C45" s="277"/>
      <c r="D45" s="281"/>
      <c r="E45" s="277"/>
      <c r="F45" s="87">
        <f t="shared" si="0"/>
        <v>0</v>
      </c>
      <c r="G45" s="122" t="s">
        <v>348</v>
      </c>
      <c r="I45" s="122"/>
    </row>
    <row r="46" spans="1:9" s="110" customFormat="1" hidden="1" x14ac:dyDescent="0.25">
      <c r="A46" s="302"/>
      <c r="B46" s="277"/>
      <c r="C46" s="277"/>
      <c r="D46" s="281"/>
      <c r="E46" s="277"/>
      <c r="F46" s="87">
        <f t="shared" si="0"/>
        <v>0</v>
      </c>
      <c r="G46" s="122" t="s">
        <v>348</v>
      </c>
      <c r="I46" s="122"/>
    </row>
    <row r="47" spans="1:9" s="110" customFormat="1" hidden="1" x14ac:dyDescent="0.25">
      <c r="A47" s="302"/>
      <c r="B47" s="277"/>
      <c r="C47" s="277"/>
      <c r="D47" s="281"/>
      <c r="E47" s="277"/>
      <c r="F47" s="87">
        <f t="shared" si="0"/>
        <v>0</v>
      </c>
      <c r="G47" s="122" t="s">
        <v>348</v>
      </c>
      <c r="I47" s="122"/>
    </row>
    <row r="48" spans="1:9" s="110" customFormat="1" hidden="1" x14ac:dyDescent="0.25">
      <c r="A48" s="302"/>
      <c r="B48" s="277"/>
      <c r="C48" s="277"/>
      <c r="D48" s="281"/>
      <c r="E48" s="277"/>
      <c r="F48" s="87">
        <f t="shared" si="0"/>
        <v>0</v>
      </c>
      <c r="G48" s="122" t="s">
        <v>348</v>
      </c>
      <c r="I48" s="122"/>
    </row>
    <row r="49" spans="1:9" s="110" customFormat="1" hidden="1" x14ac:dyDescent="0.25">
      <c r="A49" s="302"/>
      <c r="B49" s="277"/>
      <c r="C49" s="277"/>
      <c r="D49" s="281"/>
      <c r="E49" s="277"/>
      <c r="F49" s="87">
        <f t="shared" si="0"/>
        <v>0</v>
      </c>
      <c r="G49" s="122" t="s">
        <v>348</v>
      </c>
      <c r="I49" s="122"/>
    </row>
    <row r="50" spans="1:9" s="110" customFormat="1" hidden="1" x14ac:dyDescent="0.25">
      <c r="A50" s="302"/>
      <c r="B50" s="277"/>
      <c r="C50" s="277"/>
      <c r="D50" s="281"/>
      <c r="E50" s="277"/>
      <c r="F50" s="87">
        <f t="shared" si="0"/>
        <v>0</v>
      </c>
      <c r="G50" s="122" t="s">
        <v>348</v>
      </c>
      <c r="I50" s="122"/>
    </row>
    <row r="51" spans="1:9" s="110" customFormat="1" hidden="1" x14ac:dyDescent="0.25">
      <c r="A51" s="302"/>
      <c r="B51" s="277"/>
      <c r="C51" s="277"/>
      <c r="D51" s="281"/>
      <c r="E51" s="277"/>
      <c r="F51" s="87">
        <f t="shared" si="0"/>
        <v>0</v>
      </c>
      <c r="G51" s="122" t="s">
        <v>348</v>
      </c>
      <c r="I51" s="122"/>
    </row>
    <row r="52" spans="1:9" s="110" customFormat="1" hidden="1" x14ac:dyDescent="0.25">
      <c r="A52" s="302"/>
      <c r="B52" s="277"/>
      <c r="C52" s="277"/>
      <c r="D52" s="281"/>
      <c r="E52" s="277"/>
      <c r="F52" s="87">
        <f t="shared" si="0"/>
        <v>0</v>
      </c>
      <c r="G52" s="122" t="s">
        <v>348</v>
      </c>
      <c r="I52" s="122"/>
    </row>
    <row r="53" spans="1:9" s="110" customFormat="1" hidden="1" x14ac:dyDescent="0.25">
      <c r="A53" s="302"/>
      <c r="B53" s="277"/>
      <c r="C53" s="277"/>
      <c r="D53" s="281"/>
      <c r="E53" s="277"/>
      <c r="F53" s="87">
        <f t="shared" si="0"/>
        <v>0</v>
      </c>
      <c r="G53" s="122" t="s">
        <v>348</v>
      </c>
      <c r="I53" s="122"/>
    </row>
    <row r="54" spans="1:9" s="110" customFormat="1" hidden="1" x14ac:dyDescent="0.25">
      <c r="A54" s="302"/>
      <c r="B54" s="277"/>
      <c r="C54" s="277"/>
      <c r="D54" s="281"/>
      <c r="E54" s="277"/>
      <c r="F54" s="87">
        <f t="shared" si="0"/>
        <v>0</v>
      </c>
      <c r="G54" s="122" t="s">
        <v>348</v>
      </c>
      <c r="I54" s="122"/>
    </row>
    <row r="55" spans="1:9" s="110" customFormat="1" hidden="1" x14ac:dyDescent="0.25">
      <c r="A55" s="302"/>
      <c r="B55" s="277"/>
      <c r="C55" s="277"/>
      <c r="D55" s="281"/>
      <c r="E55" s="277"/>
      <c r="F55" s="87">
        <f t="shared" si="0"/>
        <v>0</v>
      </c>
      <c r="G55" s="122" t="s">
        <v>348</v>
      </c>
      <c r="I55" s="122"/>
    </row>
    <row r="56" spans="1:9" s="110" customFormat="1" hidden="1" x14ac:dyDescent="0.25">
      <c r="A56" s="302"/>
      <c r="B56" s="277"/>
      <c r="C56" s="277"/>
      <c r="D56" s="281"/>
      <c r="E56" s="277"/>
      <c r="F56" s="87">
        <f t="shared" si="0"/>
        <v>0</v>
      </c>
      <c r="G56" s="122" t="s">
        <v>348</v>
      </c>
      <c r="I56" s="122"/>
    </row>
    <row r="57" spans="1:9" s="110" customFormat="1" hidden="1" x14ac:dyDescent="0.25">
      <c r="A57" s="302"/>
      <c r="B57" s="277"/>
      <c r="C57" s="277"/>
      <c r="D57" s="281"/>
      <c r="E57" s="277"/>
      <c r="F57" s="87">
        <f t="shared" si="0"/>
        <v>0</v>
      </c>
      <c r="G57" s="122" t="s">
        <v>348</v>
      </c>
      <c r="I57" s="122"/>
    </row>
    <row r="58" spans="1:9" s="110" customFormat="1" hidden="1" x14ac:dyDescent="0.25">
      <c r="A58" s="302"/>
      <c r="B58" s="277"/>
      <c r="C58" s="277"/>
      <c r="D58" s="281"/>
      <c r="E58" s="277"/>
      <c r="F58" s="87">
        <f t="shared" si="0"/>
        <v>0</v>
      </c>
      <c r="G58" s="122" t="s">
        <v>348</v>
      </c>
      <c r="I58" s="122"/>
    </row>
    <row r="59" spans="1:9" s="110" customFormat="1" hidden="1" x14ac:dyDescent="0.25">
      <c r="A59" s="302"/>
      <c r="B59" s="277"/>
      <c r="C59" s="277"/>
      <c r="D59" s="281"/>
      <c r="E59" s="277"/>
      <c r="F59" s="87">
        <f t="shared" si="0"/>
        <v>0</v>
      </c>
      <c r="G59" s="122" t="s">
        <v>348</v>
      </c>
      <c r="I59" s="122"/>
    </row>
    <row r="60" spans="1:9" s="110" customFormat="1" hidden="1" x14ac:dyDescent="0.25">
      <c r="A60" s="302"/>
      <c r="B60" s="277"/>
      <c r="C60" s="277"/>
      <c r="D60" s="281"/>
      <c r="E60" s="277"/>
      <c r="F60" s="87">
        <f t="shared" si="0"/>
        <v>0</v>
      </c>
      <c r="G60" s="122" t="s">
        <v>348</v>
      </c>
      <c r="I60" s="122"/>
    </row>
    <row r="61" spans="1:9" s="110" customFormat="1" hidden="1" x14ac:dyDescent="0.25">
      <c r="A61" s="302"/>
      <c r="B61" s="277"/>
      <c r="C61" s="277"/>
      <c r="D61" s="281"/>
      <c r="E61" s="277"/>
      <c r="F61" s="87">
        <f t="shared" si="0"/>
        <v>0</v>
      </c>
      <c r="G61" s="122" t="s">
        <v>348</v>
      </c>
      <c r="I61" s="122"/>
    </row>
    <row r="62" spans="1:9" s="110" customFormat="1" hidden="1" x14ac:dyDescent="0.25">
      <c r="A62" s="302"/>
      <c r="B62" s="277"/>
      <c r="C62" s="277"/>
      <c r="D62" s="281"/>
      <c r="E62" s="277"/>
      <c r="F62" s="87">
        <f t="shared" si="0"/>
        <v>0</v>
      </c>
      <c r="G62" s="122" t="s">
        <v>348</v>
      </c>
      <c r="I62" s="122"/>
    </row>
    <row r="63" spans="1:9" s="110" customFormat="1" hidden="1" x14ac:dyDescent="0.25">
      <c r="A63" s="302"/>
      <c r="B63" s="277"/>
      <c r="C63" s="277"/>
      <c r="D63" s="281"/>
      <c r="E63" s="277"/>
      <c r="F63" s="87">
        <f t="shared" si="0"/>
        <v>0</v>
      </c>
      <c r="G63" s="122" t="s">
        <v>348</v>
      </c>
      <c r="I63" s="122"/>
    </row>
    <row r="64" spans="1:9" s="110" customFormat="1" hidden="1" x14ac:dyDescent="0.25">
      <c r="A64" s="302"/>
      <c r="B64" s="277"/>
      <c r="C64" s="277"/>
      <c r="D64" s="281"/>
      <c r="E64" s="277"/>
      <c r="F64" s="87">
        <f t="shared" si="0"/>
        <v>0</v>
      </c>
      <c r="G64" s="122" t="s">
        <v>348</v>
      </c>
      <c r="I64" s="122"/>
    </row>
    <row r="65" spans="1:9" s="110" customFormat="1" hidden="1" x14ac:dyDescent="0.25">
      <c r="A65" s="302"/>
      <c r="B65" s="277"/>
      <c r="C65" s="277"/>
      <c r="D65" s="281"/>
      <c r="E65" s="277"/>
      <c r="F65" s="87">
        <f t="shared" si="0"/>
        <v>0</v>
      </c>
      <c r="G65" s="122" t="s">
        <v>348</v>
      </c>
      <c r="I65" s="122"/>
    </row>
    <row r="66" spans="1:9" s="110" customFormat="1" hidden="1" x14ac:dyDescent="0.25">
      <c r="A66" s="302"/>
      <c r="B66" s="277"/>
      <c r="C66" s="277"/>
      <c r="D66" s="281"/>
      <c r="E66" s="277"/>
      <c r="F66" s="87">
        <f t="shared" si="0"/>
        <v>0</v>
      </c>
      <c r="G66" s="122" t="s">
        <v>348</v>
      </c>
      <c r="I66" s="122"/>
    </row>
    <row r="67" spans="1:9" s="110" customFormat="1" hidden="1" x14ac:dyDescent="0.25">
      <c r="A67" s="302"/>
      <c r="B67" s="277"/>
      <c r="C67" s="277"/>
      <c r="D67" s="281"/>
      <c r="E67" s="277"/>
      <c r="F67" s="87">
        <f t="shared" si="0"/>
        <v>0</v>
      </c>
      <c r="G67" s="122" t="s">
        <v>348</v>
      </c>
      <c r="I67" s="122"/>
    </row>
    <row r="68" spans="1:9" s="110" customFormat="1" hidden="1" x14ac:dyDescent="0.25">
      <c r="A68" s="302"/>
      <c r="B68" s="277"/>
      <c r="C68" s="277"/>
      <c r="D68" s="281"/>
      <c r="E68" s="277"/>
      <c r="F68" s="87">
        <f t="shared" si="0"/>
        <v>0</v>
      </c>
      <c r="G68" s="122" t="s">
        <v>348</v>
      </c>
      <c r="I68" s="122"/>
    </row>
    <row r="69" spans="1:9" s="110" customFormat="1" hidden="1" x14ac:dyDescent="0.25">
      <c r="A69" s="302"/>
      <c r="B69" s="277"/>
      <c r="C69" s="277"/>
      <c r="D69" s="281"/>
      <c r="E69" s="277"/>
      <c r="F69" s="87">
        <f t="shared" si="0"/>
        <v>0</v>
      </c>
      <c r="G69" s="122" t="s">
        <v>348</v>
      </c>
      <c r="I69" s="122"/>
    </row>
    <row r="70" spans="1:9" s="110" customFormat="1" hidden="1" x14ac:dyDescent="0.25">
      <c r="A70" s="302"/>
      <c r="B70" s="277"/>
      <c r="C70" s="277"/>
      <c r="D70" s="281"/>
      <c r="E70" s="277"/>
      <c r="F70" s="87">
        <f t="shared" si="0"/>
        <v>0</v>
      </c>
      <c r="G70" s="122" t="s">
        <v>348</v>
      </c>
      <c r="I70" s="122"/>
    </row>
    <row r="71" spans="1:9" s="110" customFormat="1" hidden="1" x14ac:dyDescent="0.25">
      <c r="A71" s="302"/>
      <c r="B71" s="277"/>
      <c r="C71" s="277"/>
      <c r="D71" s="281"/>
      <c r="E71" s="277"/>
      <c r="F71" s="87">
        <f t="shared" si="0"/>
        <v>0</v>
      </c>
      <c r="G71" s="122" t="s">
        <v>348</v>
      </c>
      <c r="I71" s="122"/>
    </row>
    <row r="72" spans="1:9" s="110" customFormat="1" hidden="1" x14ac:dyDescent="0.25">
      <c r="A72" s="302"/>
      <c r="B72" s="277"/>
      <c r="C72" s="277"/>
      <c r="D72" s="281"/>
      <c r="E72" s="277"/>
      <c r="F72" s="87">
        <f t="shared" si="0"/>
        <v>0</v>
      </c>
      <c r="G72" s="122" t="s">
        <v>348</v>
      </c>
      <c r="I72" s="122"/>
    </row>
    <row r="73" spans="1:9" s="110" customFormat="1" hidden="1" x14ac:dyDescent="0.25">
      <c r="A73" s="302"/>
      <c r="B73" s="277"/>
      <c r="C73" s="277"/>
      <c r="D73" s="281"/>
      <c r="E73" s="277"/>
      <c r="F73" s="87">
        <f t="shared" si="0"/>
        <v>0</v>
      </c>
      <c r="G73" s="122" t="s">
        <v>348</v>
      </c>
      <c r="I73" s="122"/>
    </row>
    <row r="74" spans="1:9" s="110" customFormat="1" hidden="1" x14ac:dyDescent="0.25">
      <c r="A74" s="302"/>
      <c r="B74" s="277"/>
      <c r="C74" s="277"/>
      <c r="D74" s="281"/>
      <c r="E74" s="277"/>
      <c r="F74" s="87">
        <f t="shared" si="0"/>
        <v>0</v>
      </c>
      <c r="G74" s="122" t="s">
        <v>348</v>
      </c>
      <c r="I74" s="122"/>
    </row>
    <row r="75" spans="1:9" s="110" customFormat="1" hidden="1" x14ac:dyDescent="0.25">
      <c r="A75" s="302"/>
      <c r="B75" s="277"/>
      <c r="C75" s="277"/>
      <c r="D75" s="281"/>
      <c r="E75" s="277"/>
      <c r="F75" s="87">
        <f t="shared" si="0"/>
        <v>0</v>
      </c>
      <c r="G75" s="122" t="s">
        <v>348</v>
      </c>
      <c r="I75" s="122"/>
    </row>
    <row r="76" spans="1:9" s="110" customFormat="1" hidden="1" x14ac:dyDescent="0.25">
      <c r="A76" s="302"/>
      <c r="B76" s="277"/>
      <c r="C76" s="277"/>
      <c r="D76" s="281"/>
      <c r="E76" s="277"/>
      <c r="F76" s="87">
        <f t="shared" si="0"/>
        <v>0</v>
      </c>
      <c r="G76" s="122" t="s">
        <v>348</v>
      </c>
      <c r="I76" s="122"/>
    </row>
    <row r="77" spans="1:9" s="110" customFormat="1" hidden="1" x14ac:dyDescent="0.25">
      <c r="A77" s="302"/>
      <c r="B77" s="277"/>
      <c r="C77" s="277"/>
      <c r="D77" s="281"/>
      <c r="E77" s="277"/>
      <c r="F77" s="87">
        <f t="shared" si="0"/>
        <v>0</v>
      </c>
      <c r="G77" s="122" t="s">
        <v>348</v>
      </c>
      <c r="I77" s="122"/>
    </row>
    <row r="78" spans="1:9" s="110" customFormat="1" hidden="1" x14ac:dyDescent="0.25">
      <c r="A78" s="302"/>
      <c r="B78" s="277"/>
      <c r="C78" s="277"/>
      <c r="D78" s="281"/>
      <c r="E78" s="277"/>
      <c r="F78" s="87">
        <f t="shared" si="0"/>
        <v>0</v>
      </c>
      <c r="G78" s="122" t="s">
        <v>348</v>
      </c>
      <c r="I78" s="122"/>
    </row>
    <row r="79" spans="1:9" s="110" customFormat="1" hidden="1" x14ac:dyDescent="0.25">
      <c r="A79" s="302"/>
      <c r="B79" s="277"/>
      <c r="C79" s="277"/>
      <c r="D79" s="281"/>
      <c r="E79" s="277"/>
      <c r="F79" s="87">
        <f t="shared" si="0"/>
        <v>0</v>
      </c>
      <c r="G79" s="122" t="s">
        <v>348</v>
      </c>
      <c r="I79" s="122"/>
    </row>
    <row r="80" spans="1:9" s="110" customFormat="1" hidden="1" x14ac:dyDescent="0.25">
      <c r="A80" s="302"/>
      <c r="B80" s="277"/>
      <c r="C80" s="277"/>
      <c r="D80" s="281"/>
      <c r="E80" s="277"/>
      <c r="F80" s="87">
        <f t="shared" si="0"/>
        <v>0</v>
      </c>
      <c r="G80" s="122" t="s">
        <v>348</v>
      </c>
      <c r="I80" s="122"/>
    </row>
    <row r="81" spans="1:9" s="110" customFormat="1" hidden="1" x14ac:dyDescent="0.25">
      <c r="A81" s="302"/>
      <c r="B81" s="277"/>
      <c r="C81" s="277"/>
      <c r="D81" s="281"/>
      <c r="E81" s="277"/>
      <c r="F81" s="87">
        <f t="shared" si="0"/>
        <v>0</v>
      </c>
      <c r="G81" s="122" t="s">
        <v>348</v>
      </c>
      <c r="I81" s="122"/>
    </row>
    <row r="82" spans="1:9" s="110" customFormat="1" hidden="1" x14ac:dyDescent="0.25">
      <c r="A82" s="302"/>
      <c r="B82" s="277"/>
      <c r="C82" s="277"/>
      <c r="D82" s="281"/>
      <c r="E82" s="277"/>
      <c r="F82" s="87">
        <f t="shared" si="0"/>
        <v>0</v>
      </c>
      <c r="G82" s="122" t="s">
        <v>348</v>
      </c>
      <c r="I82" s="122"/>
    </row>
    <row r="83" spans="1:9" s="110" customFormat="1" hidden="1" x14ac:dyDescent="0.25">
      <c r="A83" s="302"/>
      <c r="B83" s="277"/>
      <c r="C83" s="277"/>
      <c r="D83" s="281"/>
      <c r="E83" s="277"/>
      <c r="F83" s="87">
        <f t="shared" si="0"/>
        <v>0</v>
      </c>
      <c r="G83" s="122" t="s">
        <v>348</v>
      </c>
      <c r="I83" s="122"/>
    </row>
    <row r="84" spans="1:9" s="110" customFormat="1" hidden="1" x14ac:dyDescent="0.25">
      <c r="A84" s="302"/>
      <c r="B84" s="277"/>
      <c r="C84" s="277"/>
      <c r="D84" s="281"/>
      <c r="E84" s="277"/>
      <c r="F84" s="87">
        <f t="shared" si="0"/>
        <v>0</v>
      </c>
      <c r="G84" s="122" t="s">
        <v>348</v>
      </c>
      <c r="I84" s="122"/>
    </row>
    <row r="85" spans="1:9" s="110" customFormat="1" hidden="1" x14ac:dyDescent="0.25">
      <c r="A85" s="302"/>
      <c r="B85" s="277"/>
      <c r="C85" s="277"/>
      <c r="D85" s="281"/>
      <c r="E85" s="277"/>
      <c r="F85" s="87">
        <f t="shared" si="0"/>
        <v>0</v>
      </c>
      <c r="G85" s="122" t="s">
        <v>348</v>
      </c>
      <c r="I85" s="122"/>
    </row>
    <row r="86" spans="1:9" s="110" customFormat="1" hidden="1" x14ac:dyDescent="0.25">
      <c r="A86" s="302"/>
      <c r="B86" s="277"/>
      <c r="C86" s="277"/>
      <c r="D86" s="281"/>
      <c r="E86" s="277"/>
      <c r="F86" s="87">
        <f t="shared" si="0"/>
        <v>0</v>
      </c>
      <c r="G86" s="122" t="s">
        <v>348</v>
      </c>
      <c r="I86" s="122"/>
    </row>
    <row r="87" spans="1:9" s="110" customFormat="1" hidden="1" x14ac:dyDescent="0.25">
      <c r="A87" s="302"/>
      <c r="B87" s="277"/>
      <c r="C87" s="277"/>
      <c r="D87" s="281"/>
      <c r="E87" s="277"/>
      <c r="F87" s="87">
        <f t="shared" si="0"/>
        <v>0</v>
      </c>
      <c r="G87" s="122" t="s">
        <v>348</v>
      </c>
      <c r="I87" s="122"/>
    </row>
    <row r="88" spans="1:9" s="110" customFormat="1" hidden="1" x14ac:dyDescent="0.25">
      <c r="A88" s="302"/>
      <c r="B88" s="277"/>
      <c r="C88" s="277"/>
      <c r="D88" s="281"/>
      <c r="E88" s="277"/>
      <c r="F88" s="87">
        <f t="shared" si="0"/>
        <v>0</v>
      </c>
      <c r="G88" s="122" t="s">
        <v>348</v>
      </c>
      <c r="I88" s="122"/>
    </row>
    <row r="89" spans="1:9" s="110" customFormat="1" hidden="1" x14ac:dyDescent="0.25">
      <c r="A89" s="302"/>
      <c r="B89" s="277"/>
      <c r="C89" s="277"/>
      <c r="D89" s="281"/>
      <c r="E89" s="277"/>
      <c r="F89" s="87">
        <f t="shared" si="0"/>
        <v>0</v>
      </c>
      <c r="G89" s="122" t="s">
        <v>348</v>
      </c>
      <c r="I89" s="122"/>
    </row>
    <row r="90" spans="1:9" s="110" customFormat="1" hidden="1" x14ac:dyDescent="0.25">
      <c r="A90" s="302"/>
      <c r="B90" s="277"/>
      <c r="C90" s="277"/>
      <c r="D90" s="281"/>
      <c r="E90" s="277"/>
      <c r="F90" s="87">
        <f t="shared" si="0"/>
        <v>0</v>
      </c>
      <c r="G90" s="122" t="s">
        <v>348</v>
      </c>
      <c r="I90" s="122"/>
    </row>
    <row r="91" spans="1:9" s="110" customFormat="1" hidden="1" x14ac:dyDescent="0.25">
      <c r="A91" s="302"/>
      <c r="B91" s="277"/>
      <c r="C91" s="277"/>
      <c r="D91" s="281"/>
      <c r="E91" s="277"/>
      <c r="F91" s="87">
        <f t="shared" si="0"/>
        <v>0</v>
      </c>
      <c r="G91" s="122" t="s">
        <v>348</v>
      </c>
      <c r="I91" s="122"/>
    </row>
    <row r="92" spans="1:9" s="110" customFormat="1" hidden="1" x14ac:dyDescent="0.25">
      <c r="A92" s="302"/>
      <c r="B92" s="277"/>
      <c r="C92" s="277"/>
      <c r="D92" s="281"/>
      <c r="E92" s="277"/>
      <c r="F92" s="87">
        <f t="shared" si="0"/>
        <v>0</v>
      </c>
      <c r="G92" s="122" t="s">
        <v>348</v>
      </c>
      <c r="I92" s="122"/>
    </row>
    <row r="93" spans="1:9" s="110" customFormat="1" hidden="1" x14ac:dyDescent="0.25">
      <c r="A93" s="302"/>
      <c r="B93" s="277"/>
      <c r="C93" s="277"/>
      <c r="D93" s="281"/>
      <c r="E93" s="277"/>
      <c r="F93" s="87">
        <f t="shared" si="0"/>
        <v>0</v>
      </c>
      <c r="G93" s="122" t="s">
        <v>348</v>
      </c>
      <c r="I93" s="122"/>
    </row>
    <row r="94" spans="1:9" s="110" customFormat="1" hidden="1" x14ac:dyDescent="0.25">
      <c r="A94" s="302"/>
      <c r="B94" s="277"/>
      <c r="C94" s="277"/>
      <c r="D94" s="281"/>
      <c r="E94" s="277"/>
      <c r="F94" s="87">
        <f t="shared" si="0"/>
        <v>0</v>
      </c>
      <c r="G94" s="122" t="s">
        <v>348</v>
      </c>
      <c r="I94" s="122"/>
    </row>
    <row r="95" spans="1:9" s="110" customFormat="1" hidden="1" x14ac:dyDescent="0.25">
      <c r="A95" s="302"/>
      <c r="B95" s="277"/>
      <c r="C95" s="277"/>
      <c r="D95" s="281"/>
      <c r="E95" s="277"/>
      <c r="F95" s="87">
        <f t="shared" si="0"/>
        <v>0</v>
      </c>
      <c r="G95" s="122" t="s">
        <v>348</v>
      </c>
      <c r="I95" s="122"/>
    </row>
    <row r="96" spans="1:9" s="110" customFormat="1" hidden="1" x14ac:dyDescent="0.25">
      <c r="A96" s="302"/>
      <c r="B96" s="277"/>
      <c r="C96" s="277"/>
      <c r="D96" s="281"/>
      <c r="E96" s="277"/>
      <c r="F96" s="87">
        <f t="shared" si="0"/>
        <v>0</v>
      </c>
      <c r="G96" s="122" t="s">
        <v>348</v>
      </c>
      <c r="I96" s="122"/>
    </row>
    <row r="97" spans="1:9" s="110" customFormat="1" hidden="1" x14ac:dyDescent="0.25">
      <c r="A97" s="302"/>
      <c r="B97" s="277"/>
      <c r="C97" s="277"/>
      <c r="D97" s="281"/>
      <c r="E97" s="277"/>
      <c r="F97" s="87">
        <f t="shared" si="0"/>
        <v>0</v>
      </c>
      <c r="G97" s="122" t="s">
        <v>348</v>
      </c>
      <c r="I97" s="122"/>
    </row>
    <row r="98" spans="1:9" s="110" customFormat="1" hidden="1" x14ac:dyDescent="0.25">
      <c r="A98" s="302"/>
      <c r="B98" s="277"/>
      <c r="C98" s="277"/>
      <c r="D98" s="281"/>
      <c r="E98" s="277"/>
      <c r="F98" s="87">
        <f t="shared" si="0"/>
        <v>0</v>
      </c>
      <c r="G98" s="122" t="s">
        <v>348</v>
      </c>
      <c r="I98" s="122"/>
    </row>
    <row r="99" spans="1:9" s="110" customFormat="1" hidden="1" x14ac:dyDescent="0.25">
      <c r="A99" s="302"/>
      <c r="B99" s="277"/>
      <c r="C99" s="277"/>
      <c r="D99" s="281"/>
      <c r="E99" s="277"/>
      <c r="F99" s="87">
        <f t="shared" si="0"/>
        <v>0</v>
      </c>
      <c r="G99" s="122" t="s">
        <v>348</v>
      </c>
      <c r="I99" s="122"/>
    </row>
    <row r="100" spans="1:9" s="110" customFormat="1" hidden="1" x14ac:dyDescent="0.25">
      <c r="A100" s="302"/>
      <c r="B100" s="277"/>
      <c r="C100" s="277"/>
      <c r="D100" s="281"/>
      <c r="E100" s="277"/>
      <c r="F100" s="87">
        <f t="shared" si="0"/>
        <v>0</v>
      </c>
      <c r="G100" s="122" t="s">
        <v>348</v>
      </c>
      <c r="I100" s="122"/>
    </row>
    <row r="101" spans="1:9" s="110" customFormat="1" hidden="1" x14ac:dyDescent="0.25">
      <c r="A101" s="302"/>
      <c r="B101" s="277"/>
      <c r="C101" s="277"/>
      <c r="D101" s="281"/>
      <c r="E101" s="277"/>
      <c r="F101" s="87">
        <f t="shared" si="0"/>
        <v>0</v>
      </c>
      <c r="G101" s="122" t="s">
        <v>348</v>
      </c>
      <c r="I101" s="122"/>
    </row>
    <row r="102" spans="1:9" s="110" customFormat="1" hidden="1" x14ac:dyDescent="0.25">
      <c r="A102" s="302"/>
      <c r="B102" s="277"/>
      <c r="C102" s="277"/>
      <c r="D102" s="281"/>
      <c r="E102" s="277"/>
      <c r="F102" s="87">
        <f t="shared" si="0"/>
        <v>0</v>
      </c>
      <c r="G102" s="122" t="s">
        <v>348</v>
      </c>
      <c r="I102" s="122"/>
    </row>
    <row r="103" spans="1:9" s="110" customFormat="1" hidden="1" x14ac:dyDescent="0.25">
      <c r="A103" s="302"/>
      <c r="B103" s="277"/>
      <c r="C103" s="277"/>
      <c r="D103" s="281"/>
      <c r="E103" s="277"/>
      <c r="F103" s="87">
        <f t="shared" si="0"/>
        <v>0</v>
      </c>
      <c r="G103" s="122" t="s">
        <v>348</v>
      </c>
      <c r="I103" s="122"/>
    </row>
    <row r="104" spans="1:9" s="110" customFormat="1" hidden="1" x14ac:dyDescent="0.25">
      <c r="A104" s="302"/>
      <c r="B104" s="277"/>
      <c r="C104" s="277"/>
      <c r="D104" s="281"/>
      <c r="E104" s="277"/>
      <c r="F104" s="87">
        <f t="shared" si="0"/>
        <v>0</v>
      </c>
      <c r="G104" s="122" t="s">
        <v>348</v>
      </c>
      <c r="I104" s="122"/>
    </row>
    <row r="105" spans="1:9" s="110" customFormat="1" hidden="1" x14ac:dyDescent="0.25">
      <c r="A105" s="302"/>
      <c r="B105" s="277"/>
      <c r="C105" s="277"/>
      <c r="D105" s="281"/>
      <c r="E105" s="277"/>
      <c r="F105" s="87">
        <f t="shared" si="0"/>
        <v>0</v>
      </c>
      <c r="G105" s="122" t="s">
        <v>348</v>
      </c>
      <c r="I105" s="122"/>
    </row>
    <row r="106" spans="1:9" s="110" customFormat="1" hidden="1" x14ac:dyDescent="0.25">
      <c r="A106" s="302"/>
      <c r="B106" s="277"/>
      <c r="C106" s="277"/>
      <c r="D106" s="281"/>
      <c r="E106" s="277"/>
      <c r="F106" s="87">
        <f t="shared" si="0"/>
        <v>0</v>
      </c>
      <c r="G106" s="122" t="s">
        <v>348</v>
      </c>
      <c r="I106" s="122"/>
    </row>
    <row r="107" spans="1:9" s="110" customFormat="1" hidden="1" x14ac:dyDescent="0.25">
      <c r="A107" s="302"/>
      <c r="B107" s="277"/>
      <c r="C107" s="277"/>
      <c r="D107" s="281"/>
      <c r="E107" s="277"/>
      <c r="F107" s="87">
        <f t="shared" si="0"/>
        <v>0</v>
      </c>
      <c r="G107" s="122" t="s">
        <v>348</v>
      </c>
      <c r="I107" s="122"/>
    </row>
    <row r="108" spans="1:9" s="110" customFormat="1" hidden="1" x14ac:dyDescent="0.25">
      <c r="A108" s="302"/>
      <c r="B108" s="277"/>
      <c r="C108" s="277"/>
      <c r="D108" s="281"/>
      <c r="E108" s="277"/>
      <c r="F108" s="87">
        <f t="shared" si="0"/>
        <v>0</v>
      </c>
      <c r="G108" s="122" t="s">
        <v>348</v>
      </c>
      <c r="I108" s="122"/>
    </row>
    <row r="109" spans="1:9" s="110" customFormat="1" hidden="1" x14ac:dyDescent="0.25">
      <c r="A109" s="302"/>
      <c r="B109" s="277"/>
      <c r="C109" s="277"/>
      <c r="D109" s="281"/>
      <c r="E109" s="277"/>
      <c r="F109" s="87">
        <f t="shared" si="0"/>
        <v>0</v>
      </c>
      <c r="G109" s="122" t="s">
        <v>348</v>
      </c>
      <c r="I109" s="122"/>
    </row>
    <row r="110" spans="1:9" s="110" customFormat="1" hidden="1" x14ac:dyDescent="0.25">
      <c r="A110" s="302"/>
      <c r="B110" s="277"/>
      <c r="C110" s="277"/>
      <c r="D110" s="281"/>
      <c r="E110" s="277"/>
      <c r="F110" s="87">
        <f t="shared" si="0"/>
        <v>0</v>
      </c>
      <c r="G110" s="122" t="s">
        <v>348</v>
      </c>
      <c r="I110" s="122"/>
    </row>
    <row r="111" spans="1:9" s="110" customFormat="1" hidden="1" x14ac:dyDescent="0.25">
      <c r="A111" s="302"/>
      <c r="B111" s="277"/>
      <c r="C111" s="277"/>
      <c r="D111" s="281"/>
      <c r="E111" s="277"/>
      <c r="F111" s="87">
        <f t="shared" si="0"/>
        <v>0</v>
      </c>
      <c r="G111" s="122" t="s">
        <v>348</v>
      </c>
      <c r="I111" s="122"/>
    </row>
    <row r="112" spans="1:9" s="110" customFormat="1" hidden="1" x14ac:dyDescent="0.25">
      <c r="A112" s="302"/>
      <c r="B112" s="277"/>
      <c r="C112" s="277"/>
      <c r="D112" s="281"/>
      <c r="E112" s="277"/>
      <c r="F112" s="87">
        <f t="shared" si="0"/>
        <v>0</v>
      </c>
      <c r="G112" s="122" t="s">
        <v>348</v>
      </c>
      <c r="I112" s="122"/>
    </row>
    <row r="113" spans="1:9" s="110" customFormat="1" hidden="1" x14ac:dyDescent="0.25">
      <c r="A113" s="302"/>
      <c r="B113" s="277"/>
      <c r="C113" s="277"/>
      <c r="D113" s="281"/>
      <c r="E113" s="277"/>
      <c r="F113" s="87">
        <f t="shared" si="0"/>
        <v>0</v>
      </c>
      <c r="G113" s="122" t="s">
        <v>348</v>
      </c>
      <c r="I113" s="122"/>
    </row>
    <row r="114" spans="1:9" s="110" customFormat="1" hidden="1" x14ac:dyDescent="0.25">
      <c r="A114" s="302"/>
      <c r="B114" s="277"/>
      <c r="C114" s="277"/>
      <c r="D114" s="281"/>
      <c r="E114" s="277"/>
      <c r="F114" s="87">
        <f t="shared" si="0"/>
        <v>0</v>
      </c>
      <c r="G114" s="122" t="s">
        <v>348</v>
      </c>
      <c r="I114" s="122"/>
    </row>
    <row r="115" spans="1:9" s="110" customFormat="1" hidden="1" x14ac:dyDescent="0.25">
      <c r="A115" s="302"/>
      <c r="B115" s="277"/>
      <c r="C115" s="277"/>
      <c r="D115" s="281"/>
      <c r="E115" s="277"/>
      <c r="F115" s="87">
        <f t="shared" si="0"/>
        <v>0</v>
      </c>
      <c r="G115" s="122" t="s">
        <v>348</v>
      </c>
      <c r="I115" s="122"/>
    </row>
    <row r="116" spans="1:9" s="110" customFormat="1" hidden="1" x14ac:dyDescent="0.25">
      <c r="A116" s="302"/>
      <c r="B116" s="277"/>
      <c r="C116" s="277"/>
      <c r="D116" s="281"/>
      <c r="E116" s="277"/>
      <c r="F116" s="87">
        <f t="shared" si="0"/>
        <v>0</v>
      </c>
      <c r="G116" s="122" t="s">
        <v>348</v>
      </c>
      <c r="I116" s="122"/>
    </row>
    <row r="117" spans="1:9" s="110" customFormat="1" hidden="1" x14ac:dyDescent="0.25">
      <c r="A117" s="302"/>
      <c r="B117" s="277"/>
      <c r="C117" s="277"/>
      <c r="D117" s="281"/>
      <c r="E117" s="277"/>
      <c r="F117" s="87">
        <f t="shared" si="0"/>
        <v>0</v>
      </c>
      <c r="G117" s="122" t="s">
        <v>348</v>
      </c>
      <c r="I117" s="122"/>
    </row>
    <row r="118" spans="1:9" s="110" customFormat="1" hidden="1" x14ac:dyDescent="0.25">
      <c r="A118" s="302"/>
      <c r="B118" s="277"/>
      <c r="C118" s="277"/>
      <c r="D118" s="281"/>
      <c r="E118" s="277"/>
      <c r="F118" s="87">
        <f t="shared" si="0"/>
        <v>0</v>
      </c>
      <c r="G118" s="122" t="s">
        <v>348</v>
      </c>
      <c r="I118" s="122"/>
    </row>
    <row r="119" spans="1:9" s="110" customFormat="1" hidden="1" x14ac:dyDescent="0.25">
      <c r="A119" s="302"/>
      <c r="B119" s="277"/>
      <c r="C119" s="277"/>
      <c r="D119" s="281"/>
      <c r="E119" s="277"/>
      <c r="F119" s="87">
        <f t="shared" si="0"/>
        <v>0</v>
      </c>
      <c r="G119" s="122" t="s">
        <v>348</v>
      </c>
      <c r="I119" s="122"/>
    </row>
    <row r="120" spans="1:9" s="110" customFormat="1" hidden="1" x14ac:dyDescent="0.25">
      <c r="A120" s="302"/>
      <c r="B120" s="277"/>
      <c r="C120" s="277"/>
      <c r="D120" s="281"/>
      <c r="E120" s="277"/>
      <c r="F120" s="87">
        <f t="shared" si="0"/>
        <v>0</v>
      </c>
      <c r="G120" s="122" t="s">
        <v>348</v>
      </c>
      <c r="I120" s="122"/>
    </row>
    <row r="121" spans="1:9" s="110" customFormat="1" hidden="1" x14ac:dyDescent="0.25">
      <c r="A121" s="302"/>
      <c r="B121" s="277"/>
      <c r="C121" s="277"/>
      <c r="D121" s="281"/>
      <c r="E121" s="277"/>
      <c r="F121" s="87">
        <f t="shared" si="0"/>
        <v>0</v>
      </c>
      <c r="G121" s="122" t="s">
        <v>348</v>
      </c>
      <c r="I121" s="122"/>
    </row>
    <row r="122" spans="1:9" s="110" customFormat="1" hidden="1" x14ac:dyDescent="0.25">
      <c r="A122" s="302"/>
      <c r="B122" s="277"/>
      <c r="C122" s="277"/>
      <c r="D122" s="281"/>
      <c r="E122" s="277"/>
      <c r="F122" s="87">
        <f t="shared" si="0"/>
        <v>0</v>
      </c>
      <c r="G122" s="122" t="s">
        <v>348</v>
      </c>
      <c r="I122" s="122"/>
    </row>
    <row r="123" spans="1:9" s="110" customFormat="1" hidden="1" x14ac:dyDescent="0.25">
      <c r="A123" s="302"/>
      <c r="B123" s="277"/>
      <c r="C123" s="277"/>
      <c r="D123" s="281"/>
      <c r="E123" s="277"/>
      <c r="F123" s="87">
        <f t="shared" si="0"/>
        <v>0</v>
      </c>
      <c r="G123" s="122" t="s">
        <v>348</v>
      </c>
      <c r="I123" s="122"/>
    </row>
    <row r="124" spans="1:9" s="110" customFormat="1" hidden="1" x14ac:dyDescent="0.25">
      <c r="A124" s="302"/>
      <c r="B124" s="277"/>
      <c r="C124" s="277"/>
      <c r="D124" s="281"/>
      <c r="E124" s="277"/>
      <c r="F124" s="87">
        <f t="shared" si="0"/>
        <v>0</v>
      </c>
      <c r="G124" s="122" t="s">
        <v>348</v>
      </c>
      <c r="I124" s="122"/>
    </row>
    <row r="125" spans="1:9" s="110" customFormat="1" hidden="1" x14ac:dyDescent="0.25">
      <c r="A125" s="302"/>
      <c r="B125" s="277"/>
      <c r="C125" s="277"/>
      <c r="D125" s="281"/>
      <c r="E125" s="277"/>
      <c r="F125" s="87">
        <f t="shared" si="0"/>
        <v>0</v>
      </c>
      <c r="G125" s="122" t="s">
        <v>348</v>
      </c>
      <c r="I125" s="122"/>
    </row>
    <row r="126" spans="1:9" s="110" customFormat="1" hidden="1" x14ac:dyDescent="0.25">
      <c r="A126" s="302"/>
      <c r="B126" s="277"/>
      <c r="C126" s="277"/>
      <c r="D126" s="281"/>
      <c r="E126" s="277"/>
      <c r="F126" s="87">
        <f t="shared" si="0"/>
        <v>0</v>
      </c>
      <c r="G126" s="122" t="s">
        <v>348</v>
      </c>
      <c r="I126" s="122"/>
    </row>
    <row r="127" spans="1:9" s="110" customFormat="1" hidden="1" x14ac:dyDescent="0.25">
      <c r="A127" s="302"/>
      <c r="B127" s="277"/>
      <c r="C127" s="277"/>
      <c r="D127" s="281"/>
      <c r="E127" s="277"/>
      <c r="F127" s="87">
        <f t="shared" si="0"/>
        <v>0</v>
      </c>
      <c r="G127" s="122" t="s">
        <v>348</v>
      </c>
      <c r="I127" s="122"/>
    </row>
    <row r="128" spans="1:9" s="110" customFormat="1" hidden="1" x14ac:dyDescent="0.25">
      <c r="A128" s="302"/>
      <c r="B128" s="277"/>
      <c r="C128" s="277"/>
      <c r="D128" s="281"/>
      <c r="E128" s="277"/>
      <c r="F128" s="87">
        <f t="shared" si="0"/>
        <v>0</v>
      </c>
      <c r="G128" s="122" t="s">
        <v>348</v>
      </c>
      <c r="I128" s="122"/>
    </row>
    <row r="129" spans="1:9" s="110" customFormat="1" hidden="1" x14ac:dyDescent="0.25">
      <c r="A129" s="302"/>
      <c r="B129" s="277"/>
      <c r="C129" s="277"/>
      <c r="D129" s="281"/>
      <c r="E129" s="277"/>
      <c r="F129" s="87">
        <f t="shared" si="0"/>
        <v>0</v>
      </c>
      <c r="G129" s="122" t="s">
        <v>348</v>
      </c>
      <c r="I129" s="122"/>
    </row>
    <row r="130" spans="1:9" s="110" customFormat="1" hidden="1" x14ac:dyDescent="0.25">
      <c r="A130" s="302"/>
      <c r="B130" s="277"/>
      <c r="C130" s="277"/>
      <c r="D130" s="281"/>
      <c r="E130" s="277"/>
      <c r="F130" s="87">
        <f t="shared" si="0"/>
        <v>0</v>
      </c>
      <c r="G130" s="122" t="s">
        <v>348</v>
      </c>
      <c r="I130" s="122"/>
    </row>
    <row r="131" spans="1:9" s="110" customFormat="1" hidden="1" x14ac:dyDescent="0.25">
      <c r="A131" s="302"/>
      <c r="B131" s="277"/>
      <c r="C131" s="277"/>
      <c r="D131" s="281"/>
      <c r="E131" s="277"/>
      <c r="F131" s="87">
        <f t="shared" si="0"/>
        <v>0</v>
      </c>
      <c r="G131" s="122" t="s">
        <v>348</v>
      </c>
      <c r="I131" s="122"/>
    </row>
    <row r="132" spans="1:9" s="110" customFormat="1" hidden="1" x14ac:dyDescent="0.25">
      <c r="A132" s="302"/>
      <c r="B132" s="277"/>
      <c r="C132" s="277"/>
      <c r="D132" s="281"/>
      <c r="E132" s="277"/>
      <c r="F132" s="87">
        <f t="shared" si="0"/>
        <v>0</v>
      </c>
      <c r="G132" s="122" t="s">
        <v>348</v>
      </c>
      <c r="I132" s="122"/>
    </row>
    <row r="133" spans="1:9" s="110" customFormat="1" hidden="1" x14ac:dyDescent="0.25">
      <c r="A133" s="302"/>
      <c r="B133" s="277"/>
      <c r="C133" s="277"/>
      <c r="D133" s="281"/>
      <c r="E133" s="277"/>
      <c r="F133" s="87">
        <f t="shared" si="0"/>
        <v>0</v>
      </c>
      <c r="G133" s="122" t="s">
        <v>348</v>
      </c>
      <c r="I133" s="122"/>
    </row>
    <row r="134" spans="1:9" s="110" customFormat="1" hidden="1" x14ac:dyDescent="0.25">
      <c r="A134" s="302"/>
      <c r="B134" s="277"/>
      <c r="C134" s="277"/>
      <c r="D134" s="281"/>
      <c r="E134" s="277"/>
      <c r="F134" s="87">
        <f t="shared" si="0"/>
        <v>0</v>
      </c>
      <c r="G134" s="122" t="s">
        <v>348</v>
      </c>
      <c r="I134" s="122"/>
    </row>
    <row r="135" spans="1:9" s="110" customFormat="1" x14ac:dyDescent="0.25">
      <c r="A135" s="302" t="s">
        <v>62</v>
      </c>
      <c r="B135" s="277">
        <v>3</v>
      </c>
      <c r="C135" s="277" t="s">
        <v>322</v>
      </c>
      <c r="D135" s="281">
        <f t="shared" ref="D135:D140" ca="1" si="2">RAND()*400000</f>
        <v>273411.1597759513</v>
      </c>
      <c r="E135" s="277">
        <v>7</v>
      </c>
      <c r="F135" s="309">
        <f ca="1">ROUND(+B135*D135*E135,2)</f>
        <v>5741634.3600000003</v>
      </c>
      <c r="G135" s="122" t="s">
        <v>348</v>
      </c>
      <c r="I135" s="122"/>
    </row>
    <row r="136" spans="1:9" s="110" customFormat="1" x14ac:dyDescent="0.25">
      <c r="A136" s="301"/>
      <c r="B136" s="98"/>
      <c r="C136" s="98"/>
      <c r="D136" s="144"/>
      <c r="E136" s="216" t="s">
        <v>40</v>
      </c>
      <c r="F136" s="217">
        <f ca="1">ROUND(SUBTOTAL(109,F6:F135),2)</f>
        <v>21858084.93</v>
      </c>
      <c r="G136" s="122" t="s">
        <v>348</v>
      </c>
      <c r="I136" s="125" t="s">
        <v>352</v>
      </c>
    </row>
    <row r="137" spans="1:9" s="110" customFormat="1" x14ac:dyDescent="0.25">
      <c r="A137" s="301"/>
      <c r="B137" s="98"/>
      <c r="C137" s="98"/>
      <c r="D137" s="144"/>
      <c r="E137" s="98"/>
      <c r="F137" s="310"/>
      <c r="G137" s="122" t="s">
        <v>349</v>
      </c>
    </row>
    <row r="138" spans="1:9" s="110" customFormat="1" x14ac:dyDescent="0.25">
      <c r="A138" s="302" t="s">
        <v>329</v>
      </c>
      <c r="B138" s="277">
        <v>3</v>
      </c>
      <c r="C138" s="277" t="s">
        <v>322</v>
      </c>
      <c r="D138" s="281">
        <f t="shared" ca="1" si="2"/>
        <v>114824.79847669964</v>
      </c>
      <c r="E138" s="277">
        <v>7</v>
      </c>
      <c r="F138" s="87">
        <f ca="1">ROUND(+B138*D138*E138,2)</f>
        <v>2411320.77</v>
      </c>
      <c r="G138" s="122" t="s">
        <v>349</v>
      </c>
    </row>
    <row r="139" spans="1:9" s="110" customFormat="1" x14ac:dyDescent="0.25">
      <c r="A139" s="302" t="s">
        <v>356</v>
      </c>
      <c r="B139" s="277">
        <v>3</v>
      </c>
      <c r="C139" s="277" t="s">
        <v>322</v>
      </c>
      <c r="D139" s="281">
        <f t="shared" ca="1" si="2"/>
        <v>180720.32738005414</v>
      </c>
      <c r="E139" s="277">
        <v>7</v>
      </c>
      <c r="F139" s="87">
        <f t="shared" ref="F139:F266" ca="1" si="3">ROUND(+B139*D139*E139,2)</f>
        <v>3795126.87</v>
      </c>
      <c r="G139" s="122" t="s">
        <v>349</v>
      </c>
      <c r="I139" s="122"/>
    </row>
    <row r="140" spans="1:9" s="110" customFormat="1" x14ac:dyDescent="0.25">
      <c r="A140" s="302" t="s">
        <v>357</v>
      </c>
      <c r="B140" s="277">
        <v>3</v>
      </c>
      <c r="C140" s="277" t="s">
        <v>322</v>
      </c>
      <c r="D140" s="281">
        <f t="shared" ca="1" si="2"/>
        <v>338120.96560003393</v>
      </c>
      <c r="E140" s="277">
        <v>7</v>
      </c>
      <c r="F140" s="87">
        <f t="shared" ca="1" si="3"/>
        <v>7100540.2800000003</v>
      </c>
      <c r="G140" s="122" t="s">
        <v>349</v>
      </c>
      <c r="I140" s="122"/>
    </row>
    <row r="141" spans="1:9" s="110" customFormat="1" hidden="1" x14ac:dyDescent="0.25">
      <c r="A141" s="302"/>
      <c r="B141" s="277"/>
      <c r="C141" s="277"/>
      <c r="D141" s="281"/>
      <c r="E141" s="277"/>
      <c r="F141" s="87">
        <f t="shared" si="3"/>
        <v>0</v>
      </c>
      <c r="G141" s="122" t="s">
        <v>349</v>
      </c>
      <c r="I141" s="122"/>
    </row>
    <row r="142" spans="1:9" s="110" customFormat="1" hidden="1" x14ac:dyDescent="0.25">
      <c r="A142" s="302"/>
      <c r="B142" s="277"/>
      <c r="C142" s="277"/>
      <c r="D142" s="281"/>
      <c r="E142" s="277"/>
      <c r="F142" s="87">
        <f t="shared" si="3"/>
        <v>0</v>
      </c>
      <c r="G142" s="122" t="s">
        <v>349</v>
      </c>
      <c r="I142" s="122"/>
    </row>
    <row r="143" spans="1:9" s="110" customFormat="1" hidden="1" x14ac:dyDescent="0.25">
      <c r="A143" s="302"/>
      <c r="B143" s="277"/>
      <c r="C143" s="277"/>
      <c r="D143" s="281"/>
      <c r="E143" s="277"/>
      <c r="F143" s="87">
        <f t="shared" si="3"/>
        <v>0</v>
      </c>
      <c r="G143" s="122" t="s">
        <v>349</v>
      </c>
      <c r="I143" s="122"/>
    </row>
    <row r="144" spans="1:9" s="110" customFormat="1" hidden="1" x14ac:dyDescent="0.25">
      <c r="A144" s="302"/>
      <c r="B144" s="277"/>
      <c r="C144" s="277"/>
      <c r="D144" s="281"/>
      <c r="E144" s="277"/>
      <c r="F144" s="87">
        <f t="shared" si="3"/>
        <v>0</v>
      </c>
      <c r="G144" s="122" t="s">
        <v>349</v>
      </c>
      <c r="I144" s="122"/>
    </row>
    <row r="145" spans="1:9" s="110" customFormat="1" hidden="1" x14ac:dyDescent="0.25">
      <c r="A145" s="302"/>
      <c r="B145" s="277"/>
      <c r="C145" s="277"/>
      <c r="D145" s="281"/>
      <c r="E145" s="277"/>
      <c r="F145" s="87">
        <f t="shared" si="3"/>
        <v>0</v>
      </c>
      <c r="G145" s="122" t="s">
        <v>349</v>
      </c>
      <c r="I145" s="122"/>
    </row>
    <row r="146" spans="1:9" s="110" customFormat="1" hidden="1" x14ac:dyDescent="0.25">
      <c r="A146" s="302"/>
      <c r="B146" s="277"/>
      <c r="C146" s="277"/>
      <c r="D146" s="281"/>
      <c r="E146" s="277"/>
      <c r="F146" s="87">
        <f t="shared" si="3"/>
        <v>0</v>
      </c>
      <c r="G146" s="122" t="s">
        <v>349</v>
      </c>
      <c r="I146" s="122"/>
    </row>
    <row r="147" spans="1:9" s="110" customFormat="1" hidden="1" x14ac:dyDescent="0.25">
      <c r="A147" s="302"/>
      <c r="B147" s="277"/>
      <c r="C147" s="277"/>
      <c r="D147" s="281"/>
      <c r="E147" s="277"/>
      <c r="F147" s="87">
        <f t="shared" si="3"/>
        <v>0</v>
      </c>
      <c r="G147" s="122" t="s">
        <v>349</v>
      </c>
      <c r="I147" s="122"/>
    </row>
    <row r="148" spans="1:9" s="110" customFormat="1" hidden="1" x14ac:dyDescent="0.25">
      <c r="A148" s="302"/>
      <c r="B148" s="277"/>
      <c r="C148" s="277"/>
      <c r="D148" s="281"/>
      <c r="E148" s="277"/>
      <c r="F148" s="87">
        <f t="shared" si="3"/>
        <v>0</v>
      </c>
      <c r="G148" s="122" t="s">
        <v>349</v>
      </c>
      <c r="I148" s="122"/>
    </row>
    <row r="149" spans="1:9" s="110" customFormat="1" hidden="1" x14ac:dyDescent="0.25">
      <c r="A149" s="302"/>
      <c r="B149" s="277"/>
      <c r="C149" s="277"/>
      <c r="D149" s="281"/>
      <c r="E149" s="277"/>
      <c r="F149" s="87">
        <f t="shared" si="3"/>
        <v>0</v>
      </c>
      <c r="G149" s="122" t="s">
        <v>349</v>
      </c>
      <c r="I149" s="122"/>
    </row>
    <row r="150" spans="1:9" s="110" customFormat="1" hidden="1" x14ac:dyDescent="0.25">
      <c r="A150" s="302"/>
      <c r="B150" s="277"/>
      <c r="C150" s="277"/>
      <c r="D150" s="281"/>
      <c r="E150" s="277"/>
      <c r="F150" s="87">
        <f t="shared" si="3"/>
        <v>0</v>
      </c>
      <c r="G150" s="122" t="s">
        <v>349</v>
      </c>
      <c r="I150" s="122"/>
    </row>
    <row r="151" spans="1:9" s="110" customFormat="1" hidden="1" x14ac:dyDescent="0.25">
      <c r="A151" s="302"/>
      <c r="B151" s="277"/>
      <c r="C151" s="277"/>
      <c r="D151" s="281"/>
      <c r="E151" s="277"/>
      <c r="F151" s="87">
        <f t="shared" si="3"/>
        <v>0</v>
      </c>
      <c r="G151" s="122" t="s">
        <v>349</v>
      </c>
      <c r="I151" s="122"/>
    </row>
    <row r="152" spans="1:9" s="110" customFormat="1" hidden="1" x14ac:dyDescent="0.25">
      <c r="A152" s="302"/>
      <c r="B152" s="277"/>
      <c r="C152" s="277"/>
      <c r="D152" s="281"/>
      <c r="E152" s="277"/>
      <c r="F152" s="87">
        <f t="shared" si="3"/>
        <v>0</v>
      </c>
      <c r="G152" s="122" t="s">
        <v>349</v>
      </c>
      <c r="I152" s="122"/>
    </row>
    <row r="153" spans="1:9" s="110" customFormat="1" hidden="1" x14ac:dyDescent="0.25">
      <c r="A153" s="302"/>
      <c r="B153" s="277"/>
      <c r="C153" s="277"/>
      <c r="D153" s="281"/>
      <c r="E153" s="277"/>
      <c r="F153" s="87">
        <f t="shared" si="3"/>
        <v>0</v>
      </c>
      <c r="G153" s="122" t="s">
        <v>349</v>
      </c>
      <c r="I153" s="122"/>
    </row>
    <row r="154" spans="1:9" s="110" customFormat="1" hidden="1" x14ac:dyDescent="0.25">
      <c r="A154" s="302"/>
      <c r="B154" s="277"/>
      <c r="C154" s="277"/>
      <c r="D154" s="281"/>
      <c r="E154" s="277"/>
      <c r="F154" s="87">
        <f t="shared" si="3"/>
        <v>0</v>
      </c>
      <c r="G154" s="122" t="s">
        <v>349</v>
      </c>
      <c r="I154" s="122"/>
    </row>
    <row r="155" spans="1:9" s="110" customFormat="1" hidden="1" x14ac:dyDescent="0.25">
      <c r="A155" s="302"/>
      <c r="B155" s="277"/>
      <c r="C155" s="277"/>
      <c r="D155" s="281"/>
      <c r="E155" s="277"/>
      <c r="F155" s="87">
        <f t="shared" si="3"/>
        <v>0</v>
      </c>
      <c r="G155" s="122" t="s">
        <v>349</v>
      </c>
      <c r="I155" s="122"/>
    </row>
    <row r="156" spans="1:9" s="110" customFormat="1" hidden="1" x14ac:dyDescent="0.25">
      <c r="A156" s="302"/>
      <c r="B156" s="277"/>
      <c r="C156" s="277"/>
      <c r="D156" s="281"/>
      <c r="E156" s="277"/>
      <c r="F156" s="87">
        <f t="shared" si="3"/>
        <v>0</v>
      </c>
      <c r="G156" s="122" t="s">
        <v>349</v>
      </c>
      <c r="I156" s="122"/>
    </row>
    <row r="157" spans="1:9" s="110" customFormat="1" hidden="1" x14ac:dyDescent="0.25">
      <c r="A157" s="302"/>
      <c r="B157" s="277"/>
      <c r="C157" s="277"/>
      <c r="D157" s="281"/>
      <c r="E157" s="277"/>
      <c r="F157" s="87">
        <f t="shared" si="3"/>
        <v>0</v>
      </c>
      <c r="G157" s="122" t="s">
        <v>349</v>
      </c>
      <c r="I157" s="122"/>
    </row>
    <row r="158" spans="1:9" s="110" customFormat="1" hidden="1" x14ac:dyDescent="0.25">
      <c r="A158" s="302"/>
      <c r="B158" s="277"/>
      <c r="C158" s="277"/>
      <c r="D158" s="281"/>
      <c r="E158" s="277"/>
      <c r="F158" s="87">
        <f t="shared" si="3"/>
        <v>0</v>
      </c>
      <c r="G158" s="122" t="s">
        <v>349</v>
      </c>
      <c r="I158" s="122"/>
    </row>
    <row r="159" spans="1:9" s="110" customFormat="1" hidden="1" x14ac:dyDescent="0.25">
      <c r="A159" s="302"/>
      <c r="B159" s="277"/>
      <c r="C159" s="277"/>
      <c r="D159" s="281"/>
      <c r="E159" s="277"/>
      <c r="F159" s="87">
        <f t="shared" si="3"/>
        <v>0</v>
      </c>
      <c r="G159" s="122" t="s">
        <v>349</v>
      </c>
      <c r="I159" s="122"/>
    </row>
    <row r="160" spans="1:9" s="110" customFormat="1" hidden="1" x14ac:dyDescent="0.25">
      <c r="A160" s="302"/>
      <c r="B160" s="277"/>
      <c r="C160" s="277"/>
      <c r="D160" s="281"/>
      <c r="E160" s="277"/>
      <c r="F160" s="87">
        <f t="shared" si="3"/>
        <v>0</v>
      </c>
      <c r="G160" s="122" t="s">
        <v>349</v>
      </c>
      <c r="I160" s="122"/>
    </row>
    <row r="161" spans="1:9" s="110" customFormat="1" hidden="1" x14ac:dyDescent="0.25">
      <c r="A161" s="302"/>
      <c r="B161" s="277"/>
      <c r="C161" s="277"/>
      <c r="D161" s="281"/>
      <c r="E161" s="277"/>
      <c r="F161" s="87">
        <f t="shared" si="3"/>
        <v>0</v>
      </c>
      <c r="G161" s="122" t="s">
        <v>349</v>
      </c>
      <c r="I161" s="122"/>
    </row>
    <row r="162" spans="1:9" s="110" customFormat="1" hidden="1" x14ac:dyDescent="0.25">
      <c r="A162" s="302"/>
      <c r="B162" s="277"/>
      <c r="C162" s="277"/>
      <c r="D162" s="281"/>
      <c r="E162" s="277"/>
      <c r="F162" s="87">
        <f t="shared" si="3"/>
        <v>0</v>
      </c>
      <c r="G162" s="122" t="s">
        <v>349</v>
      </c>
      <c r="I162" s="122"/>
    </row>
    <row r="163" spans="1:9" s="110" customFormat="1" hidden="1" x14ac:dyDescent="0.25">
      <c r="A163" s="302"/>
      <c r="B163" s="277"/>
      <c r="C163" s="277"/>
      <c r="D163" s="281"/>
      <c r="E163" s="277"/>
      <c r="F163" s="87">
        <f t="shared" si="3"/>
        <v>0</v>
      </c>
      <c r="G163" s="122" t="s">
        <v>349</v>
      </c>
      <c r="I163" s="122"/>
    </row>
    <row r="164" spans="1:9" s="110" customFormat="1" hidden="1" x14ac:dyDescent="0.25">
      <c r="A164" s="302"/>
      <c r="B164" s="277"/>
      <c r="C164" s="277"/>
      <c r="D164" s="281"/>
      <c r="E164" s="277"/>
      <c r="F164" s="87">
        <f t="shared" si="3"/>
        <v>0</v>
      </c>
      <c r="G164" s="122" t="s">
        <v>349</v>
      </c>
      <c r="I164" s="122"/>
    </row>
    <row r="165" spans="1:9" s="110" customFormat="1" hidden="1" x14ac:dyDescent="0.25">
      <c r="A165" s="302"/>
      <c r="B165" s="277"/>
      <c r="C165" s="277"/>
      <c r="D165" s="281"/>
      <c r="E165" s="277"/>
      <c r="F165" s="87">
        <f t="shared" si="3"/>
        <v>0</v>
      </c>
      <c r="G165" s="122" t="s">
        <v>349</v>
      </c>
      <c r="I165" s="122"/>
    </row>
    <row r="166" spans="1:9" s="110" customFormat="1" hidden="1" x14ac:dyDescent="0.25">
      <c r="A166" s="302"/>
      <c r="B166" s="277"/>
      <c r="C166" s="277"/>
      <c r="D166" s="281"/>
      <c r="E166" s="277"/>
      <c r="F166" s="87">
        <f t="shared" si="3"/>
        <v>0</v>
      </c>
      <c r="G166" s="122" t="s">
        <v>349</v>
      </c>
      <c r="I166" s="122"/>
    </row>
    <row r="167" spans="1:9" s="110" customFormat="1" hidden="1" x14ac:dyDescent="0.25">
      <c r="A167" s="302"/>
      <c r="B167" s="277"/>
      <c r="C167" s="277"/>
      <c r="D167" s="281"/>
      <c r="E167" s="277"/>
      <c r="F167" s="87">
        <f t="shared" si="3"/>
        <v>0</v>
      </c>
      <c r="G167" s="122" t="s">
        <v>349</v>
      </c>
      <c r="I167" s="122"/>
    </row>
    <row r="168" spans="1:9" s="110" customFormat="1" hidden="1" x14ac:dyDescent="0.25">
      <c r="A168" s="302"/>
      <c r="B168" s="277"/>
      <c r="C168" s="277"/>
      <c r="D168" s="281"/>
      <c r="E168" s="277"/>
      <c r="F168" s="87">
        <f t="shared" si="3"/>
        <v>0</v>
      </c>
      <c r="G168" s="122" t="s">
        <v>349</v>
      </c>
      <c r="I168" s="122"/>
    </row>
    <row r="169" spans="1:9" s="110" customFormat="1" hidden="1" x14ac:dyDescent="0.25">
      <c r="A169" s="302"/>
      <c r="B169" s="277"/>
      <c r="C169" s="277"/>
      <c r="D169" s="281"/>
      <c r="E169" s="277"/>
      <c r="F169" s="87">
        <f t="shared" si="3"/>
        <v>0</v>
      </c>
      <c r="G169" s="122" t="s">
        <v>349</v>
      </c>
      <c r="I169" s="122"/>
    </row>
    <row r="170" spans="1:9" s="110" customFormat="1" hidden="1" x14ac:dyDescent="0.25">
      <c r="A170" s="302"/>
      <c r="B170" s="277"/>
      <c r="C170" s="277"/>
      <c r="D170" s="281"/>
      <c r="E170" s="277"/>
      <c r="F170" s="87">
        <f t="shared" si="3"/>
        <v>0</v>
      </c>
      <c r="G170" s="122" t="s">
        <v>349</v>
      </c>
      <c r="I170" s="122"/>
    </row>
    <row r="171" spans="1:9" s="110" customFormat="1" hidden="1" x14ac:dyDescent="0.25">
      <c r="A171" s="302"/>
      <c r="B171" s="277"/>
      <c r="C171" s="277"/>
      <c r="D171" s="281"/>
      <c r="E171" s="277"/>
      <c r="F171" s="87">
        <f t="shared" si="3"/>
        <v>0</v>
      </c>
      <c r="G171" s="122" t="s">
        <v>349</v>
      </c>
      <c r="I171" s="122"/>
    </row>
    <row r="172" spans="1:9" s="110" customFormat="1" hidden="1" x14ac:dyDescent="0.25">
      <c r="A172" s="302"/>
      <c r="B172" s="277"/>
      <c r="C172" s="277"/>
      <c r="D172" s="281"/>
      <c r="E172" s="277"/>
      <c r="F172" s="87">
        <f t="shared" si="3"/>
        <v>0</v>
      </c>
      <c r="G172" s="122" t="s">
        <v>349</v>
      </c>
      <c r="I172" s="122"/>
    </row>
    <row r="173" spans="1:9" s="110" customFormat="1" hidden="1" x14ac:dyDescent="0.25">
      <c r="A173" s="302"/>
      <c r="B173" s="277"/>
      <c r="C173" s="277"/>
      <c r="D173" s="281"/>
      <c r="E173" s="277"/>
      <c r="F173" s="87">
        <f t="shared" si="3"/>
        <v>0</v>
      </c>
      <c r="G173" s="122" t="s">
        <v>349</v>
      </c>
      <c r="I173" s="122"/>
    </row>
    <row r="174" spans="1:9" s="110" customFormat="1" hidden="1" x14ac:dyDescent="0.25">
      <c r="A174" s="302"/>
      <c r="B174" s="277"/>
      <c r="C174" s="277"/>
      <c r="D174" s="281"/>
      <c r="E174" s="277"/>
      <c r="F174" s="87">
        <f t="shared" si="3"/>
        <v>0</v>
      </c>
      <c r="G174" s="122" t="s">
        <v>349</v>
      </c>
      <c r="I174" s="122"/>
    </row>
    <row r="175" spans="1:9" s="110" customFormat="1" hidden="1" x14ac:dyDescent="0.25">
      <c r="A175" s="302"/>
      <c r="B175" s="277"/>
      <c r="C175" s="277"/>
      <c r="D175" s="281"/>
      <c r="E175" s="277"/>
      <c r="F175" s="87">
        <f t="shared" si="3"/>
        <v>0</v>
      </c>
      <c r="G175" s="122" t="s">
        <v>349</v>
      </c>
      <c r="I175" s="122"/>
    </row>
    <row r="176" spans="1:9" s="110" customFormat="1" hidden="1" x14ac:dyDescent="0.25">
      <c r="A176" s="302"/>
      <c r="B176" s="277"/>
      <c r="C176" s="277"/>
      <c r="D176" s="281"/>
      <c r="E176" s="277"/>
      <c r="F176" s="87">
        <f t="shared" si="3"/>
        <v>0</v>
      </c>
      <c r="G176" s="122" t="s">
        <v>349</v>
      </c>
      <c r="I176" s="122"/>
    </row>
    <row r="177" spans="1:9" s="110" customFormat="1" hidden="1" x14ac:dyDescent="0.25">
      <c r="A177" s="302"/>
      <c r="B177" s="277"/>
      <c r="C177" s="277"/>
      <c r="D177" s="281"/>
      <c r="E177" s="277"/>
      <c r="F177" s="87">
        <f t="shared" si="3"/>
        <v>0</v>
      </c>
      <c r="G177" s="122" t="s">
        <v>349</v>
      </c>
      <c r="I177" s="122"/>
    </row>
    <row r="178" spans="1:9" s="110" customFormat="1" hidden="1" x14ac:dyDescent="0.25">
      <c r="A178" s="302"/>
      <c r="B178" s="277"/>
      <c r="C178" s="277"/>
      <c r="D178" s="281"/>
      <c r="E178" s="277"/>
      <c r="F178" s="87">
        <f t="shared" si="3"/>
        <v>0</v>
      </c>
      <c r="G178" s="122" t="s">
        <v>349</v>
      </c>
      <c r="I178" s="122"/>
    </row>
    <row r="179" spans="1:9" s="110" customFormat="1" hidden="1" x14ac:dyDescent="0.25">
      <c r="A179" s="302"/>
      <c r="B179" s="277"/>
      <c r="C179" s="277"/>
      <c r="D179" s="281"/>
      <c r="E179" s="277"/>
      <c r="F179" s="87">
        <f t="shared" si="3"/>
        <v>0</v>
      </c>
      <c r="G179" s="122" t="s">
        <v>349</v>
      </c>
      <c r="I179" s="122"/>
    </row>
    <row r="180" spans="1:9" s="110" customFormat="1" hidden="1" x14ac:dyDescent="0.25">
      <c r="A180" s="302"/>
      <c r="B180" s="277"/>
      <c r="C180" s="277"/>
      <c r="D180" s="281"/>
      <c r="E180" s="277"/>
      <c r="F180" s="87">
        <f t="shared" si="3"/>
        <v>0</v>
      </c>
      <c r="G180" s="122" t="s">
        <v>349</v>
      </c>
      <c r="I180" s="122"/>
    </row>
    <row r="181" spans="1:9" s="110" customFormat="1" hidden="1" x14ac:dyDescent="0.25">
      <c r="A181" s="302"/>
      <c r="B181" s="277"/>
      <c r="C181" s="277"/>
      <c r="D181" s="281"/>
      <c r="E181" s="277"/>
      <c r="F181" s="87">
        <f t="shared" si="3"/>
        <v>0</v>
      </c>
      <c r="G181" s="122" t="s">
        <v>349</v>
      </c>
      <c r="I181" s="122"/>
    </row>
    <row r="182" spans="1:9" s="110" customFormat="1" hidden="1" x14ac:dyDescent="0.25">
      <c r="A182" s="302"/>
      <c r="B182" s="277"/>
      <c r="C182" s="277"/>
      <c r="D182" s="281"/>
      <c r="E182" s="277"/>
      <c r="F182" s="87">
        <f t="shared" si="3"/>
        <v>0</v>
      </c>
      <c r="G182" s="122" t="s">
        <v>349</v>
      </c>
      <c r="I182" s="122"/>
    </row>
    <row r="183" spans="1:9" s="110" customFormat="1" hidden="1" x14ac:dyDescent="0.25">
      <c r="A183" s="302"/>
      <c r="B183" s="277"/>
      <c r="C183" s="277"/>
      <c r="D183" s="281"/>
      <c r="E183" s="277"/>
      <c r="F183" s="87">
        <f t="shared" si="3"/>
        <v>0</v>
      </c>
      <c r="G183" s="122" t="s">
        <v>349</v>
      </c>
      <c r="I183" s="122"/>
    </row>
    <row r="184" spans="1:9" s="110" customFormat="1" hidden="1" x14ac:dyDescent="0.25">
      <c r="A184" s="302"/>
      <c r="B184" s="277"/>
      <c r="C184" s="277"/>
      <c r="D184" s="281"/>
      <c r="E184" s="277"/>
      <c r="F184" s="87">
        <f t="shared" si="3"/>
        <v>0</v>
      </c>
      <c r="G184" s="122" t="s">
        <v>349</v>
      </c>
      <c r="I184" s="122"/>
    </row>
    <row r="185" spans="1:9" s="110" customFormat="1" hidden="1" x14ac:dyDescent="0.25">
      <c r="A185" s="302"/>
      <c r="B185" s="277"/>
      <c r="C185" s="277"/>
      <c r="D185" s="281"/>
      <c r="E185" s="277"/>
      <c r="F185" s="87">
        <f t="shared" si="3"/>
        <v>0</v>
      </c>
      <c r="G185" s="122" t="s">
        <v>349</v>
      </c>
      <c r="I185" s="122"/>
    </row>
    <row r="186" spans="1:9" s="110" customFormat="1" hidden="1" x14ac:dyDescent="0.25">
      <c r="A186" s="302"/>
      <c r="B186" s="277"/>
      <c r="C186" s="277"/>
      <c r="D186" s="281"/>
      <c r="E186" s="277"/>
      <c r="F186" s="87">
        <f t="shared" si="3"/>
        <v>0</v>
      </c>
      <c r="G186" s="122" t="s">
        <v>349</v>
      </c>
      <c r="I186" s="122"/>
    </row>
    <row r="187" spans="1:9" s="110" customFormat="1" hidden="1" x14ac:dyDescent="0.25">
      <c r="A187" s="302"/>
      <c r="B187" s="277"/>
      <c r="C187" s="277"/>
      <c r="D187" s="281"/>
      <c r="E187" s="277"/>
      <c r="F187" s="87">
        <f t="shared" si="3"/>
        <v>0</v>
      </c>
      <c r="G187" s="122" t="s">
        <v>349</v>
      </c>
      <c r="I187" s="122"/>
    </row>
    <row r="188" spans="1:9" s="110" customFormat="1" hidden="1" x14ac:dyDescent="0.25">
      <c r="A188" s="302"/>
      <c r="B188" s="277"/>
      <c r="C188" s="277"/>
      <c r="D188" s="281"/>
      <c r="E188" s="277"/>
      <c r="F188" s="87">
        <f t="shared" si="3"/>
        <v>0</v>
      </c>
      <c r="G188" s="122" t="s">
        <v>349</v>
      </c>
      <c r="I188" s="122"/>
    </row>
    <row r="189" spans="1:9" s="110" customFormat="1" hidden="1" x14ac:dyDescent="0.25">
      <c r="A189" s="302"/>
      <c r="B189" s="277"/>
      <c r="C189" s="277"/>
      <c r="D189" s="281"/>
      <c r="E189" s="277"/>
      <c r="F189" s="87">
        <f t="shared" si="3"/>
        <v>0</v>
      </c>
      <c r="G189" s="122" t="s">
        <v>349</v>
      </c>
      <c r="I189" s="122"/>
    </row>
    <row r="190" spans="1:9" s="110" customFormat="1" hidden="1" x14ac:dyDescent="0.25">
      <c r="A190" s="302"/>
      <c r="B190" s="277"/>
      <c r="C190" s="277"/>
      <c r="D190" s="281"/>
      <c r="E190" s="277"/>
      <c r="F190" s="87">
        <f t="shared" si="3"/>
        <v>0</v>
      </c>
      <c r="G190" s="122" t="s">
        <v>349</v>
      </c>
      <c r="I190" s="122"/>
    </row>
    <row r="191" spans="1:9" s="110" customFormat="1" hidden="1" x14ac:dyDescent="0.25">
      <c r="A191" s="302"/>
      <c r="B191" s="277"/>
      <c r="C191" s="277"/>
      <c r="D191" s="281"/>
      <c r="E191" s="277"/>
      <c r="F191" s="87">
        <f t="shared" si="3"/>
        <v>0</v>
      </c>
      <c r="G191" s="122" t="s">
        <v>349</v>
      </c>
      <c r="I191" s="122"/>
    </row>
    <row r="192" spans="1:9" s="110" customFormat="1" hidden="1" x14ac:dyDescent="0.25">
      <c r="A192" s="302"/>
      <c r="B192" s="277"/>
      <c r="C192" s="277"/>
      <c r="D192" s="281"/>
      <c r="E192" s="277"/>
      <c r="F192" s="87">
        <f t="shared" si="3"/>
        <v>0</v>
      </c>
      <c r="G192" s="122" t="s">
        <v>349</v>
      </c>
      <c r="I192" s="122"/>
    </row>
    <row r="193" spans="1:9" s="110" customFormat="1" hidden="1" x14ac:dyDescent="0.25">
      <c r="A193" s="302"/>
      <c r="B193" s="277"/>
      <c r="C193" s="277"/>
      <c r="D193" s="281"/>
      <c r="E193" s="277"/>
      <c r="F193" s="87">
        <f t="shared" si="3"/>
        <v>0</v>
      </c>
      <c r="G193" s="122" t="s">
        <v>349</v>
      </c>
      <c r="I193" s="122"/>
    </row>
    <row r="194" spans="1:9" s="110" customFormat="1" hidden="1" x14ac:dyDescent="0.25">
      <c r="A194" s="302"/>
      <c r="B194" s="277"/>
      <c r="C194" s="277"/>
      <c r="D194" s="281"/>
      <c r="E194" s="277"/>
      <c r="F194" s="87">
        <f t="shared" si="3"/>
        <v>0</v>
      </c>
      <c r="G194" s="122" t="s">
        <v>349</v>
      </c>
      <c r="I194" s="122"/>
    </row>
    <row r="195" spans="1:9" s="110" customFormat="1" hidden="1" x14ac:dyDescent="0.25">
      <c r="A195" s="302"/>
      <c r="B195" s="277"/>
      <c r="C195" s="277"/>
      <c r="D195" s="281"/>
      <c r="E195" s="277"/>
      <c r="F195" s="87">
        <f t="shared" si="3"/>
        <v>0</v>
      </c>
      <c r="G195" s="122" t="s">
        <v>349</v>
      </c>
      <c r="I195" s="122"/>
    </row>
    <row r="196" spans="1:9" s="110" customFormat="1" hidden="1" x14ac:dyDescent="0.25">
      <c r="A196" s="302"/>
      <c r="B196" s="277"/>
      <c r="C196" s="277"/>
      <c r="D196" s="281"/>
      <c r="E196" s="277"/>
      <c r="F196" s="87">
        <f t="shared" si="3"/>
        <v>0</v>
      </c>
      <c r="G196" s="122" t="s">
        <v>349</v>
      </c>
      <c r="I196" s="122"/>
    </row>
    <row r="197" spans="1:9" s="110" customFormat="1" hidden="1" x14ac:dyDescent="0.25">
      <c r="A197" s="302"/>
      <c r="B197" s="277"/>
      <c r="C197" s="277"/>
      <c r="D197" s="281"/>
      <c r="E197" s="277"/>
      <c r="F197" s="87">
        <f t="shared" si="3"/>
        <v>0</v>
      </c>
      <c r="G197" s="122" t="s">
        <v>349</v>
      </c>
      <c r="I197" s="122"/>
    </row>
    <row r="198" spans="1:9" s="110" customFormat="1" hidden="1" x14ac:dyDescent="0.25">
      <c r="A198" s="302"/>
      <c r="B198" s="277"/>
      <c r="C198" s="277"/>
      <c r="D198" s="281"/>
      <c r="E198" s="277"/>
      <c r="F198" s="87">
        <f t="shared" si="3"/>
        <v>0</v>
      </c>
      <c r="G198" s="122" t="s">
        <v>349</v>
      </c>
      <c r="I198" s="122"/>
    </row>
    <row r="199" spans="1:9" s="110" customFormat="1" hidden="1" x14ac:dyDescent="0.25">
      <c r="A199" s="302"/>
      <c r="B199" s="277"/>
      <c r="C199" s="277"/>
      <c r="D199" s="281"/>
      <c r="E199" s="277"/>
      <c r="F199" s="87">
        <f t="shared" si="3"/>
        <v>0</v>
      </c>
      <c r="G199" s="122" t="s">
        <v>349</v>
      </c>
      <c r="I199" s="122"/>
    </row>
    <row r="200" spans="1:9" s="110" customFormat="1" hidden="1" x14ac:dyDescent="0.25">
      <c r="A200" s="302"/>
      <c r="B200" s="277"/>
      <c r="C200" s="277"/>
      <c r="D200" s="281"/>
      <c r="E200" s="277"/>
      <c r="F200" s="87">
        <f t="shared" si="3"/>
        <v>0</v>
      </c>
      <c r="G200" s="122" t="s">
        <v>349</v>
      </c>
      <c r="I200" s="122"/>
    </row>
    <row r="201" spans="1:9" s="110" customFormat="1" hidden="1" x14ac:dyDescent="0.25">
      <c r="A201" s="302"/>
      <c r="B201" s="277"/>
      <c r="C201" s="277"/>
      <c r="D201" s="281"/>
      <c r="E201" s="277"/>
      <c r="F201" s="87">
        <f t="shared" si="3"/>
        <v>0</v>
      </c>
      <c r="G201" s="122" t="s">
        <v>349</v>
      </c>
      <c r="I201" s="122"/>
    </row>
    <row r="202" spans="1:9" s="110" customFormat="1" hidden="1" x14ac:dyDescent="0.25">
      <c r="A202" s="302"/>
      <c r="B202" s="277"/>
      <c r="C202" s="277"/>
      <c r="D202" s="281"/>
      <c r="E202" s="277"/>
      <c r="F202" s="87">
        <f t="shared" si="3"/>
        <v>0</v>
      </c>
      <c r="G202" s="122" t="s">
        <v>349</v>
      </c>
      <c r="I202" s="122"/>
    </row>
    <row r="203" spans="1:9" s="110" customFormat="1" hidden="1" x14ac:dyDescent="0.25">
      <c r="A203" s="302"/>
      <c r="B203" s="277"/>
      <c r="C203" s="277"/>
      <c r="D203" s="281"/>
      <c r="E203" s="277"/>
      <c r="F203" s="87">
        <f t="shared" si="3"/>
        <v>0</v>
      </c>
      <c r="G203" s="122" t="s">
        <v>349</v>
      </c>
      <c r="I203" s="122"/>
    </row>
    <row r="204" spans="1:9" s="110" customFormat="1" hidden="1" x14ac:dyDescent="0.25">
      <c r="A204" s="302"/>
      <c r="B204" s="277"/>
      <c r="C204" s="277"/>
      <c r="D204" s="281"/>
      <c r="E204" s="277"/>
      <c r="F204" s="87">
        <f t="shared" si="3"/>
        <v>0</v>
      </c>
      <c r="G204" s="122" t="s">
        <v>349</v>
      </c>
      <c r="I204" s="122"/>
    </row>
    <row r="205" spans="1:9" s="110" customFormat="1" hidden="1" x14ac:dyDescent="0.25">
      <c r="A205" s="302"/>
      <c r="B205" s="277"/>
      <c r="C205" s="277"/>
      <c r="D205" s="281"/>
      <c r="E205" s="277"/>
      <c r="F205" s="87">
        <f t="shared" si="3"/>
        <v>0</v>
      </c>
      <c r="G205" s="122" t="s">
        <v>349</v>
      </c>
      <c r="I205" s="122"/>
    </row>
    <row r="206" spans="1:9" s="110" customFormat="1" hidden="1" x14ac:dyDescent="0.25">
      <c r="A206" s="302"/>
      <c r="B206" s="277"/>
      <c r="C206" s="277"/>
      <c r="D206" s="281"/>
      <c r="E206" s="277"/>
      <c r="F206" s="87">
        <f t="shared" si="3"/>
        <v>0</v>
      </c>
      <c r="G206" s="122" t="s">
        <v>349</v>
      </c>
      <c r="I206" s="122"/>
    </row>
    <row r="207" spans="1:9" s="110" customFormat="1" hidden="1" x14ac:dyDescent="0.25">
      <c r="A207" s="302"/>
      <c r="B207" s="277"/>
      <c r="C207" s="277"/>
      <c r="D207" s="281"/>
      <c r="E207" s="277"/>
      <c r="F207" s="87">
        <f t="shared" si="3"/>
        <v>0</v>
      </c>
      <c r="G207" s="122" t="s">
        <v>349</v>
      </c>
      <c r="I207" s="122"/>
    </row>
    <row r="208" spans="1:9" s="110" customFormat="1" hidden="1" x14ac:dyDescent="0.25">
      <c r="A208" s="302"/>
      <c r="B208" s="277"/>
      <c r="C208" s="277"/>
      <c r="D208" s="281"/>
      <c r="E208" s="277"/>
      <c r="F208" s="87">
        <f t="shared" si="3"/>
        <v>0</v>
      </c>
      <c r="G208" s="122" t="s">
        <v>349</v>
      </c>
      <c r="I208" s="122"/>
    </row>
    <row r="209" spans="1:9" s="110" customFormat="1" hidden="1" x14ac:dyDescent="0.25">
      <c r="A209" s="302"/>
      <c r="B209" s="277"/>
      <c r="C209" s="277"/>
      <c r="D209" s="281"/>
      <c r="E209" s="277"/>
      <c r="F209" s="87">
        <f t="shared" si="3"/>
        <v>0</v>
      </c>
      <c r="G209" s="122" t="s">
        <v>349</v>
      </c>
      <c r="I209" s="122"/>
    </row>
    <row r="210" spans="1:9" s="110" customFormat="1" hidden="1" x14ac:dyDescent="0.25">
      <c r="A210" s="302"/>
      <c r="B210" s="277"/>
      <c r="C210" s="277"/>
      <c r="D210" s="281"/>
      <c r="E210" s="277"/>
      <c r="F210" s="87">
        <f t="shared" si="3"/>
        <v>0</v>
      </c>
      <c r="G210" s="122" t="s">
        <v>349</v>
      </c>
      <c r="I210" s="122"/>
    </row>
    <row r="211" spans="1:9" s="110" customFormat="1" hidden="1" x14ac:dyDescent="0.25">
      <c r="A211" s="302"/>
      <c r="B211" s="277"/>
      <c r="C211" s="277"/>
      <c r="D211" s="281"/>
      <c r="E211" s="277"/>
      <c r="F211" s="87">
        <f t="shared" si="3"/>
        <v>0</v>
      </c>
      <c r="G211" s="122" t="s">
        <v>349</v>
      </c>
      <c r="I211" s="122"/>
    </row>
    <row r="212" spans="1:9" s="110" customFormat="1" hidden="1" x14ac:dyDescent="0.25">
      <c r="A212" s="302"/>
      <c r="B212" s="277"/>
      <c r="C212" s="277"/>
      <c r="D212" s="281"/>
      <c r="E212" s="277"/>
      <c r="F212" s="87">
        <f t="shared" si="3"/>
        <v>0</v>
      </c>
      <c r="G212" s="122" t="s">
        <v>349</v>
      </c>
      <c r="I212" s="122"/>
    </row>
    <row r="213" spans="1:9" s="110" customFormat="1" hidden="1" x14ac:dyDescent="0.25">
      <c r="A213" s="302"/>
      <c r="B213" s="277"/>
      <c r="C213" s="277"/>
      <c r="D213" s="281"/>
      <c r="E213" s="277"/>
      <c r="F213" s="87">
        <f t="shared" si="3"/>
        <v>0</v>
      </c>
      <c r="G213" s="122" t="s">
        <v>349</v>
      </c>
      <c r="I213" s="122"/>
    </row>
    <row r="214" spans="1:9" s="110" customFormat="1" hidden="1" x14ac:dyDescent="0.25">
      <c r="A214" s="302"/>
      <c r="B214" s="277"/>
      <c r="C214" s="277"/>
      <c r="D214" s="281"/>
      <c r="E214" s="277"/>
      <c r="F214" s="87">
        <f t="shared" si="3"/>
        <v>0</v>
      </c>
      <c r="G214" s="122" t="s">
        <v>349</v>
      </c>
      <c r="I214" s="122"/>
    </row>
    <row r="215" spans="1:9" s="110" customFormat="1" hidden="1" x14ac:dyDescent="0.25">
      <c r="A215" s="302"/>
      <c r="B215" s="277"/>
      <c r="C215" s="277"/>
      <c r="D215" s="281"/>
      <c r="E215" s="277"/>
      <c r="F215" s="87">
        <f t="shared" si="3"/>
        <v>0</v>
      </c>
      <c r="G215" s="122" t="s">
        <v>349</v>
      </c>
      <c r="I215" s="122"/>
    </row>
    <row r="216" spans="1:9" s="110" customFormat="1" hidden="1" x14ac:dyDescent="0.25">
      <c r="A216" s="302"/>
      <c r="B216" s="277"/>
      <c r="C216" s="277"/>
      <c r="D216" s="281"/>
      <c r="E216" s="277"/>
      <c r="F216" s="87">
        <f t="shared" si="3"/>
        <v>0</v>
      </c>
      <c r="G216" s="122" t="s">
        <v>349</v>
      </c>
      <c r="I216" s="122"/>
    </row>
    <row r="217" spans="1:9" s="110" customFormat="1" hidden="1" x14ac:dyDescent="0.25">
      <c r="A217" s="302"/>
      <c r="B217" s="277"/>
      <c r="C217" s="277"/>
      <c r="D217" s="281"/>
      <c r="E217" s="277"/>
      <c r="F217" s="87">
        <f t="shared" si="3"/>
        <v>0</v>
      </c>
      <c r="G217" s="122" t="s">
        <v>349</v>
      </c>
      <c r="I217" s="122"/>
    </row>
    <row r="218" spans="1:9" s="110" customFormat="1" hidden="1" x14ac:dyDescent="0.25">
      <c r="A218" s="302"/>
      <c r="B218" s="277"/>
      <c r="C218" s="277"/>
      <c r="D218" s="281"/>
      <c r="E218" s="277"/>
      <c r="F218" s="87">
        <f t="shared" si="3"/>
        <v>0</v>
      </c>
      <c r="G218" s="122" t="s">
        <v>349</v>
      </c>
      <c r="I218" s="122"/>
    </row>
    <row r="219" spans="1:9" s="110" customFormat="1" hidden="1" x14ac:dyDescent="0.25">
      <c r="A219" s="302"/>
      <c r="B219" s="277"/>
      <c r="C219" s="277"/>
      <c r="D219" s="281"/>
      <c r="E219" s="277"/>
      <c r="F219" s="87">
        <f t="shared" si="3"/>
        <v>0</v>
      </c>
      <c r="G219" s="122" t="s">
        <v>349</v>
      </c>
      <c r="I219" s="122"/>
    </row>
    <row r="220" spans="1:9" s="110" customFormat="1" hidden="1" x14ac:dyDescent="0.25">
      <c r="A220" s="302"/>
      <c r="B220" s="277"/>
      <c r="C220" s="277"/>
      <c r="D220" s="281"/>
      <c r="E220" s="277"/>
      <c r="F220" s="87">
        <f t="shared" si="3"/>
        <v>0</v>
      </c>
      <c r="G220" s="122" t="s">
        <v>349</v>
      </c>
      <c r="I220" s="122"/>
    </row>
    <row r="221" spans="1:9" s="110" customFormat="1" hidden="1" x14ac:dyDescent="0.25">
      <c r="A221" s="302"/>
      <c r="B221" s="277"/>
      <c r="C221" s="277"/>
      <c r="D221" s="281"/>
      <c r="E221" s="277"/>
      <c r="F221" s="87">
        <f t="shared" si="3"/>
        <v>0</v>
      </c>
      <c r="G221" s="122" t="s">
        <v>349</v>
      </c>
      <c r="I221" s="122"/>
    </row>
    <row r="222" spans="1:9" s="110" customFormat="1" hidden="1" x14ac:dyDescent="0.25">
      <c r="A222" s="302"/>
      <c r="B222" s="277"/>
      <c r="C222" s="277"/>
      <c r="D222" s="281"/>
      <c r="E222" s="277"/>
      <c r="F222" s="87">
        <f t="shared" si="3"/>
        <v>0</v>
      </c>
      <c r="G222" s="122" t="s">
        <v>349</v>
      </c>
      <c r="I222" s="122"/>
    </row>
    <row r="223" spans="1:9" s="110" customFormat="1" hidden="1" x14ac:dyDescent="0.25">
      <c r="A223" s="302"/>
      <c r="B223" s="277"/>
      <c r="C223" s="277"/>
      <c r="D223" s="281"/>
      <c r="E223" s="277"/>
      <c r="F223" s="87">
        <f t="shared" si="3"/>
        <v>0</v>
      </c>
      <c r="G223" s="122" t="s">
        <v>349</v>
      </c>
      <c r="I223" s="122"/>
    </row>
    <row r="224" spans="1:9" s="110" customFormat="1" hidden="1" x14ac:dyDescent="0.25">
      <c r="A224" s="302"/>
      <c r="B224" s="277"/>
      <c r="C224" s="277"/>
      <c r="D224" s="281"/>
      <c r="E224" s="277"/>
      <c r="F224" s="87">
        <f t="shared" si="3"/>
        <v>0</v>
      </c>
      <c r="G224" s="122" t="s">
        <v>349</v>
      </c>
      <c r="I224" s="122"/>
    </row>
    <row r="225" spans="1:9" s="110" customFormat="1" hidden="1" x14ac:dyDescent="0.25">
      <c r="A225" s="302"/>
      <c r="B225" s="277"/>
      <c r="C225" s="277"/>
      <c r="D225" s="281"/>
      <c r="E225" s="277"/>
      <c r="F225" s="87">
        <f t="shared" si="3"/>
        <v>0</v>
      </c>
      <c r="G225" s="122" t="s">
        <v>349</v>
      </c>
      <c r="I225" s="122"/>
    </row>
    <row r="226" spans="1:9" s="110" customFormat="1" hidden="1" x14ac:dyDescent="0.25">
      <c r="A226" s="302"/>
      <c r="B226" s="277"/>
      <c r="C226" s="277"/>
      <c r="D226" s="281"/>
      <c r="E226" s="277"/>
      <c r="F226" s="87">
        <f t="shared" si="3"/>
        <v>0</v>
      </c>
      <c r="G226" s="122" t="s">
        <v>349</v>
      </c>
      <c r="I226" s="122"/>
    </row>
    <row r="227" spans="1:9" s="110" customFormat="1" hidden="1" x14ac:dyDescent="0.25">
      <c r="A227" s="302"/>
      <c r="B227" s="277"/>
      <c r="C227" s="277"/>
      <c r="D227" s="281"/>
      <c r="E227" s="277"/>
      <c r="F227" s="87">
        <f t="shared" si="3"/>
        <v>0</v>
      </c>
      <c r="G227" s="122" t="s">
        <v>349</v>
      </c>
      <c r="I227" s="122"/>
    </row>
    <row r="228" spans="1:9" s="110" customFormat="1" hidden="1" x14ac:dyDescent="0.25">
      <c r="A228" s="302"/>
      <c r="B228" s="277"/>
      <c r="C228" s="277"/>
      <c r="D228" s="281"/>
      <c r="E228" s="277"/>
      <c r="F228" s="87">
        <f t="shared" si="3"/>
        <v>0</v>
      </c>
      <c r="G228" s="122" t="s">
        <v>349</v>
      </c>
      <c r="I228" s="122"/>
    </row>
    <row r="229" spans="1:9" s="110" customFormat="1" hidden="1" x14ac:dyDescent="0.25">
      <c r="A229" s="302"/>
      <c r="B229" s="277"/>
      <c r="C229" s="277"/>
      <c r="D229" s="281"/>
      <c r="E229" s="277"/>
      <c r="F229" s="87">
        <f t="shared" si="3"/>
        <v>0</v>
      </c>
      <c r="G229" s="122" t="s">
        <v>349</v>
      </c>
      <c r="I229" s="122"/>
    </row>
    <row r="230" spans="1:9" s="110" customFormat="1" hidden="1" x14ac:dyDescent="0.25">
      <c r="A230" s="302"/>
      <c r="B230" s="277"/>
      <c r="C230" s="277"/>
      <c r="D230" s="281"/>
      <c r="E230" s="277"/>
      <c r="F230" s="87">
        <f t="shared" si="3"/>
        <v>0</v>
      </c>
      <c r="G230" s="122" t="s">
        <v>349</v>
      </c>
      <c r="I230" s="122"/>
    </row>
    <row r="231" spans="1:9" s="110" customFormat="1" hidden="1" x14ac:dyDescent="0.25">
      <c r="A231" s="302"/>
      <c r="B231" s="277"/>
      <c r="C231" s="277"/>
      <c r="D231" s="281"/>
      <c r="E231" s="277"/>
      <c r="F231" s="87">
        <f t="shared" si="3"/>
        <v>0</v>
      </c>
      <c r="G231" s="122" t="s">
        <v>349</v>
      </c>
      <c r="I231" s="122"/>
    </row>
    <row r="232" spans="1:9" s="110" customFormat="1" hidden="1" x14ac:dyDescent="0.25">
      <c r="A232" s="302"/>
      <c r="B232" s="277"/>
      <c r="C232" s="277"/>
      <c r="D232" s="281"/>
      <c r="E232" s="277"/>
      <c r="F232" s="87">
        <f t="shared" si="3"/>
        <v>0</v>
      </c>
      <c r="G232" s="122" t="s">
        <v>349</v>
      </c>
      <c r="I232" s="122"/>
    </row>
    <row r="233" spans="1:9" s="110" customFormat="1" hidden="1" x14ac:dyDescent="0.25">
      <c r="A233" s="302"/>
      <c r="B233" s="277"/>
      <c r="C233" s="277"/>
      <c r="D233" s="281"/>
      <c r="E233" s="277"/>
      <c r="F233" s="87">
        <f t="shared" si="3"/>
        <v>0</v>
      </c>
      <c r="G233" s="122" t="s">
        <v>349</v>
      </c>
      <c r="I233" s="122"/>
    </row>
    <row r="234" spans="1:9" s="110" customFormat="1" hidden="1" x14ac:dyDescent="0.25">
      <c r="A234" s="302"/>
      <c r="B234" s="277"/>
      <c r="C234" s="277"/>
      <c r="D234" s="281"/>
      <c r="E234" s="277"/>
      <c r="F234" s="87">
        <f t="shared" si="3"/>
        <v>0</v>
      </c>
      <c r="G234" s="122" t="s">
        <v>349</v>
      </c>
      <c r="I234" s="122"/>
    </row>
    <row r="235" spans="1:9" s="110" customFormat="1" hidden="1" x14ac:dyDescent="0.25">
      <c r="A235" s="302"/>
      <c r="B235" s="277"/>
      <c r="C235" s="277"/>
      <c r="D235" s="281"/>
      <c r="E235" s="277"/>
      <c r="F235" s="87">
        <f t="shared" si="3"/>
        <v>0</v>
      </c>
      <c r="G235" s="122" t="s">
        <v>349</v>
      </c>
      <c r="I235" s="122"/>
    </row>
    <row r="236" spans="1:9" s="110" customFormat="1" hidden="1" x14ac:dyDescent="0.25">
      <c r="A236" s="302"/>
      <c r="B236" s="277"/>
      <c r="C236" s="277"/>
      <c r="D236" s="281"/>
      <c r="E236" s="277"/>
      <c r="F236" s="87">
        <f t="shared" si="3"/>
        <v>0</v>
      </c>
      <c r="G236" s="122" t="s">
        <v>349</v>
      </c>
      <c r="I236" s="122"/>
    </row>
    <row r="237" spans="1:9" s="110" customFormat="1" hidden="1" x14ac:dyDescent="0.25">
      <c r="A237" s="302"/>
      <c r="B237" s="277"/>
      <c r="C237" s="277"/>
      <c r="D237" s="281"/>
      <c r="E237" s="277"/>
      <c r="F237" s="87">
        <f t="shared" si="3"/>
        <v>0</v>
      </c>
      <c r="G237" s="122" t="s">
        <v>349</v>
      </c>
      <c r="I237" s="122"/>
    </row>
    <row r="238" spans="1:9" s="110" customFormat="1" hidden="1" x14ac:dyDescent="0.25">
      <c r="A238" s="302"/>
      <c r="B238" s="277"/>
      <c r="C238" s="277"/>
      <c r="D238" s="281"/>
      <c r="E238" s="277"/>
      <c r="F238" s="87">
        <f t="shared" si="3"/>
        <v>0</v>
      </c>
      <c r="G238" s="122" t="s">
        <v>349</v>
      </c>
      <c r="I238" s="122"/>
    </row>
    <row r="239" spans="1:9" s="110" customFormat="1" hidden="1" x14ac:dyDescent="0.25">
      <c r="A239" s="302"/>
      <c r="B239" s="277"/>
      <c r="C239" s="277"/>
      <c r="D239" s="281"/>
      <c r="E239" s="277"/>
      <c r="F239" s="87">
        <f t="shared" si="3"/>
        <v>0</v>
      </c>
      <c r="G239" s="122" t="s">
        <v>349</v>
      </c>
      <c r="I239" s="122"/>
    </row>
    <row r="240" spans="1:9" s="110" customFormat="1" hidden="1" x14ac:dyDescent="0.25">
      <c r="A240" s="302"/>
      <c r="B240" s="277"/>
      <c r="C240" s="277"/>
      <c r="D240" s="281"/>
      <c r="E240" s="277"/>
      <c r="F240" s="87">
        <f t="shared" si="3"/>
        <v>0</v>
      </c>
      <c r="G240" s="122" t="s">
        <v>349</v>
      </c>
      <c r="I240" s="122"/>
    </row>
    <row r="241" spans="1:9" s="110" customFormat="1" hidden="1" x14ac:dyDescent="0.25">
      <c r="A241" s="302"/>
      <c r="B241" s="277"/>
      <c r="C241" s="277"/>
      <c r="D241" s="281"/>
      <c r="E241" s="277"/>
      <c r="F241" s="87">
        <f t="shared" si="3"/>
        <v>0</v>
      </c>
      <c r="G241" s="122" t="s">
        <v>349</v>
      </c>
      <c r="I241" s="122"/>
    </row>
    <row r="242" spans="1:9" s="110" customFormat="1" hidden="1" x14ac:dyDescent="0.25">
      <c r="A242" s="302"/>
      <c r="B242" s="277"/>
      <c r="C242" s="277"/>
      <c r="D242" s="281"/>
      <c r="E242" s="277"/>
      <c r="F242" s="87">
        <f t="shared" si="3"/>
        <v>0</v>
      </c>
      <c r="G242" s="122" t="s">
        <v>349</v>
      </c>
      <c r="I242" s="122"/>
    </row>
    <row r="243" spans="1:9" s="110" customFormat="1" hidden="1" x14ac:dyDescent="0.25">
      <c r="A243" s="302"/>
      <c r="B243" s="277"/>
      <c r="C243" s="277"/>
      <c r="D243" s="281"/>
      <c r="E243" s="277"/>
      <c r="F243" s="87">
        <f t="shared" si="3"/>
        <v>0</v>
      </c>
      <c r="G243" s="122" t="s">
        <v>349</v>
      </c>
      <c r="I243" s="122"/>
    </row>
    <row r="244" spans="1:9" s="110" customFormat="1" hidden="1" x14ac:dyDescent="0.25">
      <c r="A244" s="302"/>
      <c r="B244" s="277"/>
      <c r="C244" s="277"/>
      <c r="D244" s="281"/>
      <c r="E244" s="277"/>
      <c r="F244" s="87">
        <f t="shared" si="3"/>
        <v>0</v>
      </c>
      <c r="G244" s="122" t="s">
        <v>349</v>
      </c>
      <c r="I244" s="122"/>
    </row>
    <row r="245" spans="1:9" s="110" customFormat="1" hidden="1" x14ac:dyDescent="0.25">
      <c r="A245" s="302"/>
      <c r="B245" s="277"/>
      <c r="C245" s="277"/>
      <c r="D245" s="281"/>
      <c r="E245" s="277"/>
      <c r="F245" s="87">
        <f t="shared" si="3"/>
        <v>0</v>
      </c>
      <c r="G245" s="122" t="s">
        <v>349</v>
      </c>
      <c r="I245" s="122"/>
    </row>
    <row r="246" spans="1:9" s="110" customFormat="1" hidden="1" x14ac:dyDescent="0.25">
      <c r="A246" s="302"/>
      <c r="B246" s="277"/>
      <c r="C246" s="277"/>
      <c r="D246" s="281"/>
      <c r="E246" s="277"/>
      <c r="F246" s="87">
        <f t="shared" si="3"/>
        <v>0</v>
      </c>
      <c r="G246" s="122" t="s">
        <v>349</v>
      </c>
      <c r="I246" s="122"/>
    </row>
    <row r="247" spans="1:9" s="110" customFormat="1" hidden="1" x14ac:dyDescent="0.25">
      <c r="A247" s="302"/>
      <c r="B247" s="277"/>
      <c r="C247" s="277"/>
      <c r="D247" s="281"/>
      <c r="E247" s="277"/>
      <c r="F247" s="87">
        <f t="shared" si="3"/>
        <v>0</v>
      </c>
      <c r="G247" s="122" t="s">
        <v>349</v>
      </c>
      <c r="I247" s="122"/>
    </row>
    <row r="248" spans="1:9" s="110" customFormat="1" hidden="1" x14ac:dyDescent="0.25">
      <c r="A248" s="302"/>
      <c r="B248" s="277"/>
      <c r="C248" s="277"/>
      <c r="D248" s="281"/>
      <c r="E248" s="277"/>
      <c r="F248" s="87">
        <f t="shared" si="3"/>
        <v>0</v>
      </c>
      <c r="G248" s="122" t="s">
        <v>349</v>
      </c>
      <c r="I248" s="122"/>
    </row>
    <row r="249" spans="1:9" s="110" customFormat="1" hidden="1" x14ac:dyDescent="0.25">
      <c r="A249" s="302"/>
      <c r="B249" s="277"/>
      <c r="C249" s="277"/>
      <c r="D249" s="281"/>
      <c r="E249" s="277"/>
      <c r="F249" s="87">
        <f t="shared" si="3"/>
        <v>0</v>
      </c>
      <c r="G249" s="122" t="s">
        <v>349</v>
      </c>
      <c r="I249" s="122"/>
    </row>
    <row r="250" spans="1:9" s="110" customFormat="1" hidden="1" x14ac:dyDescent="0.25">
      <c r="A250" s="302"/>
      <c r="B250" s="277"/>
      <c r="C250" s="277"/>
      <c r="D250" s="281"/>
      <c r="E250" s="277"/>
      <c r="F250" s="87">
        <f t="shared" si="3"/>
        <v>0</v>
      </c>
      <c r="G250" s="122" t="s">
        <v>349</v>
      </c>
      <c r="I250" s="122"/>
    </row>
    <row r="251" spans="1:9" s="110" customFormat="1" hidden="1" x14ac:dyDescent="0.25">
      <c r="A251" s="302"/>
      <c r="B251" s="277"/>
      <c r="C251" s="277"/>
      <c r="D251" s="281"/>
      <c r="E251" s="277"/>
      <c r="F251" s="87">
        <f t="shared" si="3"/>
        <v>0</v>
      </c>
      <c r="G251" s="122" t="s">
        <v>349</v>
      </c>
      <c r="I251" s="122"/>
    </row>
    <row r="252" spans="1:9" s="110" customFormat="1" hidden="1" x14ac:dyDescent="0.25">
      <c r="A252" s="302"/>
      <c r="B252" s="277"/>
      <c r="C252" s="277"/>
      <c r="D252" s="281"/>
      <c r="E252" s="277"/>
      <c r="F252" s="87">
        <f t="shared" si="3"/>
        <v>0</v>
      </c>
      <c r="G252" s="122" t="s">
        <v>349</v>
      </c>
      <c r="I252" s="122"/>
    </row>
    <row r="253" spans="1:9" s="110" customFormat="1" hidden="1" x14ac:dyDescent="0.25">
      <c r="A253" s="302"/>
      <c r="B253" s="277"/>
      <c r="C253" s="277"/>
      <c r="D253" s="281"/>
      <c r="E253" s="277"/>
      <c r="F253" s="87">
        <f t="shared" si="3"/>
        <v>0</v>
      </c>
      <c r="G253" s="122" t="s">
        <v>349</v>
      </c>
      <c r="I253" s="122"/>
    </row>
    <row r="254" spans="1:9" s="110" customFormat="1" hidden="1" x14ac:dyDescent="0.25">
      <c r="A254" s="302"/>
      <c r="B254" s="277"/>
      <c r="C254" s="277"/>
      <c r="D254" s="281"/>
      <c r="E254" s="277"/>
      <c r="F254" s="87">
        <f t="shared" si="3"/>
        <v>0</v>
      </c>
      <c r="G254" s="122" t="s">
        <v>349</v>
      </c>
      <c r="I254" s="122"/>
    </row>
    <row r="255" spans="1:9" s="110" customFormat="1" hidden="1" x14ac:dyDescent="0.25">
      <c r="A255" s="302"/>
      <c r="B255" s="277"/>
      <c r="C255" s="277"/>
      <c r="D255" s="281"/>
      <c r="E255" s="277"/>
      <c r="F255" s="87">
        <f t="shared" si="3"/>
        <v>0</v>
      </c>
      <c r="G255" s="122" t="s">
        <v>349</v>
      </c>
      <c r="I255" s="122"/>
    </row>
    <row r="256" spans="1:9" s="110" customFormat="1" hidden="1" x14ac:dyDescent="0.25">
      <c r="A256" s="302"/>
      <c r="B256" s="277"/>
      <c r="C256" s="277"/>
      <c r="D256" s="281"/>
      <c r="E256" s="277"/>
      <c r="F256" s="87">
        <f t="shared" si="3"/>
        <v>0</v>
      </c>
      <c r="G256" s="122" t="s">
        <v>349</v>
      </c>
      <c r="I256" s="122"/>
    </row>
    <row r="257" spans="1:9" s="110" customFormat="1" hidden="1" x14ac:dyDescent="0.25">
      <c r="A257" s="302"/>
      <c r="B257" s="277"/>
      <c r="C257" s="277"/>
      <c r="D257" s="281"/>
      <c r="E257" s="277"/>
      <c r="F257" s="87">
        <f t="shared" si="3"/>
        <v>0</v>
      </c>
      <c r="G257" s="122" t="s">
        <v>349</v>
      </c>
      <c r="I257" s="122"/>
    </row>
    <row r="258" spans="1:9" s="110" customFormat="1" hidden="1" x14ac:dyDescent="0.25">
      <c r="A258" s="302"/>
      <c r="B258" s="277"/>
      <c r="C258" s="277"/>
      <c r="D258" s="281"/>
      <c r="E258" s="277"/>
      <c r="F258" s="87">
        <f t="shared" si="3"/>
        <v>0</v>
      </c>
      <c r="G258" s="122" t="s">
        <v>349</v>
      </c>
      <c r="I258" s="122"/>
    </row>
    <row r="259" spans="1:9" s="110" customFormat="1" hidden="1" x14ac:dyDescent="0.25">
      <c r="A259" s="302"/>
      <c r="B259" s="277"/>
      <c r="C259" s="277"/>
      <c r="D259" s="281"/>
      <c r="E259" s="277"/>
      <c r="F259" s="87">
        <f t="shared" si="3"/>
        <v>0</v>
      </c>
      <c r="G259" s="122" t="s">
        <v>349</v>
      </c>
      <c r="I259" s="122"/>
    </row>
    <row r="260" spans="1:9" s="110" customFormat="1" hidden="1" x14ac:dyDescent="0.25">
      <c r="A260" s="302"/>
      <c r="B260" s="277"/>
      <c r="C260" s="277"/>
      <c r="D260" s="281"/>
      <c r="E260" s="277"/>
      <c r="F260" s="87">
        <f t="shared" si="3"/>
        <v>0</v>
      </c>
      <c r="G260" s="122" t="s">
        <v>349</v>
      </c>
      <c r="I260" s="122"/>
    </row>
    <row r="261" spans="1:9" s="110" customFormat="1" hidden="1" x14ac:dyDescent="0.25">
      <c r="A261" s="302"/>
      <c r="B261" s="277"/>
      <c r="C261" s="277"/>
      <c r="D261" s="281"/>
      <c r="E261" s="277"/>
      <c r="F261" s="87">
        <f t="shared" si="3"/>
        <v>0</v>
      </c>
      <c r="G261" s="122" t="s">
        <v>349</v>
      </c>
      <c r="I261" s="122"/>
    </row>
    <row r="262" spans="1:9" s="110" customFormat="1" hidden="1" x14ac:dyDescent="0.25">
      <c r="A262" s="302"/>
      <c r="B262" s="277"/>
      <c r="C262" s="277"/>
      <c r="D262" s="281"/>
      <c r="E262" s="277"/>
      <c r="F262" s="87">
        <f t="shared" si="3"/>
        <v>0</v>
      </c>
      <c r="G262" s="122" t="s">
        <v>349</v>
      </c>
      <c r="I262" s="122"/>
    </row>
    <row r="263" spans="1:9" s="110" customFormat="1" hidden="1" x14ac:dyDescent="0.25">
      <c r="A263" s="302"/>
      <c r="B263" s="277"/>
      <c r="C263" s="277"/>
      <c r="D263" s="281"/>
      <c r="E263" s="277"/>
      <c r="F263" s="87">
        <f t="shared" si="3"/>
        <v>0</v>
      </c>
      <c r="G263" s="122" t="s">
        <v>349</v>
      </c>
      <c r="I263" s="122"/>
    </row>
    <row r="264" spans="1:9" s="110" customFormat="1" hidden="1" x14ac:dyDescent="0.25">
      <c r="A264" s="302"/>
      <c r="B264" s="277"/>
      <c r="C264" s="277"/>
      <c r="D264" s="281"/>
      <c r="E264" s="277"/>
      <c r="F264" s="87">
        <f t="shared" si="3"/>
        <v>0</v>
      </c>
      <c r="G264" s="122" t="s">
        <v>349</v>
      </c>
      <c r="I264" s="122"/>
    </row>
    <row r="265" spans="1:9" s="110" customFormat="1" hidden="1" x14ac:dyDescent="0.25">
      <c r="A265" s="302"/>
      <c r="B265" s="277"/>
      <c r="C265" s="277"/>
      <c r="D265" s="281"/>
      <c r="E265" s="277"/>
      <c r="F265" s="87">
        <f t="shared" si="3"/>
        <v>0</v>
      </c>
      <c r="G265" s="122" t="s">
        <v>349</v>
      </c>
      <c r="I265" s="122"/>
    </row>
    <row r="266" spans="1:9" s="110" customFormat="1" hidden="1" x14ac:dyDescent="0.25">
      <c r="A266" s="302"/>
      <c r="B266" s="277"/>
      <c r="C266" s="277"/>
      <c r="D266" s="281"/>
      <c r="E266" s="277"/>
      <c r="F266" s="87">
        <f t="shared" si="3"/>
        <v>0</v>
      </c>
      <c r="G266" s="122" t="s">
        <v>349</v>
      </c>
      <c r="I266" s="122"/>
    </row>
    <row r="267" spans="1:9" s="110" customFormat="1" x14ac:dyDescent="0.25">
      <c r="A267" s="302" t="s">
        <v>329</v>
      </c>
      <c r="B267" s="277">
        <v>3</v>
      </c>
      <c r="C267" s="277" t="s">
        <v>322</v>
      </c>
      <c r="D267" s="281">
        <f t="shared" ref="D267" ca="1" si="4">RAND()*400000</f>
        <v>318462.02986389596</v>
      </c>
      <c r="E267" s="277">
        <v>7</v>
      </c>
      <c r="F267" s="309">
        <f ca="1">ROUND(+B267*D267*E267,2)</f>
        <v>6687702.6299999999</v>
      </c>
      <c r="G267" s="122" t="s">
        <v>349</v>
      </c>
    </row>
    <row r="268" spans="1:9" s="110" customFormat="1" x14ac:dyDescent="0.25">
      <c r="A268" s="301"/>
      <c r="B268" s="98"/>
      <c r="C268" s="98"/>
      <c r="D268" s="210"/>
      <c r="E268" s="215" t="s">
        <v>34</v>
      </c>
      <c r="F268" s="87">
        <f ca="1">ROUND(SUBTOTAL(109,F137:F267),2)</f>
        <v>19994690.550000001</v>
      </c>
      <c r="G268" s="122" t="s">
        <v>349</v>
      </c>
      <c r="I268" s="125" t="s">
        <v>352</v>
      </c>
    </row>
    <row r="269" spans="1:9" x14ac:dyDescent="0.25">
      <c r="F269" s="311"/>
      <c r="G269" s="122" t="s">
        <v>347</v>
      </c>
    </row>
    <row r="270" spans="1:9" x14ac:dyDescent="0.25">
      <c r="C270" s="599" t="str">
        <f>"Total "&amp;B2</f>
        <v>Total GRANT EXCLUSIVE LINE ITEM</v>
      </c>
      <c r="D270" s="599"/>
      <c r="E270" s="599"/>
      <c r="F270" s="87">
        <f ca="1">+F268+F136</f>
        <v>41852775.480000004</v>
      </c>
      <c r="G270" s="122" t="s">
        <v>347</v>
      </c>
      <c r="I270" s="149" t="s">
        <v>246</v>
      </c>
    </row>
    <row r="271" spans="1:9" s="110" customFormat="1" x14ac:dyDescent="0.25">
      <c r="A271" s="244"/>
      <c r="B271" s="98"/>
      <c r="C271" s="98"/>
      <c r="D271" s="98"/>
      <c r="E271" s="98"/>
      <c r="F271" s="138"/>
      <c r="G271" s="122" t="s">
        <v>347</v>
      </c>
    </row>
    <row r="272" spans="1:9" s="110" customFormat="1" x14ac:dyDescent="0.25">
      <c r="A272" s="251" t="str">
        <f>B2&amp;" Narrative (State):"</f>
        <v>GRANT EXCLUSIVE LINE ITEM Narrative (State):</v>
      </c>
      <c r="B272" s="115"/>
      <c r="C272" s="115"/>
      <c r="D272" s="115"/>
      <c r="E272" s="115"/>
      <c r="F272" s="116"/>
      <c r="G272" s="122" t="s">
        <v>348</v>
      </c>
      <c r="I272" s="150" t="s">
        <v>245</v>
      </c>
    </row>
    <row r="273" spans="1:17" s="110" customFormat="1" ht="45" customHeight="1" x14ac:dyDescent="0.25">
      <c r="A273" s="571" t="s">
        <v>345</v>
      </c>
      <c r="B273" s="572"/>
      <c r="C273" s="572"/>
      <c r="D273" s="572"/>
      <c r="E273" s="572"/>
      <c r="F273" s="573"/>
      <c r="G273" s="110" t="s">
        <v>348</v>
      </c>
      <c r="I273" s="569" t="s">
        <v>307</v>
      </c>
      <c r="J273" s="569"/>
      <c r="K273" s="569"/>
      <c r="L273" s="569"/>
      <c r="M273" s="569"/>
      <c r="N273" s="569"/>
      <c r="O273" s="569"/>
      <c r="P273" s="569"/>
      <c r="Q273" s="569"/>
    </row>
    <row r="274" spans="1:17" x14ac:dyDescent="0.25">
      <c r="G274" s="291" t="s">
        <v>349</v>
      </c>
      <c r="I274"/>
    </row>
    <row r="275" spans="1:17" s="110" customFormat="1" x14ac:dyDescent="0.25">
      <c r="A275" s="251" t="str">
        <f>B2&amp;" Narrative (Non-State) i.e. Match or Other Funding"</f>
        <v>GRANT EXCLUSIVE LINE ITEM Narrative (Non-State) i.e. Match or Other Funding</v>
      </c>
      <c r="B275" s="119"/>
      <c r="C275" s="119"/>
      <c r="D275" s="119"/>
      <c r="E275" s="119"/>
      <c r="F275" s="120"/>
      <c r="G275" s="110" t="s">
        <v>349</v>
      </c>
      <c r="I275" s="150" t="s">
        <v>245</v>
      </c>
    </row>
    <row r="276" spans="1:17" s="110" customFormat="1" ht="45" customHeight="1" x14ac:dyDescent="0.25">
      <c r="A276" s="571" t="s">
        <v>346</v>
      </c>
      <c r="B276" s="572"/>
      <c r="C276" s="572"/>
      <c r="D276" s="572"/>
      <c r="E276" s="572"/>
      <c r="F276" s="573"/>
      <c r="G276" s="291" t="s">
        <v>349</v>
      </c>
      <c r="I276" s="569" t="s">
        <v>307</v>
      </c>
      <c r="J276" s="569"/>
      <c r="K276" s="569"/>
      <c r="L276" s="569"/>
      <c r="M276" s="569"/>
      <c r="N276" s="569"/>
      <c r="O276" s="569"/>
      <c r="P276" s="569"/>
      <c r="Q276" s="569"/>
    </row>
    <row r="278" spans="1:17" x14ac:dyDescent="0.25">
      <c r="D278" s="26"/>
    </row>
  </sheetData>
  <sheetProtection algorithmName="SHA-512" hashValue="64GXP12NvsuEuNzq8ZFaPe8lvcMAg5YErjDszb5z+JXXmAFb9+m4ZHU8ZaVq5AtwqUo3zBK3LT1PXoWR760oIw==" saltValue="d4093KweQ17KzgZ5P9vpEQ==" spinCount="100000" sheet="1" formatCells="0" formatRows="0" insertRows="0" delete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6AB0-6A0B-405D-B9E3-3E25D53AEB65}">
  <sheetPr>
    <pageSetUpPr fitToPage="1"/>
  </sheetPr>
  <dimension ref="A1:Q278"/>
  <sheetViews>
    <sheetView zoomScaleNormal="100" zoomScaleSheetLayoutView="100" workbookViewId="0">
      <selection activeCell="A273" sqref="A273:F273"/>
    </sheetView>
  </sheetViews>
  <sheetFormatPr defaultColWidth="9.140625" defaultRowHeight="15" x14ac:dyDescent="0.2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x14ac:dyDescent="0.25">
      <c r="A1" s="597" t="s">
        <v>186</v>
      </c>
      <c r="B1" s="597"/>
      <c r="C1" s="597"/>
      <c r="D1" s="597"/>
      <c r="E1" s="597"/>
      <c r="F1" s="307">
        <f>+'Section A'!B2</f>
        <v>0</v>
      </c>
      <c r="G1" s="55" t="s">
        <v>350</v>
      </c>
    </row>
    <row r="2" spans="1:9" s="307" customFormat="1" ht="20.25" customHeight="1" x14ac:dyDescent="0.25">
      <c r="A2" s="308" t="s">
        <v>387</v>
      </c>
      <c r="B2" s="598" t="s">
        <v>355</v>
      </c>
      <c r="C2" s="598"/>
      <c r="D2" s="598"/>
      <c r="E2" s="598"/>
      <c r="F2" s="598"/>
      <c r="G2" s="421"/>
    </row>
    <row r="3" spans="1:9" s="307" customFormat="1" ht="42" customHeight="1" x14ac:dyDescent="0.25">
      <c r="A3" s="494" t="s">
        <v>354</v>
      </c>
      <c r="B3" s="494"/>
      <c r="C3" s="494"/>
      <c r="D3" s="494"/>
      <c r="E3" s="494"/>
      <c r="F3" s="494"/>
      <c r="G3" s="307" t="s">
        <v>347</v>
      </c>
    </row>
    <row r="4" spans="1:9" x14ac:dyDescent="0.25">
      <c r="A4" s="13"/>
      <c r="B4" s="13"/>
      <c r="C4" s="13"/>
      <c r="D4" s="13"/>
      <c r="E4" s="13"/>
      <c r="F4" s="13"/>
      <c r="G4" t="s">
        <v>347</v>
      </c>
    </row>
    <row r="5" spans="1:9" x14ac:dyDescent="0.25">
      <c r="A5" s="246" t="s">
        <v>62</v>
      </c>
      <c r="B5" s="246" t="s">
        <v>44</v>
      </c>
      <c r="C5" s="246" t="s">
        <v>43</v>
      </c>
      <c r="D5" s="246" t="s">
        <v>32</v>
      </c>
      <c r="E5" s="246" t="s">
        <v>31</v>
      </c>
      <c r="F5" s="317" t="s">
        <v>306</v>
      </c>
      <c r="G5" s="290" t="s">
        <v>347</v>
      </c>
      <c r="I5" s="150" t="s">
        <v>244</v>
      </c>
    </row>
    <row r="6" spans="1:9" s="110" customFormat="1" x14ac:dyDescent="0.25">
      <c r="A6" s="241" t="s">
        <v>62</v>
      </c>
      <c r="B6" s="277">
        <v>3</v>
      </c>
      <c r="C6" s="277" t="s">
        <v>322</v>
      </c>
      <c r="D6" s="281">
        <f ca="1">RAND()*400000</f>
        <v>114904.94517281986</v>
      </c>
      <c r="E6" s="277">
        <v>7</v>
      </c>
      <c r="F6" s="87">
        <f t="shared" ref="F6:F134" ca="1" si="0">ROUND(+B6*D6*E6,2)</f>
        <v>2413003.85</v>
      </c>
      <c r="G6" s="122" t="s">
        <v>348</v>
      </c>
      <c r="I6" s="122"/>
    </row>
    <row r="7" spans="1:9" s="110" customFormat="1" x14ac:dyDescent="0.25">
      <c r="A7" s="302" t="s">
        <v>356</v>
      </c>
      <c r="B7" s="277">
        <v>3</v>
      </c>
      <c r="C7" s="277" t="s">
        <v>322</v>
      </c>
      <c r="D7" s="281">
        <f t="shared" ref="D7:D8" ca="1" si="1">RAND()*400000</f>
        <v>145579.54581303129</v>
      </c>
      <c r="E7" s="277">
        <v>7</v>
      </c>
      <c r="F7" s="87">
        <f t="shared" ca="1" si="0"/>
        <v>3057170.46</v>
      </c>
      <c r="G7" s="122" t="s">
        <v>348</v>
      </c>
      <c r="I7" s="122"/>
    </row>
    <row r="8" spans="1:9" s="110" customFormat="1" x14ac:dyDescent="0.25">
      <c r="A8" s="302" t="s">
        <v>357</v>
      </c>
      <c r="B8" s="277">
        <v>3</v>
      </c>
      <c r="C8" s="277" t="s">
        <v>322</v>
      </c>
      <c r="D8" s="281">
        <f t="shared" ca="1" si="1"/>
        <v>68937.855435607926</v>
      </c>
      <c r="E8" s="277">
        <v>7</v>
      </c>
      <c r="F8" s="87">
        <f t="shared" ca="1" si="0"/>
        <v>1447694.96</v>
      </c>
      <c r="G8" s="122" t="s">
        <v>348</v>
      </c>
      <c r="I8" s="122"/>
    </row>
    <row r="9" spans="1:9" s="110" customFormat="1" hidden="1" x14ac:dyDescent="0.25">
      <c r="A9" s="302"/>
      <c r="B9" s="277"/>
      <c r="C9" s="277"/>
      <c r="D9" s="281"/>
      <c r="E9" s="277"/>
      <c r="F9" s="87">
        <f t="shared" si="0"/>
        <v>0</v>
      </c>
      <c r="G9" s="122" t="s">
        <v>348</v>
      </c>
      <c r="I9" s="122"/>
    </row>
    <row r="10" spans="1:9" s="110" customFormat="1" hidden="1" x14ac:dyDescent="0.25">
      <c r="A10" s="302"/>
      <c r="B10" s="277"/>
      <c r="C10" s="277"/>
      <c r="D10" s="281"/>
      <c r="E10" s="277"/>
      <c r="F10" s="87">
        <f t="shared" si="0"/>
        <v>0</v>
      </c>
      <c r="G10" s="122" t="s">
        <v>348</v>
      </c>
      <c r="I10" s="122"/>
    </row>
    <row r="11" spans="1:9" s="110" customFormat="1" hidden="1" x14ac:dyDescent="0.25">
      <c r="A11" s="302"/>
      <c r="B11" s="277"/>
      <c r="C11" s="277"/>
      <c r="D11" s="281"/>
      <c r="E11" s="277"/>
      <c r="F11" s="87">
        <f t="shared" si="0"/>
        <v>0</v>
      </c>
      <c r="G11" s="122" t="s">
        <v>348</v>
      </c>
      <c r="I11" s="122"/>
    </row>
    <row r="12" spans="1:9" s="110" customFormat="1" hidden="1" x14ac:dyDescent="0.25">
      <c r="A12" s="302"/>
      <c r="B12" s="277"/>
      <c r="C12" s="277"/>
      <c r="D12" s="281"/>
      <c r="E12" s="277"/>
      <c r="F12" s="87">
        <f t="shared" si="0"/>
        <v>0</v>
      </c>
      <c r="G12" s="122" t="s">
        <v>348</v>
      </c>
      <c r="I12" s="122"/>
    </row>
    <row r="13" spans="1:9" s="110" customFormat="1" hidden="1" x14ac:dyDescent="0.25">
      <c r="A13" s="302"/>
      <c r="B13" s="277"/>
      <c r="C13" s="277"/>
      <c r="D13" s="281"/>
      <c r="E13" s="277"/>
      <c r="F13" s="87">
        <f t="shared" si="0"/>
        <v>0</v>
      </c>
      <c r="G13" s="122" t="s">
        <v>348</v>
      </c>
      <c r="I13" s="122"/>
    </row>
    <row r="14" spans="1:9" s="110" customFormat="1" hidden="1" x14ac:dyDescent="0.25">
      <c r="A14" s="302"/>
      <c r="B14" s="277"/>
      <c r="C14" s="277"/>
      <c r="D14" s="281"/>
      <c r="E14" s="277"/>
      <c r="F14" s="87">
        <f t="shared" si="0"/>
        <v>0</v>
      </c>
      <c r="G14" s="122" t="s">
        <v>348</v>
      </c>
      <c r="I14" s="122"/>
    </row>
    <row r="15" spans="1:9" s="110" customFormat="1" hidden="1" x14ac:dyDescent="0.25">
      <c r="A15" s="302"/>
      <c r="B15" s="277"/>
      <c r="C15" s="277"/>
      <c r="D15" s="281"/>
      <c r="E15" s="277"/>
      <c r="F15" s="87">
        <f t="shared" si="0"/>
        <v>0</v>
      </c>
      <c r="G15" s="122" t="s">
        <v>348</v>
      </c>
      <c r="I15" s="122"/>
    </row>
    <row r="16" spans="1:9" s="110" customFormat="1" hidden="1" x14ac:dyDescent="0.25">
      <c r="A16" s="302"/>
      <c r="B16" s="277"/>
      <c r="C16" s="277"/>
      <c r="D16" s="281"/>
      <c r="E16" s="277"/>
      <c r="F16" s="87">
        <f t="shared" si="0"/>
        <v>0</v>
      </c>
      <c r="G16" s="122" t="s">
        <v>348</v>
      </c>
      <c r="I16" s="122"/>
    </row>
    <row r="17" spans="1:9" s="110" customFormat="1" hidden="1" x14ac:dyDescent="0.25">
      <c r="A17" s="302"/>
      <c r="B17" s="277"/>
      <c r="C17" s="277"/>
      <c r="D17" s="281"/>
      <c r="E17" s="277"/>
      <c r="F17" s="87">
        <f t="shared" si="0"/>
        <v>0</v>
      </c>
      <c r="G17" s="122" t="s">
        <v>348</v>
      </c>
      <c r="I17" s="122"/>
    </row>
    <row r="18" spans="1:9" s="110" customFormat="1" hidden="1" x14ac:dyDescent="0.25">
      <c r="A18" s="302"/>
      <c r="B18" s="277"/>
      <c r="C18" s="277"/>
      <c r="D18" s="281"/>
      <c r="E18" s="277"/>
      <c r="F18" s="87">
        <f t="shared" si="0"/>
        <v>0</v>
      </c>
      <c r="G18" s="122" t="s">
        <v>348</v>
      </c>
      <c r="I18" s="122"/>
    </row>
    <row r="19" spans="1:9" s="110" customFormat="1" hidden="1" x14ac:dyDescent="0.25">
      <c r="A19" s="302"/>
      <c r="B19" s="277"/>
      <c r="C19" s="277"/>
      <c r="D19" s="281"/>
      <c r="E19" s="277"/>
      <c r="F19" s="87">
        <f t="shared" si="0"/>
        <v>0</v>
      </c>
      <c r="G19" s="122" t="s">
        <v>348</v>
      </c>
      <c r="I19" s="122"/>
    </row>
    <row r="20" spans="1:9" s="110" customFormat="1" hidden="1" x14ac:dyDescent="0.25">
      <c r="A20" s="302"/>
      <c r="B20" s="277"/>
      <c r="C20" s="277"/>
      <c r="D20" s="281"/>
      <c r="E20" s="277"/>
      <c r="F20" s="87">
        <f t="shared" si="0"/>
        <v>0</v>
      </c>
      <c r="G20" s="122" t="s">
        <v>348</v>
      </c>
      <c r="I20" s="122"/>
    </row>
    <row r="21" spans="1:9" s="110" customFormat="1" hidden="1" x14ac:dyDescent="0.25">
      <c r="A21" s="302"/>
      <c r="B21" s="277"/>
      <c r="C21" s="277"/>
      <c r="D21" s="281"/>
      <c r="E21" s="277"/>
      <c r="F21" s="87">
        <f t="shared" si="0"/>
        <v>0</v>
      </c>
      <c r="G21" s="122" t="s">
        <v>348</v>
      </c>
      <c r="I21" s="122"/>
    </row>
    <row r="22" spans="1:9" s="110" customFormat="1" hidden="1" x14ac:dyDescent="0.25">
      <c r="A22" s="302"/>
      <c r="B22" s="277"/>
      <c r="C22" s="277"/>
      <c r="D22" s="281"/>
      <c r="E22" s="277"/>
      <c r="F22" s="87">
        <f t="shared" si="0"/>
        <v>0</v>
      </c>
      <c r="G22" s="122" t="s">
        <v>348</v>
      </c>
      <c r="I22" s="122"/>
    </row>
    <row r="23" spans="1:9" s="110" customFormat="1" hidden="1" x14ac:dyDescent="0.25">
      <c r="A23" s="302"/>
      <c r="B23" s="277"/>
      <c r="C23" s="277"/>
      <c r="D23" s="281"/>
      <c r="E23" s="277"/>
      <c r="F23" s="87">
        <f t="shared" si="0"/>
        <v>0</v>
      </c>
      <c r="G23" s="122" t="s">
        <v>348</v>
      </c>
      <c r="I23" s="122"/>
    </row>
    <row r="24" spans="1:9" s="110" customFormat="1" hidden="1" x14ac:dyDescent="0.25">
      <c r="A24" s="302"/>
      <c r="B24" s="277"/>
      <c r="C24" s="277"/>
      <c r="D24" s="281"/>
      <c r="E24" s="277"/>
      <c r="F24" s="87">
        <f t="shared" si="0"/>
        <v>0</v>
      </c>
      <c r="G24" s="122" t="s">
        <v>348</v>
      </c>
      <c r="I24" s="122"/>
    </row>
    <row r="25" spans="1:9" s="110" customFormat="1" hidden="1" x14ac:dyDescent="0.25">
      <c r="A25" s="302"/>
      <c r="B25" s="277"/>
      <c r="C25" s="277"/>
      <c r="D25" s="281"/>
      <c r="E25" s="277"/>
      <c r="F25" s="87">
        <f t="shared" si="0"/>
        <v>0</v>
      </c>
      <c r="G25" s="122" t="s">
        <v>348</v>
      </c>
      <c r="I25" s="122"/>
    </row>
    <row r="26" spans="1:9" s="110" customFormat="1" hidden="1" x14ac:dyDescent="0.25">
      <c r="A26" s="302"/>
      <c r="B26" s="277"/>
      <c r="C26" s="277"/>
      <c r="D26" s="281"/>
      <c r="E26" s="277"/>
      <c r="F26" s="87">
        <f t="shared" si="0"/>
        <v>0</v>
      </c>
      <c r="G26" s="122" t="s">
        <v>348</v>
      </c>
      <c r="I26" s="122"/>
    </row>
    <row r="27" spans="1:9" s="110" customFormat="1" hidden="1" x14ac:dyDescent="0.25">
      <c r="A27" s="302"/>
      <c r="B27" s="277"/>
      <c r="C27" s="277"/>
      <c r="D27" s="281"/>
      <c r="E27" s="277"/>
      <c r="F27" s="87">
        <f t="shared" si="0"/>
        <v>0</v>
      </c>
      <c r="G27" s="122" t="s">
        <v>348</v>
      </c>
      <c r="I27" s="122"/>
    </row>
    <row r="28" spans="1:9" s="110" customFormat="1" hidden="1" x14ac:dyDescent="0.25">
      <c r="A28" s="302"/>
      <c r="B28" s="277"/>
      <c r="C28" s="277"/>
      <c r="D28" s="281"/>
      <c r="E28" s="277"/>
      <c r="F28" s="87">
        <f t="shared" si="0"/>
        <v>0</v>
      </c>
      <c r="G28" s="122" t="s">
        <v>348</v>
      </c>
      <c r="I28" s="122"/>
    </row>
    <row r="29" spans="1:9" s="110" customFormat="1" hidden="1" x14ac:dyDescent="0.25">
      <c r="A29" s="302"/>
      <c r="B29" s="277"/>
      <c r="C29" s="277"/>
      <c r="D29" s="281"/>
      <c r="E29" s="277"/>
      <c r="F29" s="87">
        <f t="shared" si="0"/>
        <v>0</v>
      </c>
      <c r="G29" s="122" t="s">
        <v>348</v>
      </c>
      <c r="I29" s="122"/>
    </row>
    <row r="30" spans="1:9" s="110" customFormat="1" hidden="1" x14ac:dyDescent="0.25">
      <c r="A30" s="302"/>
      <c r="B30" s="277"/>
      <c r="C30" s="277"/>
      <c r="D30" s="281"/>
      <c r="E30" s="277"/>
      <c r="F30" s="87">
        <f t="shared" si="0"/>
        <v>0</v>
      </c>
      <c r="G30" s="122" t="s">
        <v>348</v>
      </c>
      <c r="I30" s="122"/>
    </row>
    <row r="31" spans="1:9" s="110" customFormat="1" hidden="1" x14ac:dyDescent="0.25">
      <c r="A31" s="302"/>
      <c r="B31" s="277"/>
      <c r="C31" s="277"/>
      <c r="D31" s="281"/>
      <c r="E31" s="277"/>
      <c r="F31" s="87">
        <f t="shared" si="0"/>
        <v>0</v>
      </c>
      <c r="G31" s="122" t="s">
        <v>348</v>
      </c>
      <c r="I31" s="122"/>
    </row>
    <row r="32" spans="1:9" s="110" customFormat="1" hidden="1" x14ac:dyDescent="0.25">
      <c r="A32" s="302"/>
      <c r="B32" s="277"/>
      <c r="C32" s="277"/>
      <c r="D32" s="281"/>
      <c r="E32" s="277"/>
      <c r="F32" s="87">
        <f t="shared" si="0"/>
        <v>0</v>
      </c>
      <c r="G32" s="122" t="s">
        <v>348</v>
      </c>
      <c r="I32" s="122"/>
    </row>
    <row r="33" spans="1:9" s="110" customFormat="1" hidden="1" x14ac:dyDescent="0.25">
      <c r="A33" s="302"/>
      <c r="B33" s="277"/>
      <c r="C33" s="277"/>
      <c r="D33" s="281"/>
      <c r="E33" s="277"/>
      <c r="F33" s="87">
        <f t="shared" si="0"/>
        <v>0</v>
      </c>
      <c r="G33" s="122" t="s">
        <v>348</v>
      </c>
      <c r="I33" s="122"/>
    </row>
    <row r="34" spans="1:9" s="110" customFormat="1" hidden="1" x14ac:dyDescent="0.25">
      <c r="A34" s="302"/>
      <c r="B34" s="277"/>
      <c r="C34" s="277"/>
      <c r="D34" s="281"/>
      <c r="E34" s="277"/>
      <c r="F34" s="87">
        <f t="shared" si="0"/>
        <v>0</v>
      </c>
      <c r="G34" s="122" t="s">
        <v>348</v>
      </c>
      <c r="I34" s="122"/>
    </row>
    <row r="35" spans="1:9" s="110" customFormat="1" hidden="1" x14ac:dyDescent="0.25">
      <c r="A35" s="302"/>
      <c r="B35" s="277"/>
      <c r="C35" s="277"/>
      <c r="D35" s="281"/>
      <c r="E35" s="277"/>
      <c r="F35" s="87">
        <f t="shared" si="0"/>
        <v>0</v>
      </c>
      <c r="G35" s="122" t="s">
        <v>348</v>
      </c>
      <c r="I35" s="122"/>
    </row>
    <row r="36" spans="1:9" s="110" customFormat="1" hidden="1" x14ac:dyDescent="0.25">
      <c r="A36" s="302"/>
      <c r="B36" s="277"/>
      <c r="C36" s="277"/>
      <c r="D36" s="281"/>
      <c r="E36" s="277"/>
      <c r="F36" s="87">
        <f t="shared" si="0"/>
        <v>0</v>
      </c>
      <c r="G36" s="122" t="s">
        <v>348</v>
      </c>
      <c r="I36" s="122"/>
    </row>
    <row r="37" spans="1:9" s="110" customFormat="1" hidden="1" x14ac:dyDescent="0.25">
      <c r="A37" s="302"/>
      <c r="B37" s="277"/>
      <c r="C37" s="277"/>
      <c r="D37" s="281"/>
      <c r="E37" s="277"/>
      <c r="F37" s="87">
        <f t="shared" si="0"/>
        <v>0</v>
      </c>
      <c r="G37" s="122" t="s">
        <v>348</v>
      </c>
      <c r="I37" s="122"/>
    </row>
    <row r="38" spans="1:9" s="110" customFormat="1" hidden="1" x14ac:dyDescent="0.25">
      <c r="A38" s="302"/>
      <c r="B38" s="277"/>
      <c r="C38" s="277"/>
      <c r="D38" s="281"/>
      <c r="E38" s="277"/>
      <c r="F38" s="87">
        <f t="shared" si="0"/>
        <v>0</v>
      </c>
      <c r="G38" s="122" t="s">
        <v>348</v>
      </c>
      <c r="I38" s="122"/>
    </row>
    <row r="39" spans="1:9" s="110" customFormat="1" hidden="1" x14ac:dyDescent="0.25">
      <c r="A39" s="302"/>
      <c r="B39" s="277"/>
      <c r="C39" s="277"/>
      <c r="D39" s="281"/>
      <c r="E39" s="277"/>
      <c r="F39" s="87">
        <f t="shared" si="0"/>
        <v>0</v>
      </c>
      <c r="G39" s="122" t="s">
        <v>348</v>
      </c>
      <c r="I39" s="122"/>
    </row>
    <row r="40" spans="1:9" s="110" customFormat="1" hidden="1" x14ac:dyDescent="0.25">
      <c r="A40" s="302"/>
      <c r="B40" s="277"/>
      <c r="C40" s="277"/>
      <c r="D40" s="281"/>
      <c r="E40" s="277"/>
      <c r="F40" s="87">
        <f t="shared" si="0"/>
        <v>0</v>
      </c>
      <c r="G40" s="122" t="s">
        <v>348</v>
      </c>
      <c r="I40" s="122"/>
    </row>
    <row r="41" spans="1:9" s="110" customFormat="1" hidden="1" x14ac:dyDescent="0.25">
      <c r="A41" s="302"/>
      <c r="B41" s="277"/>
      <c r="C41" s="277"/>
      <c r="D41" s="281"/>
      <c r="E41" s="277"/>
      <c r="F41" s="87">
        <f t="shared" si="0"/>
        <v>0</v>
      </c>
      <c r="G41" s="122" t="s">
        <v>348</v>
      </c>
      <c r="I41" s="122"/>
    </row>
    <row r="42" spans="1:9" s="110" customFormat="1" hidden="1" x14ac:dyDescent="0.25">
      <c r="A42" s="302"/>
      <c r="B42" s="277"/>
      <c r="C42" s="277"/>
      <c r="D42" s="281"/>
      <c r="E42" s="277"/>
      <c r="F42" s="87">
        <f t="shared" si="0"/>
        <v>0</v>
      </c>
      <c r="G42" s="122" t="s">
        <v>348</v>
      </c>
      <c r="I42" s="122"/>
    </row>
    <row r="43" spans="1:9" s="110" customFormat="1" hidden="1" x14ac:dyDescent="0.25">
      <c r="A43" s="302"/>
      <c r="B43" s="277"/>
      <c r="C43" s="277"/>
      <c r="D43" s="281"/>
      <c r="E43" s="277"/>
      <c r="F43" s="87">
        <f t="shared" si="0"/>
        <v>0</v>
      </c>
      <c r="G43" s="122" t="s">
        <v>348</v>
      </c>
      <c r="I43" s="122"/>
    </row>
    <row r="44" spans="1:9" s="110" customFormat="1" hidden="1" x14ac:dyDescent="0.25">
      <c r="A44" s="302"/>
      <c r="B44" s="277"/>
      <c r="C44" s="277"/>
      <c r="D44" s="281"/>
      <c r="E44" s="277"/>
      <c r="F44" s="87">
        <f t="shared" si="0"/>
        <v>0</v>
      </c>
      <c r="G44" s="122" t="s">
        <v>348</v>
      </c>
      <c r="I44" s="122"/>
    </row>
    <row r="45" spans="1:9" s="110" customFormat="1" hidden="1" x14ac:dyDescent="0.25">
      <c r="A45" s="302"/>
      <c r="B45" s="277"/>
      <c r="C45" s="277"/>
      <c r="D45" s="281"/>
      <c r="E45" s="277"/>
      <c r="F45" s="87">
        <f t="shared" si="0"/>
        <v>0</v>
      </c>
      <c r="G45" s="122" t="s">
        <v>348</v>
      </c>
      <c r="I45" s="122"/>
    </row>
    <row r="46" spans="1:9" s="110" customFormat="1" hidden="1" x14ac:dyDescent="0.25">
      <c r="A46" s="302"/>
      <c r="B46" s="277"/>
      <c r="C46" s="277"/>
      <c r="D46" s="281"/>
      <c r="E46" s="277"/>
      <c r="F46" s="87">
        <f t="shared" si="0"/>
        <v>0</v>
      </c>
      <c r="G46" s="122" t="s">
        <v>348</v>
      </c>
      <c r="I46" s="122"/>
    </row>
    <row r="47" spans="1:9" s="110" customFormat="1" hidden="1" x14ac:dyDescent="0.25">
      <c r="A47" s="302"/>
      <c r="B47" s="277"/>
      <c r="C47" s="277"/>
      <c r="D47" s="281"/>
      <c r="E47" s="277"/>
      <c r="F47" s="87">
        <f t="shared" si="0"/>
        <v>0</v>
      </c>
      <c r="G47" s="122" t="s">
        <v>348</v>
      </c>
      <c r="I47" s="122"/>
    </row>
    <row r="48" spans="1:9" s="110" customFormat="1" hidden="1" x14ac:dyDescent="0.25">
      <c r="A48" s="302"/>
      <c r="B48" s="277"/>
      <c r="C48" s="277"/>
      <c r="D48" s="281"/>
      <c r="E48" s="277"/>
      <c r="F48" s="87">
        <f t="shared" si="0"/>
        <v>0</v>
      </c>
      <c r="G48" s="122" t="s">
        <v>348</v>
      </c>
      <c r="I48" s="122"/>
    </row>
    <row r="49" spans="1:9" s="110" customFormat="1" hidden="1" x14ac:dyDescent="0.25">
      <c r="A49" s="302"/>
      <c r="B49" s="277"/>
      <c r="C49" s="277"/>
      <c r="D49" s="281"/>
      <c r="E49" s="277"/>
      <c r="F49" s="87">
        <f t="shared" si="0"/>
        <v>0</v>
      </c>
      <c r="G49" s="122" t="s">
        <v>348</v>
      </c>
      <c r="I49" s="122"/>
    </row>
    <row r="50" spans="1:9" s="110" customFormat="1" hidden="1" x14ac:dyDescent="0.25">
      <c r="A50" s="302"/>
      <c r="B50" s="277"/>
      <c r="C50" s="277"/>
      <c r="D50" s="281"/>
      <c r="E50" s="277"/>
      <c r="F50" s="87">
        <f t="shared" si="0"/>
        <v>0</v>
      </c>
      <c r="G50" s="122" t="s">
        <v>348</v>
      </c>
      <c r="I50" s="122"/>
    </row>
    <row r="51" spans="1:9" s="110" customFormat="1" hidden="1" x14ac:dyDescent="0.25">
      <c r="A51" s="302"/>
      <c r="B51" s="277"/>
      <c r="C51" s="277"/>
      <c r="D51" s="281"/>
      <c r="E51" s="277"/>
      <c r="F51" s="87">
        <f t="shared" si="0"/>
        <v>0</v>
      </c>
      <c r="G51" s="122" t="s">
        <v>348</v>
      </c>
      <c r="I51" s="122"/>
    </row>
    <row r="52" spans="1:9" s="110" customFormat="1" hidden="1" x14ac:dyDescent="0.25">
      <c r="A52" s="302"/>
      <c r="B52" s="277"/>
      <c r="C52" s="277"/>
      <c r="D52" s="281"/>
      <c r="E52" s="277"/>
      <c r="F52" s="87">
        <f t="shared" si="0"/>
        <v>0</v>
      </c>
      <c r="G52" s="122" t="s">
        <v>348</v>
      </c>
      <c r="I52" s="122"/>
    </row>
    <row r="53" spans="1:9" s="110" customFormat="1" hidden="1" x14ac:dyDescent="0.25">
      <c r="A53" s="302"/>
      <c r="B53" s="277"/>
      <c r="C53" s="277"/>
      <c r="D53" s="281"/>
      <c r="E53" s="277"/>
      <c r="F53" s="87">
        <f t="shared" si="0"/>
        <v>0</v>
      </c>
      <c r="G53" s="122" t="s">
        <v>348</v>
      </c>
      <c r="I53" s="122"/>
    </row>
    <row r="54" spans="1:9" s="110" customFormat="1" hidden="1" x14ac:dyDescent="0.25">
      <c r="A54" s="302"/>
      <c r="B54" s="277"/>
      <c r="C54" s="277"/>
      <c r="D54" s="281"/>
      <c r="E54" s="277"/>
      <c r="F54" s="87">
        <f t="shared" si="0"/>
        <v>0</v>
      </c>
      <c r="G54" s="122" t="s">
        <v>348</v>
      </c>
      <c r="I54" s="122"/>
    </row>
    <row r="55" spans="1:9" s="110" customFormat="1" hidden="1" x14ac:dyDescent="0.25">
      <c r="A55" s="302"/>
      <c r="B55" s="277"/>
      <c r="C55" s="277"/>
      <c r="D55" s="281"/>
      <c r="E55" s="277"/>
      <c r="F55" s="87">
        <f t="shared" si="0"/>
        <v>0</v>
      </c>
      <c r="G55" s="122" t="s">
        <v>348</v>
      </c>
      <c r="I55" s="122"/>
    </row>
    <row r="56" spans="1:9" s="110" customFormat="1" hidden="1" x14ac:dyDescent="0.25">
      <c r="A56" s="302"/>
      <c r="B56" s="277"/>
      <c r="C56" s="277"/>
      <c r="D56" s="281"/>
      <c r="E56" s="277"/>
      <c r="F56" s="87">
        <f t="shared" si="0"/>
        <v>0</v>
      </c>
      <c r="G56" s="122" t="s">
        <v>348</v>
      </c>
      <c r="I56" s="122"/>
    </row>
    <row r="57" spans="1:9" s="110" customFormat="1" hidden="1" x14ac:dyDescent="0.25">
      <c r="A57" s="302"/>
      <c r="B57" s="277"/>
      <c r="C57" s="277"/>
      <c r="D57" s="281"/>
      <c r="E57" s="277"/>
      <c r="F57" s="87">
        <f t="shared" si="0"/>
        <v>0</v>
      </c>
      <c r="G57" s="122" t="s">
        <v>348</v>
      </c>
      <c r="I57" s="122"/>
    </row>
    <row r="58" spans="1:9" s="110" customFormat="1" hidden="1" x14ac:dyDescent="0.25">
      <c r="A58" s="302"/>
      <c r="B58" s="277"/>
      <c r="C58" s="277"/>
      <c r="D58" s="281"/>
      <c r="E58" s="277"/>
      <c r="F58" s="87">
        <f t="shared" si="0"/>
        <v>0</v>
      </c>
      <c r="G58" s="122" t="s">
        <v>348</v>
      </c>
      <c r="I58" s="122"/>
    </row>
    <row r="59" spans="1:9" s="110" customFormat="1" hidden="1" x14ac:dyDescent="0.25">
      <c r="A59" s="302"/>
      <c r="B59" s="277"/>
      <c r="C59" s="277"/>
      <c r="D59" s="281"/>
      <c r="E59" s="277"/>
      <c r="F59" s="87">
        <f t="shared" si="0"/>
        <v>0</v>
      </c>
      <c r="G59" s="122" t="s">
        <v>348</v>
      </c>
      <c r="I59" s="122"/>
    </row>
    <row r="60" spans="1:9" s="110" customFormat="1" hidden="1" x14ac:dyDescent="0.25">
      <c r="A60" s="302"/>
      <c r="B60" s="277"/>
      <c r="C60" s="277"/>
      <c r="D60" s="281"/>
      <c r="E60" s="277"/>
      <c r="F60" s="87">
        <f t="shared" si="0"/>
        <v>0</v>
      </c>
      <c r="G60" s="122" t="s">
        <v>348</v>
      </c>
      <c r="I60" s="122"/>
    </row>
    <row r="61" spans="1:9" s="110" customFormat="1" hidden="1" x14ac:dyDescent="0.25">
      <c r="A61" s="302"/>
      <c r="B61" s="277"/>
      <c r="C61" s="277"/>
      <c r="D61" s="281"/>
      <c r="E61" s="277"/>
      <c r="F61" s="87">
        <f t="shared" si="0"/>
        <v>0</v>
      </c>
      <c r="G61" s="122" t="s">
        <v>348</v>
      </c>
      <c r="I61" s="122"/>
    </row>
    <row r="62" spans="1:9" s="110" customFormat="1" hidden="1" x14ac:dyDescent="0.25">
      <c r="A62" s="302"/>
      <c r="B62" s="277"/>
      <c r="C62" s="277"/>
      <c r="D62" s="281"/>
      <c r="E62" s="277"/>
      <c r="F62" s="87">
        <f t="shared" si="0"/>
        <v>0</v>
      </c>
      <c r="G62" s="122" t="s">
        <v>348</v>
      </c>
      <c r="I62" s="122"/>
    </row>
    <row r="63" spans="1:9" s="110" customFormat="1" hidden="1" x14ac:dyDescent="0.25">
      <c r="A63" s="302"/>
      <c r="B63" s="277"/>
      <c r="C63" s="277"/>
      <c r="D63" s="281"/>
      <c r="E63" s="277"/>
      <c r="F63" s="87">
        <f t="shared" si="0"/>
        <v>0</v>
      </c>
      <c r="G63" s="122" t="s">
        <v>348</v>
      </c>
      <c r="I63" s="122"/>
    </row>
    <row r="64" spans="1:9" s="110" customFormat="1" hidden="1" x14ac:dyDescent="0.25">
      <c r="A64" s="302"/>
      <c r="B64" s="277"/>
      <c r="C64" s="277"/>
      <c r="D64" s="281"/>
      <c r="E64" s="277"/>
      <c r="F64" s="87">
        <f t="shared" si="0"/>
        <v>0</v>
      </c>
      <c r="G64" s="122" t="s">
        <v>348</v>
      </c>
      <c r="I64" s="122"/>
    </row>
    <row r="65" spans="1:9" s="110" customFormat="1" hidden="1" x14ac:dyDescent="0.25">
      <c r="A65" s="302"/>
      <c r="B65" s="277"/>
      <c r="C65" s="277"/>
      <c r="D65" s="281"/>
      <c r="E65" s="277"/>
      <c r="F65" s="87">
        <f t="shared" si="0"/>
        <v>0</v>
      </c>
      <c r="G65" s="122" t="s">
        <v>348</v>
      </c>
      <c r="I65" s="122"/>
    </row>
    <row r="66" spans="1:9" s="110" customFormat="1" hidden="1" x14ac:dyDescent="0.25">
      <c r="A66" s="302"/>
      <c r="B66" s="277"/>
      <c r="C66" s="277"/>
      <c r="D66" s="281"/>
      <c r="E66" s="277"/>
      <c r="F66" s="87">
        <f t="shared" si="0"/>
        <v>0</v>
      </c>
      <c r="G66" s="122" t="s">
        <v>348</v>
      </c>
      <c r="I66" s="122"/>
    </row>
    <row r="67" spans="1:9" s="110" customFormat="1" hidden="1" x14ac:dyDescent="0.25">
      <c r="A67" s="302"/>
      <c r="B67" s="277"/>
      <c r="C67" s="277"/>
      <c r="D67" s="281"/>
      <c r="E67" s="277"/>
      <c r="F67" s="87">
        <f t="shared" si="0"/>
        <v>0</v>
      </c>
      <c r="G67" s="122" t="s">
        <v>348</v>
      </c>
      <c r="I67" s="122"/>
    </row>
    <row r="68" spans="1:9" s="110" customFormat="1" hidden="1" x14ac:dyDescent="0.25">
      <c r="A68" s="302"/>
      <c r="B68" s="277"/>
      <c r="C68" s="277"/>
      <c r="D68" s="281"/>
      <c r="E68" s="277"/>
      <c r="F68" s="87">
        <f t="shared" si="0"/>
        <v>0</v>
      </c>
      <c r="G68" s="122" t="s">
        <v>348</v>
      </c>
      <c r="I68" s="122"/>
    </row>
    <row r="69" spans="1:9" s="110" customFormat="1" hidden="1" x14ac:dyDescent="0.25">
      <c r="A69" s="302"/>
      <c r="B69" s="277"/>
      <c r="C69" s="277"/>
      <c r="D69" s="281"/>
      <c r="E69" s="277"/>
      <c r="F69" s="87">
        <f t="shared" si="0"/>
        <v>0</v>
      </c>
      <c r="G69" s="122" t="s">
        <v>348</v>
      </c>
      <c r="I69" s="122"/>
    </row>
    <row r="70" spans="1:9" s="110" customFormat="1" hidden="1" x14ac:dyDescent="0.25">
      <c r="A70" s="302"/>
      <c r="B70" s="277"/>
      <c r="C70" s="277"/>
      <c r="D70" s="281"/>
      <c r="E70" s="277"/>
      <c r="F70" s="87">
        <f t="shared" si="0"/>
        <v>0</v>
      </c>
      <c r="G70" s="122" t="s">
        <v>348</v>
      </c>
      <c r="I70" s="122"/>
    </row>
    <row r="71" spans="1:9" s="110" customFormat="1" hidden="1" x14ac:dyDescent="0.25">
      <c r="A71" s="302"/>
      <c r="B71" s="277"/>
      <c r="C71" s="277"/>
      <c r="D71" s="281"/>
      <c r="E71" s="277"/>
      <c r="F71" s="87">
        <f t="shared" si="0"/>
        <v>0</v>
      </c>
      <c r="G71" s="122" t="s">
        <v>348</v>
      </c>
      <c r="I71" s="122"/>
    </row>
    <row r="72" spans="1:9" s="110" customFormat="1" hidden="1" x14ac:dyDescent="0.25">
      <c r="A72" s="302"/>
      <c r="B72" s="277"/>
      <c r="C72" s="277"/>
      <c r="D72" s="281"/>
      <c r="E72" s="277"/>
      <c r="F72" s="87">
        <f t="shared" si="0"/>
        <v>0</v>
      </c>
      <c r="G72" s="122" t="s">
        <v>348</v>
      </c>
      <c r="I72" s="122"/>
    </row>
    <row r="73" spans="1:9" s="110" customFormat="1" hidden="1" x14ac:dyDescent="0.25">
      <c r="A73" s="302"/>
      <c r="B73" s="277"/>
      <c r="C73" s="277"/>
      <c r="D73" s="281"/>
      <c r="E73" s="277"/>
      <c r="F73" s="87">
        <f t="shared" si="0"/>
        <v>0</v>
      </c>
      <c r="G73" s="122" t="s">
        <v>348</v>
      </c>
      <c r="I73" s="122"/>
    </row>
    <row r="74" spans="1:9" s="110" customFormat="1" hidden="1" x14ac:dyDescent="0.25">
      <c r="A74" s="302"/>
      <c r="B74" s="277"/>
      <c r="C74" s="277"/>
      <c r="D74" s="281"/>
      <c r="E74" s="277"/>
      <c r="F74" s="87">
        <f t="shared" si="0"/>
        <v>0</v>
      </c>
      <c r="G74" s="122" t="s">
        <v>348</v>
      </c>
      <c r="I74" s="122"/>
    </row>
    <row r="75" spans="1:9" s="110" customFormat="1" hidden="1" x14ac:dyDescent="0.25">
      <c r="A75" s="302"/>
      <c r="B75" s="277"/>
      <c r="C75" s="277"/>
      <c r="D75" s="281"/>
      <c r="E75" s="277"/>
      <c r="F75" s="87">
        <f t="shared" si="0"/>
        <v>0</v>
      </c>
      <c r="G75" s="122" t="s">
        <v>348</v>
      </c>
      <c r="I75" s="122"/>
    </row>
    <row r="76" spans="1:9" s="110" customFormat="1" hidden="1" x14ac:dyDescent="0.25">
      <c r="A76" s="302"/>
      <c r="B76" s="277"/>
      <c r="C76" s="277"/>
      <c r="D76" s="281"/>
      <c r="E76" s="277"/>
      <c r="F76" s="87">
        <f t="shared" si="0"/>
        <v>0</v>
      </c>
      <c r="G76" s="122" t="s">
        <v>348</v>
      </c>
      <c r="I76" s="122"/>
    </row>
    <row r="77" spans="1:9" s="110" customFormat="1" hidden="1" x14ac:dyDescent="0.25">
      <c r="A77" s="302"/>
      <c r="B77" s="277"/>
      <c r="C77" s="277"/>
      <c r="D77" s="281"/>
      <c r="E77" s="277"/>
      <c r="F77" s="87">
        <f t="shared" si="0"/>
        <v>0</v>
      </c>
      <c r="G77" s="122" t="s">
        <v>348</v>
      </c>
      <c r="I77" s="122"/>
    </row>
    <row r="78" spans="1:9" s="110" customFormat="1" hidden="1" x14ac:dyDescent="0.25">
      <c r="A78" s="302"/>
      <c r="B78" s="277"/>
      <c r="C78" s="277"/>
      <c r="D78" s="281"/>
      <c r="E78" s="277"/>
      <c r="F78" s="87">
        <f t="shared" si="0"/>
        <v>0</v>
      </c>
      <c r="G78" s="122" t="s">
        <v>348</v>
      </c>
      <c r="I78" s="122"/>
    </row>
    <row r="79" spans="1:9" s="110" customFormat="1" hidden="1" x14ac:dyDescent="0.25">
      <c r="A79" s="302"/>
      <c r="B79" s="277"/>
      <c r="C79" s="277"/>
      <c r="D79" s="281"/>
      <c r="E79" s="277"/>
      <c r="F79" s="87">
        <f t="shared" si="0"/>
        <v>0</v>
      </c>
      <c r="G79" s="122" t="s">
        <v>348</v>
      </c>
      <c r="I79" s="122"/>
    </row>
    <row r="80" spans="1:9" s="110" customFormat="1" hidden="1" x14ac:dyDescent="0.25">
      <c r="A80" s="302"/>
      <c r="B80" s="277"/>
      <c r="C80" s="277"/>
      <c r="D80" s="281"/>
      <c r="E80" s="277"/>
      <c r="F80" s="87">
        <f t="shared" si="0"/>
        <v>0</v>
      </c>
      <c r="G80" s="122" t="s">
        <v>348</v>
      </c>
      <c r="I80" s="122"/>
    </row>
    <row r="81" spans="1:9" s="110" customFormat="1" hidden="1" x14ac:dyDescent="0.25">
      <c r="A81" s="302"/>
      <c r="B81" s="277"/>
      <c r="C81" s="277"/>
      <c r="D81" s="281"/>
      <c r="E81" s="277"/>
      <c r="F81" s="87">
        <f t="shared" si="0"/>
        <v>0</v>
      </c>
      <c r="G81" s="122" t="s">
        <v>348</v>
      </c>
      <c r="I81" s="122"/>
    </row>
    <row r="82" spans="1:9" s="110" customFormat="1" hidden="1" x14ac:dyDescent="0.25">
      <c r="A82" s="302"/>
      <c r="B82" s="277"/>
      <c r="C82" s="277"/>
      <c r="D82" s="281"/>
      <c r="E82" s="277"/>
      <c r="F82" s="87">
        <f t="shared" si="0"/>
        <v>0</v>
      </c>
      <c r="G82" s="122" t="s">
        <v>348</v>
      </c>
      <c r="I82" s="122"/>
    </row>
    <row r="83" spans="1:9" s="110" customFormat="1" hidden="1" x14ac:dyDescent="0.25">
      <c r="A83" s="302"/>
      <c r="B83" s="277"/>
      <c r="C83" s="277"/>
      <c r="D83" s="281"/>
      <c r="E83" s="277"/>
      <c r="F83" s="87">
        <f t="shared" si="0"/>
        <v>0</v>
      </c>
      <c r="G83" s="122" t="s">
        <v>348</v>
      </c>
      <c r="I83" s="122"/>
    </row>
    <row r="84" spans="1:9" s="110" customFormat="1" hidden="1" x14ac:dyDescent="0.25">
      <c r="A84" s="302"/>
      <c r="B84" s="277"/>
      <c r="C84" s="277"/>
      <c r="D84" s="281"/>
      <c r="E84" s="277"/>
      <c r="F84" s="87">
        <f t="shared" si="0"/>
        <v>0</v>
      </c>
      <c r="G84" s="122" t="s">
        <v>348</v>
      </c>
      <c r="I84" s="122"/>
    </row>
    <row r="85" spans="1:9" s="110" customFormat="1" hidden="1" x14ac:dyDescent="0.25">
      <c r="A85" s="302"/>
      <c r="B85" s="277"/>
      <c r="C85" s="277"/>
      <c r="D85" s="281"/>
      <c r="E85" s="277"/>
      <c r="F85" s="87">
        <f t="shared" si="0"/>
        <v>0</v>
      </c>
      <c r="G85" s="122" t="s">
        <v>348</v>
      </c>
      <c r="I85" s="122"/>
    </row>
    <row r="86" spans="1:9" s="110" customFormat="1" hidden="1" x14ac:dyDescent="0.25">
      <c r="A86" s="302"/>
      <c r="B86" s="277"/>
      <c r="C86" s="277"/>
      <c r="D86" s="281"/>
      <c r="E86" s="277"/>
      <c r="F86" s="87">
        <f t="shared" si="0"/>
        <v>0</v>
      </c>
      <c r="G86" s="122" t="s">
        <v>348</v>
      </c>
      <c r="I86" s="122"/>
    </row>
    <row r="87" spans="1:9" s="110" customFormat="1" hidden="1" x14ac:dyDescent="0.25">
      <c r="A87" s="302"/>
      <c r="B87" s="277"/>
      <c r="C87" s="277"/>
      <c r="D87" s="281"/>
      <c r="E87" s="277"/>
      <c r="F87" s="87">
        <f t="shared" si="0"/>
        <v>0</v>
      </c>
      <c r="G87" s="122" t="s">
        <v>348</v>
      </c>
      <c r="I87" s="122"/>
    </row>
    <row r="88" spans="1:9" s="110" customFormat="1" hidden="1" x14ac:dyDescent="0.25">
      <c r="A88" s="302"/>
      <c r="B88" s="277"/>
      <c r="C88" s="277"/>
      <c r="D88" s="281"/>
      <c r="E88" s="277"/>
      <c r="F88" s="87">
        <f t="shared" si="0"/>
        <v>0</v>
      </c>
      <c r="G88" s="122" t="s">
        <v>348</v>
      </c>
      <c r="I88" s="122"/>
    </row>
    <row r="89" spans="1:9" s="110" customFormat="1" hidden="1" x14ac:dyDescent="0.25">
      <c r="A89" s="302"/>
      <c r="B89" s="277"/>
      <c r="C89" s="277"/>
      <c r="D89" s="281"/>
      <c r="E89" s="277"/>
      <c r="F89" s="87">
        <f t="shared" si="0"/>
        <v>0</v>
      </c>
      <c r="G89" s="122" t="s">
        <v>348</v>
      </c>
      <c r="I89" s="122"/>
    </row>
    <row r="90" spans="1:9" s="110" customFormat="1" hidden="1" x14ac:dyDescent="0.25">
      <c r="A90" s="302"/>
      <c r="B90" s="277"/>
      <c r="C90" s="277"/>
      <c r="D90" s="281"/>
      <c r="E90" s="277"/>
      <c r="F90" s="87">
        <f t="shared" si="0"/>
        <v>0</v>
      </c>
      <c r="G90" s="122" t="s">
        <v>348</v>
      </c>
      <c r="I90" s="122"/>
    </row>
    <row r="91" spans="1:9" s="110" customFormat="1" hidden="1" x14ac:dyDescent="0.25">
      <c r="A91" s="302"/>
      <c r="B91" s="277"/>
      <c r="C91" s="277"/>
      <c r="D91" s="281"/>
      <c r="E91" s="277"/>
      <c r="F91" s="87">
        <f t="shared" si="0"/>
        <v>0</v>
      </c>
      <c r="G91" s="122" t="s">
        <v>348</v>
      </c>
      <c r="I91" s="122"/>
    </row>
    <row r="92" spans="1:9" s="110" customFormat="1" hidden="1" x14ac:dyDescent="0.25">
      <c r="A92" s="302"/>
      <c r="B92" s="277"/>
      <c r="C92" s="277"/>
      <c r="D92" s="281"/>
      <c r="E92" s="277"/>
      <c r="F92" s="87">
        <f t="shared" si="0"/>
        <v>0</v>
      </c>
      <c r="G92" s="122" t="s">
        <v>348</v>
      </c>
      <c r="I92" s="122"/>
    </row>
    <row r="93" spans="1:9" s="110" customFormat="1" hidden="1" x14ac:dyDescent="0.25">
      <c r="A93" s="302"/>
      <c r="B93" s="277"/>
      <c r="C93" s="277"/>
      <c r="D93" s="281"/>
      <c r="E93" s="277"/>
      <c r="F93" s="87">
        <f t="shared" si="0"/>
        <v>0</v>
      </c>
      <c r="G93" s="122" t="s">
        <v>348</v>
      </c>
      <c r="I93" s="122"/>
    </row>
    <row r="94" spans="1:9" s="110" customFormat="1" hidden="1" x14ac:dyDescent="0.25">
      <c r="A94" s="302"/>
      <c r="B94" s="277"/>
      <c r="C94" s="277"/>
      <c r="D94" s="281"/>
      <c r="E94" s="277"/>
      <c r="F94" s="87">
        <f t="shared" si="0"/>
        <v>0</v>
      </c>
      <c r="G94" s="122" t="s">
        <v>348</v>
      </c>
      <c r="I94" s="122"/>
    </row>
    <row r="95" spans="1:9" s="110" customFormat="1" hidden="1" x14ac:dyDescent="0.25">
      <c r="A95" s="302"/>
      <c r="B95" s="277"/>
      <c r="C95" s="277"/>
      <c r="D95" s="281"/>
      <c r="E95" s="277"/>
      <c r="F95" s="87">
        <f t="shared" si="0"/>
        <v>0</v>
      </c>
      <c r="G95" s="122" t="s">
        <v>348</v>
      </c>
      <c r="I95" s="122"/>
    </row>
    <row r="96" spans="1:9" s="110" customFormat="1" hidden="1" x14ac:dyDescent="0.25">
      <c r="A96" s="302"/>
      <c r="B96" s="277"/>
      <c r="C96" s="277"/>
      <c r="D96" s="281"/>
      <c r="E96" s="277"/>
      <c r="F96" s="87">
        <f t="shared" si="0"/>
        <v>0</v>
      </c>
      <c r="G96" s="122" t="s">
        <v>348</v>
      </c>
      <c r="I96" s="122"/>
    </row>
    <row r="97" spans="1:9" s="110" customFormat="1" hidden="1" x14ac:dyDescent="0.25">
      <c r="A97" s="302"/>
      <c r="B97" s="277"/>
      <c r="C97" s="277"/>
      <c r="D97" s="281"/>
      <c r="E97" s="277"/>
      <c r="F97" s="87">
        <f t="shared" si="0"/>
        <v>0</v>
      </c>
      <c r="G97" s="122" t="s">
        <v>348</v>
      </c>
      <c r="I97" s="122"/>
    </row>
    <row r="98" spans="1:9" s="110" customFormat="1" hidden="1" x14ac:dyDescent="0.25">
      <c r="A98" s="302"/>
      <c r="B98" s="277"/>
      <c r="C98" s="277"/>
      <c r="D98" s="281"/>
      <c r="E98" s="277"/>
      <c r="F98" s="87">
        <f t="shared" si="0"/>
        <v>0</v>
      </c>
      <c r="G98" s="122" t="s">
        <v>348</v>
      </c>
      <c r="I98" s="122"/>
    </row>
    <row r="99" spans="1:9" s="110" customFormat="1" hidden="1" x14ac:dyDescent="0.25">
      <c r="A99" s="302"/>
      <c r="B99" s="277"/>
      <c r="C99" s="277"/>
      <c r="D99" s="281"/>
      <c r="E99" s="277"/>
      <c r="F99" s="87">
        <f t="shared" si="0"/>
        <v>0</v>
      </c>
      <c r="G99" s="122" t="s">
        <v>348</v>
      </c>
      <c r="I99" s="122"/>
    </row>
    <row r="100" spans="1:9" s="110" customFormat="1" hidden="1" x14ac:dyDescent="0.25">
      <c r="A100" s="302"/>
      <c r="B100" s="277"/>
      <c r="C100" s="277"/>
      <c r="D100" s="281"/>
      <c r="E100" s="277"/>
      <c r="F100" s="87">
        <f t="shared" si="0"/>
        <v>0</v>
      </c>
      <c r="G100" s="122" t="s">
        <v>348</v>
      </c>
      <c r="I100" s="122"/>
    </row>
    <row r="101" spans="1:9" s="110" customFormat="1" hidden="1" x14ac:dyDescent="0.25">
      <c r="A101" s="302"/>
      <c r="B101" s="277"/>
      <c r="C101" s="277"/>
      <c r="D101" s="281"/>
      <c r="E101" s="277"/>
      <c r="F101" s="87">
        <f t="shared" si="0"/>
        <v>0</v>
      </c>
      <c r="G101" s="122" t="s">
        <v>348</v>
      </c>
      <c r="I101" s="122"/>
    </row>
    <row r="102" spans="1:9" s="110" customFormat="1" hidden="1" x14ac:dyDescent="0.25">
      <c r="A102" s="302"/>
      <c r="B102" s="277"/>
      <c r="C102" s="277"/>
      <c r="D102" s="281"/>
      <c r="E102" s="277"/>
      <c r="F102" s="87">
        <f t="shared" si="0"/>
        <v>0</v>
      </c>
      <c r="G102" s="122" t="s">
        <v>348</v>
      </c>
      <c r="I102" s="122"/>
    </row>
    <row r="103" spans="1:9" s="110" customFormat="1" hidden="1" x14ac:dyDescent="0.25">
      <c r="A103" s="302"/>
      <c r="B103" s="277"/>
      <c r="C103" s="277"/>
      <c r="D103" s="281"/>
      <c r="E103" s="277"/>
      <c r="F103" s="87">
        <f t="shared" si="0"/>
        <v>0</v>
      </c>
      <c r="G103" s="122" t="s">
        <v>348</v>
      </c>
      <c r="I103" s="122"/>
    </row>
    <row r="104" spans="1:9" s="110" customFormat="1" hidden="1" x14ac:dyDescent="0.25">
      <c r="A104" s="302"/>
      <c r="B104" s="277"/>
      <c r="C104" s="277"/>
      <c r="D104" s="281"/>
      <c r="E104" s="277"/>
      <c r="F104" s="87">
        <f t="shared" si="0"/>
        <v>0</v>
      </c>
      <c r="G104" s="122" t="s">
        <v>348</v>
      </c>
      <c r="I104" s="122"/>
    </row>
    <row r="105" spans="1:9" s="110" customFormat="1" hidden="1" x14ac:dyDescent="0.25">
      <c r="A105" s="302"/>
      <c r="B105" s="277"/>
      <c r="C105" s="277"/>
      <c r="D105" s="281"/>
      <c r="E105" s="277"/>
      <c r="F105" s="87">
        <f t="shared" si="0"/>
        <v>0</v>
      </c>
      <c r="G105" s="122" t="s">
        <v>348</v>
      </c>
      <c r="I105" s="122"/>
    </row>
    <row r="106" spans="1:9" s="110" customFormat="1" hidden="1" x14ac:dyDescent="0.25">
      <c r="A106" s="302"/>
      <c r="B106" s="277"/>
      <c r="C106" s="277"/>
      <c r="D106" s="281"/>
      <c r="E106" s="277"/>
      <c r="F106" s="87">
        <f t="shared" si="0"/>
        <v>0</v>
      </c>
      <c r="G106" s="122" t="s">
        <v>348</v>
      </c>
      <c r="I106" s="122"/>
    </row>
    <row r="107" spans="1:9" s="110" customFormat="1" hidden="1" x14ac:dyDescent="0.25">
      <c r="A107" s="302"/>
      <c r="B107" s="277"/>
      <c r="C107" s="277"/>
      <c r="D107" s="281"/>
      <c r="E107" s="277"/>
      <c r="F107" s="87">
        <f t="shared" si="0"/>
        <v>0</v>
      </c>
      <c r="G107" s="122" t="s">
        <v>348</v>
      </c>
      <c r="I107" s="122"/>
    </row>
    <row r="108" spans="1:9" s="110" customFormat="1" hidden="1" x14ac:dyDescent="0.25">
      <c r="A108" s="302"/>
      <c r="B108" s="277"/>
      <c r="C108" s="277"/>
      <c r="D108" s="281"/>
      <c r="E108" s="277"/>
      <c r="F108" s="87">
        <f t="shared" si="0"/>
        <v>0</v>
      </c>
      <c r="G108" s="122" t="s">
        <v>348</v>
      </c>
      <c r="I108" s="122"/>
    </row>
    <row r="109" spans="1:9" s="110" customFormat="1" hidden="1" x14ac:dyDescent="0.25">
      <c r="A109" s="302"/>
      <c r="B109" s="277"/>
      <c r="C109" s="277"/>
      <c r="D109" s="281"/>
      <c r="E109" s="277"/>
      <c r="F109" s="87">
        <f t="shared" si="0"/>
        <v>0</v>
      </c>
      <c r="G109" s="122" t="s">
        <v>348</v>
      </c>
      <c r="I109" s="122"/>
    </row>
    <row r="110" spans="1:9" s="110" customFormat="1" hidden="1" x14ac:dyDescent="0.25">
      <c r="A110" s="302"/>
      <c r="B110" s="277"/>
      <c r="C110" s="277"/>
      <c r="D110" s="281"/>
      <c r="E110" s="277"/>
      <c r="F110" s="87">
        <f t="shared" si="0"/>
        <v>0</v>
      </c>
      <c r="G110" s="122" t="s">
        <v>348</v>
      </c>
      <c r="I110" s="122"/>
    </row>
    <row r="111" spans="1:9" s="110" customFormat="1" hidden="1" x14ac:dyDescent="0.25">
      <c r="A111" s="302"/>
      <c r="B111" s="277"/>
      <c r="C111" s="277"/>
      <c r="D111" s="281"/>
      <c r="E111" s="277"/>
      <c r="F111" s="87">
        <f t="shared" si="0"/>
        <v>0</v>
      </c>
      <c r="G111" s="122" t="s">
        <v>348</v>
      </c>
      <c r="I111" s="122"/>
    </row>
    <row r="112" spans="1:9" s="110" customFormat="1" hidden="1" x14ac:dyDescent="0.25">
      <c r="A112" s="302"/>
      <c r="B112" s="277"/>
      <c r="C112" s="277"/>
      <c r="D112" s="281"/>
      <c r="E112" s="277"/>
      <c r="F112" s="87">
        <f t="shared" si="0"/>
        <v>0</v>
      </c>
      <c r="G112" s="122" t="s">
        <v>348</v>
      </c>
      <c r="I112" s="122"/>
    </row>
    <row r="113" spans="1:9" s="110" customFormat="1" hidden="1" x14ac:dyDescent="0.25">
      <c r="A113" s="302"/>
      <c r="B113" s="277"/>
      <c r="C113" s="277"/>
      <c r="D113" s="281"/>
      <c r="E113" s="277"/>
      <c r="F113" s="87">
        <f t="shared" si="0"/>
        <v>0</v>
      </c>
      <c r="G113" s="122" t="s">
        <v>348</v>
      </c>
      <c r="I113" s="122"/>
    </row>
    <row r="114" spans="1:9" s="110" customFormat="1" hidden="1" x14ac:dyDescent="0.25">
      <c r="A114" s="302"/>
      <c r="B114" s="277"/>
      <c r="C114" s="277"/>
      <c r="D114" s="281"/>
      <c r="E114" s="277"/>
      <c r="F114" s="87">
        <f t="shared" si="0"/>
        <v>0</v>
      </c>
      <c r="G114" s="122" t="s">
        <v>348</v>
      </c>
      <c r="I114" s="122"/>
    </row>
    <row r="115" spans="1:9" s="110" customFormat="1" hidden="1" x14ac:dyDescent="0.25">
      <c r="A115" s="302"/>
      <c r="B115" s="277"/>
      <c r="C115" s="277"/>
      <c r="D115" s="281"/>
      <c r="E115" s="277"/>
      <c r="F115" s="87">
        <f t="shared" si="0"/>
        <v>0</v>
      </c>
      <c r="G115" s="122" t="s">
        <v>348</v>
      </c>
      <c r="I115" s="122"/>
    </row>
    <row r="116" spans="1:9" s="110" customFormat="1" hidden="1" x14ac:dyDescent="0.25">
      <c r="A116" s="302"/>
      <c r="B116" s="277"/>
      <c r="C116" s="277"/>
      <c r="D116" s="281"/>
      <c r="E116" s="277"/>
      <c r="F116" s="87">
        <f t="shared" si="0"/>
        <v>0</v>
      </c>
      <c r="G116" s="122" t="s">
        <v>348</v>
      </c>
      <c r="I116" s="122"/>
    </row>
    <row r="117" spans="1:9" s="110" customFormat="1" hidden="1" x14ac:dyDescent="0.25">
      <c r="A117" s="302"/>
      <c r="B117" s="277"/>
      <c r="C117" s="277"/>
      <c r="D117" s="281"/>
      <c r="E117" s="277"/>
      <c r="F117" s="87">
        <f t="shared" si="0"/>
        <v>0</v>
      </c>
      <c r="G117" s="122" t="s">
        <v>348</v>
      </c>
      <c r="I117" s="122"/>
    </row>
    <row r="118" spans="1:9" s="110" customFormat="1" hidden="1" x14ac:dyDescent="0.25">
      <c r="A118" s="302"/>
      <c r="B118" s="277"/>
      <c r="C118" s="277"/>
      <c r="D118" s="281"/>
      <c r="E118" s="277"/>
      <c r="F118" s="87">
        <f t="shared" si="0"/>
        <v>0</v>
      </c>
      <c r="G118" s="122" t="s">
        <v>348</v>
      </c>
      <c r="I118" s="122"/>
    </row>
    <row r="119" spans="1:9" s="110" customFormat="1" hidden="1" x14ac:dyDescent="0.25">
      <c r="A119" s="302"/>
      <c r="B119" s="277"/>
      <c r="C119" s="277"/>
      <c r="D119" s="281"/>
      <c r="E119" s="277"/>
      <c r="F119" s="87">
        <f t="shared" si="0"/>
        <v>0</v>
      </c>
      <c r="G119" s="122" t="s">
        <v>348</v>
      </c>
      <c r="I119" s="122"/>
    </row>
    <row r="120" spans="1:9" s="110" customFormat="1" hidden="1" x14ac:dyDescent="0.25">
      <c r="A120" s="302"/>
      <c r="B120" s="277"/>
      <c r="C120" s="277"/>
      <c r="D120" s="281"/>
      <c r="E120" s="277"/>
      <c r="F120" s="87">
        <f t="shared" si="0"/>
        <v>0</v>
      </c>
      <c r="G120" s="122" t="s">
        <v>348</v>
      </c>
      <c r="I120" s="122"/>
    </row>
    <row r="121" spans="1:9" s="110" customFormat="1" hidden="1" x14ac:dyDescent="0.25">
      <c r="A121" s="302"/>
      <c r="B121" s="277"/>
      <c r="C121" s="277"/>
      <c r="D121" s="281"/>
      <c r="E121" s="277"/>
      <c r="F121" s="87">
        <f t="shared" si="0"/>
        <v>0</v>
      </c>
      <c r="G121" s="122" t="s">
        <v>348</v>
      </c>
      <c r="I121" s="122"/>
    </row>
    <row r="122" spans="1:9" s="110" customFormat="1" hidden="1" x14ac:dyDescent="0.25">
      <c r="A122" s="302"/>
      <c r="B122" s="277"/>
      <c r="C122" s="277"/>
      <c r="D122" s="281"/>
      <c r="E122" s="277"/>
      <c r="F122" s="87">
        <f t="shared" si="0"/>
        <v>0</v>
      </c>
      <c r="G122" s="122" t="s">
        <v>348</v>
      </c>
      <c r="I122" s="122"/>
    </row>
    <row r="123" spans="1:9" s="110" customFormat="1" hidden="1" x14ac:dyDescent="0.25">
      <c r="A123" s="302"/>
      <c r="B123" s="277"/>
      <c r="C123" s="277"/>
      <c r="D123" s="281"/>
      <c r="E123" s="277"/>
      <c r="F123" s="87">
        <f t="shared" si="0"/>
        <v>0</v>
      </c>
      <c r="G123" s="122" t="s">
        <v>348</v>
      </c>
      <c r="I123" s="122"/>
    </row>
    <row r="124" spans="1:9" s="110" customFormat="1" hidden="1" x14ac:dyDescent="0.25">
      <c r="A124" s="302"/>
      <c r="B124" s="277"/>
      <c r="C124" s="277"/>
      <c r="D124" s="281"/>
      <c r="E124" s="277"/>
      <c r="F124" s="87">
        <f t="shared" si="0"/>
        <v>0</v>
      </c>
      <c r="G124" s="122" t="s">
        <v>348</v>
      </c>
      <c r="I124" s="122"/>
    </row>
    <row r="125" spans="1:9" s="110" customFormat="1" hidden="1" x14ac:dyDescent="0.25">
      <c r="A125" s="302"/>
      <c r="B125" s="277"/>
      <c r="C125" s="277"/>
      <c r="D125" s="281"/>
      <c r="E125" s="277"/>
      <c r="F125" s="87">
        <f t="shared" si="0"/>
        <v>0</v>
      </c>
      <c r="G125" s="122" t="s">
        <v>348</v>
      </c>
      <c r="I125" s="122"/>
    </row>
    <row r="126" spans="1:9" s="110" customFormat="1" hidden="1" x14ac:dyDescent="0.25">
      <c r="A126" s="302"/>
      <c r="B126" s="277"/>
      <c r="C126" s="277"/>
      <c r="D126" s="281"/>
      <c r="E126" s="277"/>
      <c r="F126" s="87">
        <f t="shared" si="0"/>
        <v>0</v>
      </c>
      <c r="G126" s="122" t="s">
        <v>348</v>
      </c>
      <c r="I126" s="122"/>
    </row>
    <row r="127" spans="1:9" s="110" customFormat="1" hidden="1" x14ac:dyDescent="0.25">
      <c r="A127" s="302"/>
      <c r="B127" s="277"/>
      <c r="C127" s="277"/>
      <c r="D127" s="281"/>
      <c r="E127" s="277"/>
      <c r="F127" s="87">
        <f t="shared" si="0"/>
        <v>0</v>
      </c>
      <c r="G127" s="122" t="s">
        <v>348</v>
      </c>
      <c r="I127" s="122"/>
    </row>
    <row r="128" spans="1:9" s="110" customFormat="1" hidden="1" x14ac:dyDescent="0.25">
      <c r="A128" s="302"/>
      <c r="B128" s="277"/>
      <c r="C128" s="277"/>
      <c r="D128" s="281"/>
      <c r="E128" s="277"/>
      <c r="F128" s="87">
        <f t="shared" si="0"/>
        <v>0</v>
      </c>
      <c r="G128" s="122" t="s">
        <v>348</v>
      </c>
      <c r="I128" s="122"/>
    </row>
    <row r="129" spans="1:9" s="110" customFormat="1" hidden="1" x14ac:dyDescent="0.25">
      <c r="A129" s="302"/>
      <c r="B129" s="277"/>
      <c r="C129" s="277"/>
      <c r="D129" s="281"/>
      <c r="E129" s="277"/>
      <c r="F129" s="87">
        <f t="shared" si="0"/>
        <v>0</v>
      </c>
      <c r="G129" s="122" t="s">
        <v>348</v>
      </c>
      <c r="I129" s="122"/>
    </row>
    <row r="130" spans="1:9" s="110" customFormat="1" hidden="1" x14ac:dyDescent="0.25">
      <c r="A130" s="302"/>
      <c r="B130" s="277"/>
      <c r="C130" s="277"/>
      <c r="D130" s="281"/>
      <c r="E130" s="277"/>
      <c r="F130" s="87">
        <f t="shared" si="0"/>
        <v>0</v>
      </c>
      <c r="G130" s="122" t="s">
        <v>348</v>
      </c>
      <c r="I130" s="122"/>
    </row>
    <row r="131" spans="1:9" s="110" customFormat="1" hidden="1" x14ac:dyDescent="0.25">
      <c r="A131" s="302"/>
      <c r="B131" s="277"/>
      <c r="C131" s="277"/>
      <c r="D131" s="281"/>
      <c r="E131" s="277"/>
      <c r="F131" s="87">
        <f t="shared" si="0"/>
        <v>0</v>
      </c>
      <c r="G131" s="122" t="s">
        <v>348</v>
      </c>
      <c r="I131" s="122"/>
    </row>
    <row r="132" spans="1:9" s="110" customFormat="1" hidden="1" x14ac:dyDescent="0.25">
      <c r="A132" s="302"/>
      <c r="B132" s="277"/>
      <c r="C132" s="277"/>
      <c r="D132" s="281"/>
      <c r="E132" s="277"/>
      <c r="F132" s="87">
        <f t="shared" si="0"/>
        <v>0</v>
      </c>
      <c r="G132" s="122" t="s">
        <v>348</v>
      </c>
      <c r="I132" s="122"/>
    </row>
    <row r="133" spans="1:9" s="110" customFormat="1" hidden="1" x14ac:dyDescent="0.25">
      <c r="A133" s="302"/>
      <c r="B133" s="277"/>
      <c r="C133" s="277"/>
      <c r="D133" s="281"/>
      <c r="E133" s="277"/>
      <c r="F133" s="87">
        <f t="shared" si="0"/>
        <v>0</v>
      </c>
      <c r="G133" s="122" t="s">
        <v>348</v>
      </c>
      <c r="I133" s="122"/>
    </row>
    <row r="134" spans="1:9" s="110" customFormat="1" hidden="1" x14ac:dyDescent="0.25">
      <c r="A134" s="302"/>
      <c r="B134" s="277"/>
      <c r="C134" s="277"/>
      <c r="D134" s="281"/>
      <c r="E134" s="277"/>
      <c r="F134" s="87">
        <f t="shared" si="0"/>
        <v>0</v>
      </c>
      <c r="G134" s="122" t="s">
        <v>348</v>
      </c>
      <c r="I134" s="122"/>
    </row>
    <row r="135" spans="1:9" s="110" customFormat="1" x14ac:dyDescent="0.25">
      <c r="A135" s="302" t="s">
        <v>62</v>
      </c>
      <c r="B135" s="277">
        <v>3</v>
      </c>
      <c r="C135" s="277" t="s">
        <v>322</v>
      </c>
      <c r="D135" s="281">
        <f t="shared" ref="D135:D140" ca="1" si="2">RAND()*400000</f>
        <v>227252.86462214749</v>
      </c>
      <c r="E135" s="277">
        <v>7</v>
      </c>
      <c r="F135" s="309">
        <f ca="1">ROUND(+B135*D135*E135,2)</f>
        <v>4772310.16</v>
      </c>
      <c r="G135" s="122" t="s">
        <v>348</v>
      </c>
      <c r="I135" s="122"/>
    </row>
    <row r="136" spans="1:9" s="110" customFormat="1" x14ac:dyDescent="0.25">
      <c r="A136" s="301"/>
      <c r="B136" s="98"/>
      <c r="C136" s="98"/>
      <c r="D136" s="144"/>
      <c r="E136" s="216" t="s">
        <v>40</v>
      </c>
      <c r="F136" s="217">
        <f ca="1">ROUND(SUBTOTAL(109,F6:F135),2)</f>
        <v>11690179.43</v>
      </c>
      <c r="G136" s="122" t="s">
        <v>348</v>
      </c>
      <c r="I136" s="125" t="s">
        <v>352</v>
      </c>
    </row>
    <row r="137" spans="1:9" s="110" customFormat="1" x14ac:dyDescent="0.25">
      <c r="A137" s="301"/>
      <c r="B137" s="98"/>
      <c r="C137" s="98"/>
      <c r="D137" s="144"/>
      <c r="E137" s="98"/>
      <c r="F137" s="310"/>
      <c r="G137" s="122" t="s">
        <v>349</v>
      </c>
    </row>
    <row r="138" spans="1:9" s="110" customFormat="1" x14ac:dyDescent="0.25">
      <c r="A138" s="302" t="s">
        <v>329</v>
      </c>
      <c r="B138" s="277">
        <v>3</v>
      </c>
      <c r="C138" s="277" t="s">
        <v>322</v>
      </c>
      <c r="D138" s="281">
        <f t="shared" ca="1" si="2"/>
        <v>264757.2562859084</v>
      </c>
      <c r="E138" s="277">
        <v>7</v>
      </c>
      <c r="F138" s="87">
        <f ca="1">ROUND(+B138*D138*E138,2)</f>
        <v>5559902.3799999999</v>
      </c>
      <c r="G138" s="122" t="s">
        <v>349</v>
      </c>
    </row>
    <row r="139" spans="1:9" s="110" customFormat="1" x14ac:dyDescent="0.25">
      <c r="A139" s="302" t="s">
        <v>356</v>
      </c>
      <c r="B139" s="277">
        <v>3</v>
      </c>
      <c r="C139" s="277" t="s">
        <v>322</v>
      </c>
      <c r="D139" s="281">
        <f t="shared" ca="1" si="2"/>
        <v>246709.97941961762</v>
      </c>
      <c r="E139" s="277">
        <v>7</v>
      </c>
      <c r="F139" s="87">
        <f t="shared" ref="F139:F266" ca="1" si="3">ROUND(+B139*D139*E139,2)</f>
        <v>5180909.57</v>
      </c>
      <c r="G139" s="122" t="s">
        <v>349</v>
      </c>
      <c r="I139" s="122"/>
    </row>
    <row r="140" spans="1:9" s="110" customFormat="1" x14ac:dyDescent="0.25">
      <c r="A140" s="302" t="s">
        <v>357</v>
      </c>
      <c r="B140" s="277">
        <v>3</v>
      </c>
      <c r="C140" s="277" t="s">
        <v>322</v>
      </c>
      <c r="D140" s="281">
        <f t="shared" ca="1" si="2"/>
        <v>71192.078802001779</v>
      </c>
      <c r="E140" s="277">
        <v>7</v>
      </c>
      <c r="F140" s="87">
        <f t="shared" ca="1" si="3"/>
        <v>1495033.65</v>
      </c>
      <c r="G140" s="122" t="s">
        <v>349</v>
      </c>
      <c r="I140" s="122"/>
    </row>
    <row r="141" spans="1:9" s="110" customFormat="1" hidden="1" x14ac:dyDescent="0.25">
      <c r="A141" s="302"/>
      <c r="B141" s="277"/>
      <c r="C141" s="277"/>
      <c r="D141" s="281"/>
      <c r="E141" s="277"/>
      <c r="F141" s="87">
        <f t="shared" si="3"/>
        <v>0</v>
      </c>
      <c r="G141" s="122" t="s">
        <v>349</v>
      </c>
      <c r="I141" s="122"/>
    </row>
    <row r="142" spans="1:9" s="110" customFormat="1" hidden="1" x14ac:dyDescent="0.25">
      <c r="A142" s="302"/>
      <c r="B142" s="277"/>
      <c r="C142" s="277"/>
      <c r="D142" s="281"/>
      <c r="E142" s="277"/>
      <c r="F142" s="87">
        <f t="shared" si="3"/>
        <v>0</v>
      </c>
      <c r="G142" s="122" t="s">
        <v>349</v>
      </c>
      <c r="I142" s="122"/>
    </row>
    <row r="143" spans="1:9" s="110" customFormat="1" hidden="1" x14ac:dyDescent="0.25">
      <c r="A143" s="302"/>
      <c r="B143" s="277"/>
      <c r="C143" s="277"/>
      <c r="D143" s="281"/>
      <c r="E143" s="277"/>
      <c r="F143" s="87">
        <f t="shared" si="3"/>
        <v>0</v>
      </c>
      <c r="G143" s="122" t="s">
        <v>349</v>
      </c>
      <c r="I143" s="122"/>
    </row>
    <row r="144" spans="1:9" s="110" customFormat="1" hidden="1" x14ac:dyDescent="0.25">
      <c r="A144" s="302"/>
      <c r="B144" s="277"/>
      <c r="C144" s="277"/>
      <c r="D144" s="281"/>
      <c r="E144" s="277"/>
      <c r="F144" s="87">
        <f t="shared" si="3"/>
        <v>0</v>
      </c>
      <c r="G144" s="122" t="s">
        <v>349</v>
      </c>
      <c r="I144" s="122"/>
    </row>
    <row r="145" spans="1:9" s="110" customFormat="1" hidden="1" x14ac:dyDescent="0.25">
      <c r="A145" s="302"/>
      <c r="B145" s="277"/>
      <c r="C145" s="277"/>
      <c r="D145" s="281"/>
      <c r="E145" s="277"/>
      <c r="F145" s="87">
        <f t="shared" si="3"/>
        <v>0</v>
      </c>
      <c r="G145" s="122" t="s">
        <v>349</v>
      </c>
      <c r="I145" s="122"/>
    </row>
    <row r="146" spans="1:9" s="110" customFormat="1" hidden="1" x14ac:dyDescent="0.25">
      <c r="A146" s="302"/>
      <c r="B146" s="277"/>
      <c r="C146" s="277"/>
      <c r="D146" s="281"/>
      <c r="E146" s="277"/>
      <c r="F146" s="87">
        <f t="shared" si="3"/>
        <v>0</v>
      </c>
      <c r="G146" s="122" t="s">
        <v>349</v>
      </c>
      <c r="I146" s="122"/>
    </row>
    <row r="147" spans="1:9" s="110" customFormat="1" hidden="1" x14ac:dyDescent="0.25">
      <c r="A147" s="302"/>
      <c r="B147" s="277"/>
      <c r="C147" s="277"/>
      <c r="D147" s="281"/>
      <c r="E147" s="277"/>
      <c r="F147" s="87">
        <f t="shared" si="3"/>
        <v>0</v>
      </c>
      <c r="G147" s="122" t="s">
        <v>349</v>
      </c>
      <c r="I147" s="122"/>
    </row>
    <row r="148" spans="1:9" s="110" customFormat="1" hidden="1" x14ac:dyDescent="0.25">
      <c r="A148" s="302"/>
      <c r="B148" s="277"/>
      <c r="C148" s="277"/>
      <c r="D148" s="281"/>
      <c r="E148" s="277"/>
      <c r="F148" s="87">
        <f t="shared" si="3"/>
        <v>0</v>
      </c>
      <c r="G148" s="122" t="s">
        <v>349</v>
      </c>
      <c r="I148" s="122"/>
    </row>
    <row r="149" spans="1:9" s="110" customFormat="1" hidden="1" x14ac:dyDescent="0.25">
      <c r="A149" s="302"/>
      <c r="B149" s="277"/>
      <c r="C149" s="277"/>
      <c r="D149" s="281"/>
      <c r="E149" s="277"/>
      <c r="F149" s="87">
        <f t="shared" si="3"/>
        <v>0</v>
      </c>
      <c r="G149" s="122" t="s">
        <v>349</v>
      </c>
      <c r="I149" s="122"/>
    </row>
    <row r="150" spans="1:9" s="110" customFormat="1" hidden="1" x14ac:dyDescent="0.25">
      <c r="A150" s="302"/>
      <c r="B150" s="277"/>
      <c r="C150" s="277"/>
      <c r="D150" s="281"/>
      <c r="E150" s="277"/>
      <c r="F150" s="87">
        <f t="shared" si="3"/>
        <v>0</v>
      </c>
      <c r="G150" s="122" t="s">
        <v>349</v>
      </c>
      <c r="I150" s="122"/>
    </row>
    <row r="151" spans="1:9" s="110" customFormat="1" hidden="1" x14ac:dyDescent="0.25">
      <c r="A151" s="302"/>
      <c r="B151" s="277"/>
      <c r="C151" s="277"/>
      <c r="D151" s="281"/>
      <c r="E151" s="277"/>
      <c r="F151" s="87">
        <f t="shared" si="3"/>
        <v>0</v>
      </c>
      <c r="G151" s="122" t="s">
        <v>349</v>
      </c>
      <c r="I151" s="122"/>
    </row>
    <row r="152" spans="1:9" s="110" customFormat="1" hidden="1" x14ac:dyDescent="0.25">
      <c r="A152" s="302"/>
      <c r="B152" s="277"/>
      <c r="C152" s="277"/>
      <c r="D152" s="281"/>
      <c r="E152" s="277"/>
      <c r="F152" s="87">
        <f t="shared" si="3"/>
        <v>0</v>
      </c>
      <c r="G152" s="122" t="s">
        <v>349</v>
      </c>
      <c r="I152" s="122"/>
    </row>
    <row r="153" spans="1:9" s="110" customFormat="1" hidden="1" x14ac:dyDescent="0.25">
      <c r="A153" s="302"/>
      <c r="B153" s="277"/>
      <c r="C153" s="277"/>
      <c r="D153" s="281"/>
      <c r="E153" s="277"/>
      <c r="F153" s="87">
        <f t="shared" si="3"/>
        <v>0</v>
      </c>
      <c r="G153" s="122" t="s">
        <v>349</v>
      </c>
      <c r="I153" s="122"/>
    </row>
    <row r="154" spans="1:9" s="110" customFormat="1" hidden="1" x14ac:dyDescent="0.25">
      <c r="A154" s="302"/>
      <c r="B154" s="277"/>
      <c r="C154" s="277"/>
      <c r="D154" s="281"/>
      <c r="E154" s="277"/>
      <c r="F154" s="87">
        <f t="shared" si="3"/>
        <v>0</v>
      </c>
      <c r="G154" s="122" t="s">
        <v>349</v>
      </c>
      <c r="I154" s="122"/>
    </row>
    <row r="155" spans="1:9" s="110" customFormat="1" hidden="1" x14ac:dyDescent="0.25">
      <c r="A155" s="302"/>
      <c r="B155" s="277"/>
      <c r="C155" s="277"/>
      <c r="D155" s="281"/>
      <c r="E155" s="277"/>
      <c r="F155" s="87">
        <f t="shared" si="3"/>
        <v>0</v>
      </c>
      <c r="G155" s="122" t="s">
        <v>349</v>
      </c>
      <c r="I155" s="122"/>
    </row>
    <row r="156" spans="1:9" s="110" customFormat="1" hidden="1" x14ac:dyDescent="0.25">
      <c r="A156" s="302"/>
      <c r="B156" s="277"/>
      <c r="C156" s="277"/>
      <c r="D156" s="281"/>
      <c r="E156" s="277"/>
      <c r="F156" s="87">
        <f t="shared" si="3"/>
        <v>0</v>
      </c>
      <c r="G156" s="122" t="s">
        <v>349</v>
      </c>
      <c r="I156" s="122"/>
    </row>
    <row r="157" spans="1:9" s="110" customFormat="1" hidden="1" x14ac:dyDescent="0.25">
      <c r="A157" s="302"/>
      <c r="B157" s="277"/>
      <c r="C157" s="277"/>
      <c r="D157" s="281"/>
      <c r="E157" s="277"/>
      <c r="F157" s="87">
        <f t="shared" si="3"/>
        <v>0</v>
      </c>
      <c r="G157" s="122" t="s">
        <v>349</v>
      </c>
      <c r="I157" s="122"/>
    </row>
    <row r="158" spans="1:9" s="110" customFormat="1" hidden="1" x14ac:dyDescent="0.25">
      <c r="A158" s="302"/>
      <c r="B158" s="277"/>
      <c r="C158" s="277"/>
      <c r="D158" s="281"/>
      <c r="E158" s="277"/>
      <c r="F158" s="87">
        <f t="shared" si="3"/>
        <v>0</v>
      </c>
      <c r="G158" s="122" t="s">
        <v>349</v>
      </c>
      <c r="I158" s="122"/>
    </row>
    <row r="159" spans="1:9" s="110" customFormat="1" hidden="1" x14ac:dyDescent="0.25">
      <c r="A159" s="302"/>
      <c r="B159" s="277"/>
      <c r="C159" s="277"/>
      <c r="D159" s="281"/>
      <c r="E159" s="277"/>
      <c r="F159" s="87">
        <f t="shared" si="3"/>
        <v>0</v>
      </c>
      <c r="G159" s="122" t="s">
        <v>349</v>
      </c>
      <c r="I159" s="122"/>
    </row>
    <row r="160" spans="1:9" s="110" customFormat="1" hidden="1" x14ac:dyDescent="0.25">
      <c r="A160" s="302"/>
      <c r="B160" s="277"/>
      <c r="C160" s="277"/>
      <c r="D160" s="281"/>
      <c r="E160" s="277"/>
      <c r="F160" s="87">
        <f t="shared" si="3"/>
        <v>0</v>
      </c>
      <c r="G160" s="122" t="s">
        <v>349</v>
      </c>
      <c r="I160" s="122"/>
    </row>
    <row r="161" spans="1:9" s="110" customFormat="1" hidden="1" x14ac:dyDescent="0.25">
      <c r="A161" s="302"/>
      <c r="B161" s="277"/>
      <c r="C161" s="277"/>
      <c r="D161" s="281"/>
      <c r="E161" s="277"/>
      <c r="F161" s="87">
        <f t="shared" si="3"/>
        <v>0</v>
      </c>
      <c r="G161" s="122" t="s">
        <v>349</v>
      </c>
      <c r="I161" s="122"/>
    </row>
    <row r="162" spans="1:9" s="110" customFormat="1" hidden="1" x14ac:dyDescent="0.25">
      <c r="A162" s="302"/>
      <c r="B162" s="277"/>
      <c r="C162" s="277"/>
      <c r="D162" s="281"/>
      <c r="E162" s="277"/>
      <c r="F162" s="87">
        <f t="shared" si="3"/>
        <v>0</v>
      </c>
      <c r="G162" s="122" t="s">
        <v>349</v>
      </c>
      <c r="I162" s="122"/>
    </row>
    <row r="163" spans="1:9" s="110" customFormat="1" hidden="1" x14ac:dyDescent="0.25">
      <c r="A163" s="302"/>
      <c r="B163" s="277"/>
      <c r="C163" s="277"/>
      <c r="D163" s="281"/>
      <c r="E163" s="277"/>
      <c r="F163" s="87">
        <f t="shared" si="3"/>
        <v>0</v>
      </c>
      <c r="G163" s="122" t="s">
        <v>349</v>
      </c>
      <c r="I163" s="122"/>
    </row>
    <row r="164" spans="1:9" s="110" customFormat="1" hidden="1" x14ac:dyDescent="0.25">
      <c r="A164" s="302"/>
      <c r="B164" s="277"/>
      <c r="C164" s="277"/>
      <c r="D164" s="281"/>
      <c r="E164" s="277"/>
      <c r="F164" s="87">
        <f t="shared" si="3"/>
        <v>0</v>
      </c>
      <c r="G164" s="122" t="s">
        <v>349</v>
      </c>
      <c r="I164" s="122"/>
    </row>
    <row r="165" spans="1:9" s="110" customFormat="1" hidden="1" x14ac:dyDescent="0.25">
      <c r="A165" s="302"/>
      <c r="B165" s="277"/>
      <c r="C165" s="277"/>
      <c r="D165" s="281"/>
      <c r="E165" s="277"/>
      <c r="F165" s="87">
        <f t="shared" si="3"/>
        <v>0</v>
      </c>
      <c r="G165" s="122" t="s">
        <v>349</v>
      </c>
      <c r="I165" s="122"/>
    </row>
    <row r="166" spans="1:9" s="110" customFormat="1" hidden="1" x14ac:dyDescent="0.25">
      <c r="A166" s="302"/>
      <c r="B166" s="277"/>
      <c r="C166" s="277"/>
      <c r="D166" s="281"/>
      <c r="E166" s="277"/>
      <c r="F166" s="87">
        <f t="shared" si="3"/>
        <v>0</v>
      </c>
      <c r="G166" s="122" t="s">
        <v>349</v>
      </c>
      <c r="I166" s="122"/>
    </row>
    <row r="167" spans="1:9" s="110" customFormat="1" hidden="1" x14ac:dyDescent="0.25">
      <c r="A167" s="302"/>
      <c r="B167" s="277"/>
      <c r="C167" s="277"/>
      <c r="D167" s="281"/>
      <c r="E167" s="277"/>
      <c r="F167" s="87">
        <f t="shared" si="3"/>
        <v>0</v>
      </c>
      <c r="G167" s="122" t="s">
        <v>349</v>
      </c>
      <c r="I167" s="122"/>
    </row>
    <row r="168" spans="1:9" s="110" customFormat="1" hidden="1" x14ac:dyDescent="0.25">
      <c r="A168" s="302"/>
      <c r="B168" s="277"/>
      <c r="C168" s="277"/>
      <c r="D168" s="281"/>
      <c r="E168" s="277"/>
      <c r="F168" s="87">
        <f t="shared" si="3"/>
        <v>0</v>
      </c>
      <c r="G168" s="122" t="s">
        <v>349</v>
      </c>
      <c r="I168" s="122"/>
    </row>
    <row r="169" spans="1:9" s="110" customFormat="1" hidden="1" x14ac:dyDescent="0.25">
      <c r="A169" s="302"/>
      <c r="B169" s="277"/>
      <c r="C169" s="277"/>
      <c r="D169" s="281"/>
      <c r="E169" s="277"/>
      <c r="F169" s="87">
        <f t="shared" si="3"/>
        <v>0</v>
      </c>
      <c r="G169" s="122" t="s">
        <v>349</v>
      </c>
      <c r="I169" s="122"/>
    </row>
    <row r="170" spans="1:9" s="110" customFormat="1" hidden="1" x14ac:dyDescent="0.25">
      <c r="A170" s="302"/>
      <c r="B170" s="277"/>
      <c r="C170" s="277"/>
      <c r="D170" s="281"/>
      <c r="E170" s="277"/>
      <c r="F170" s="87">
        <f t="shared" si="3"/>
        <v>0</v>
      </c>
      <c r="G170" s="122" t="s">
        <v>349</v>
      </c>
      <c r="I170" s="122"/>
    </row>
    <row r="171" spans="1:9" s="110" customFormat="1" hidden="1" x14ac:dyDescent="0.25">
      <c r="A171" s="302"/>
      <c r="B171" s="277"/>
      <c r="C171" s="277"/>
      <c r="D171" s="281"/>
      <c r="E171" s="277"/>
      <c r="F171" s="87">
        <f t="shared" si="3"/>
        <v>0</v>
      </c>
      <c r="G171" s="122" t="s">
        <v>349</v>
      </c>
      <c r="I171" s="122"/>
    </row>
    <row r="172" spans="1:9" s="110" customFormat="1" hidden="1" x14ac:dyDescent="0.25">
      <c r="A172" s="302"/>
      <c r="B172" s="277"/>
      <c r="C172" s="277"/>
      <c r="D172" s="281"/>
      <c r="E172" s="277"/>
      <c r="F172" s="87">
        <f t="shared" si="3"/>
        <v>0</v>
      </c>
      <c r="G172" s="122" t="s">
        <v>349</v>
      </c>
      <c r="I172" s="122"/>
    </row>
    <row r="173" spans="1:9" s="110" customFormat="1" hidden="1" x14ac:dyDescent="0.25">
      <c r="A173" s="302"/>
      <c r="B173" s="277"/>
      <c r="C173" s="277"/>
      <c r="D173" s="281"/>
      <c r="E173" s="277"/>
      <c r="F173" s="87">
        <f t="shared" si="3"/>
        <v>0</v>
      </c>
      <c r="G173" s="122" t="s">
        <v>349</v>
      </c>
      <c r="I173" s="122"/>
    </row>
    <row r="174" spans="1:9" s="110" customFormat="1" hidden="1" x14ac:dyDescent="0.25">
      <c r="A174" s="302"/>
      <c r="B174" s="277"/>
      <c r="C174" s="277"/>
      <c r="D174" s="281"/>
      <c r="E174" s="277"/>
      <c r="F174" s="87">
        <f t="shared" si="3"/>
        <v>0</v>
      </c>
      <c r="G174" s="122" t="s">
        <v>349</v>
      </c>
      <c r="I174" s="122"/>
    </row>
    <row r="175" spans="1:9" s="110" customFormat="1" hidden="1" x14ac:dyDescent="0.25">
      <c r="A175" s="302"/>
      <c r="B175" s="277"/>
      <c r="C175" s="277"/>
      <c r="D175" s="281"/>
      <c r="E175" s="277"/>
      <c r="F175" s="87">
        <f t="shared" si="3"/>
        <v>0</v>
      </c>
      <c r="G175" s="122" t="s">
        <v>349</v>
      </c>
      <c r="I175" s="122"/>
    </row>
    <row r="176" spans="1:9" s="110" customFormat="1" hidden="1" x14ac:dyDescent="0.25">
      <c r="A176" s="302"/>
      <c r="B176" s="277"/>
      <c r="C176" s="277"/>
      <c r="D176" s="281"/>
      <c r="E176" s="277"/>
      <c r="F176" s="87">
        <f t="shared" si="3"/>
        <v>0</v>
      </c>
      <c r="G176" s="122" t="s">
        <v>349</v>
      </c>
      <c r="I176" s="122"/>
    </row>
    <row r="177" spans="1:9" s="110" customFormat="1" hidden="1" x14ac:dyDescent="0.25">
      <c r="A177" s="302"/>
      <c r="B177" s="277"/>
      <c r="C177" s="277"/>
      <c r="D177" s="281"/>
      <c r="E177" s="277"/>
      <c r="F177" s="87">
        <f t="shared" si="3"/>
        <v>0</v>
      </c>
      <c r="G177" s="122" t="s">
        <v>349</v>
      </c>
      <c r="I177" s="122"/>
    </row>
    <row r="178" spans="1:9" s="110" customFormat="1" hidden="1" x14ac:dyDescent="0.25">
      <c r="A178" s="302"/>
      <c r="B178" s="277"/>
      <c r="C178" s="277"/>
      <c r="D178" s="281"/>
      <c r="E178" s="277"/>
      <c r="F178" s="87">
        <f t="shared" si="3"/>
        <v>0</v>
      </c>
      <c r="G178" s="122" t="s">
        <v>349</v>
      </c>
      <c r="I178" s="122"/>
    </row>
    <row r="179" spans="1:9" s="110" customFormat="1" hidden="1" x14ac:dyDescent="0.25">
      <c r="A179" s="302"/>
      <c r="B179" s="277"/>
      <c r="C179" s="277"/>
      <c r="D179" s="281"/>
      <c r="E179" s="277"/>
      <c r="F179" s="87">
        <f t="shared" si="3"/>
        <v>0</v>
      </c>
      <c r="G179" s="122" t="s">
        <v>349</v>
      </c>
      <c r="I179" s="122"/>
    </row>
    <row r="180" spans="1:9" s="110" customFormat="1" hidden="1" x14ac:dyDescent="0.25">
      <c r="A180" s="302"/>
      <c r="B180" s="277"/>
      <c r="C180" s="277"/>
      <c r="D180" s="281"/>
      <c r="E180" s="277"/>
      <c r="F180" s="87">
        <f t="shared" si="3"/>
        <v>0</v>
      </c>
      <c r="G180" s="122" t="s">
        <v>349</v>
      </c>
      <c r="I180" s="122"/>
    </row>
    <row r="181" spans="1:9" s="110" customFormat="1" hidden="1" x14ac:dyDescent="0.25">
      <c r="A181" s="302"/>
      <c r="B181" s="277"/>
      <c r="C181" s="277"/>
      <c r="D181" s="281"/>
      <c r="E181" s="277"/>
      <c r="F181" s="87">
        <f t="shared" si="3"/>
        <v>0</v>
      </c>
      <c r="G181" s="122" t="s">
        <v>349</v>
      </c>
      <c r="I181" s="122"/>
    </row>
    <row r="182" spans="1:9" s="110" customFormat="1" hidden="1" x14ac:dyDescent="0.25">
      <c r="A182" s="302"/>
      <c r="B182" s="277"/>
      <c r="C182" s="277"/>
      <c r="D182" s="281"/>
      <c r="E182" s="277"/>
      <c r="F182" s="87">
        <f t="shared" si="3"/>
        <v>0</v>
      </c>
      <c r="G182" s="122" t="s">
        <v>349</v>
      </c>
      <c r="I182" s="122"/>
    </row>
    <row r="183" spans="1:9" s="110" customFormat="1" hidden="1" x14ac:dyDescent="0.25">
      <c r="A183" s="302"/>
      <c r="B183" s="277"/>
      <c r="C183" s="277"/>
      <c r="D183" s="281"/>
      <c r="E183" s="277"/>
      <c r="F183" s="87">
        <f t="shared" si="3"/>
        <v>0</v>
      </c>
      <c r="G183" s="122" t="s">
        <v>349</v>
      </c>
      <c r="I183" s="122"/>
    </row>
    <row r="184" spans="1:9" s="110" customFormat="1" hidden="1" x14ac:dyDescent="0.25">
      <c r="A184" s="302"/>
      <c r="B184" s="277"/>
      <c r="C184" s="277"/>
      <c r="D184" s="281"/>
      <c r="E184" s="277"/>
      <c r="F184" s="87">
        <f t="shared" si="3"/>
        <v>0</v>
      </c>
      <c r="G184" s="122" t="s">
        <v>349</v>
      </c>
      <c r="I184" s="122"/>
    </row>
    <row r="185" spans="1:9" s="110" customFormat="1" hidden="1" x14ac:dyDescent="0.25">
      <c r="A185" s="302"/>
      <c r="B185" s="277"/>
      <c r="C185" s="277"/>
      <c r="D185" s="281"/>
      <c r="E185" s="277"/>
      <c r="F185" s="87">
        <f t="shared" si="3"/>
        <v>0</v>
      </c>
      <c r="G185" s="122" t="s">
        <v>349</v>
      </c>
      <c r="I185" s="122"/>
    </row>
    <row r="186" spans="1:9" s="110" customFormat="1" hidden="1" x14ac:dyDescent="0.25">
      <c r="A186" s="302"/>
      <c r="B186" s="277"/>
      <c r="C186" s="277"/>
      <c r="D186" s="281"/>
      <c r="E186" s="277"/>
      <c r="F186" s="87">
        <f t="shared" si="3"/>
        <v>0</v>
      </c>
      <c r="G186" s="122" t="s">
        <v>349</v>
      </c>
      <c r="I186" s="122"/>
    </row>
    <row r="187" spans="1:9" s="110" customFormat="1" hidden="1" x14ac:dyDescent="0.25">
      <c r="A187" s="302"/>
      <c r="B187" s="277"/>
      <c r="C187" s="277"/>
      <c r="D187" s="281"/>
      <c r="E187" s="277"/>
      <c r="F187" s="87">
        <f t="shared" si="3"/>
        <v>0</v>
      </c>
      <c r="G187" s="122" t="s">
        <v>349</v>
      </c>
      <c r="I187" s="122"/>
    </row>
    <row r="188" spans="1:9" s="110" customFormat="1" hidden="1" x14ac:dyDescent="0.25">
      <c r="A188" s="302"/>
      <c r="B188" s="277"/>
      <c r="C188" s="277"/>
      <c r="D188" s="281"/>
      <c r="E188" s="277"/>
      <c r="F188" s="87">
        <f t="shared" si="3"/>
        <v>0</v>
      </c>
      <c r="G188" s="122" t="s">
        <v>349</v>
      </c>
      <c r="I188" s="122"/>
    </row>
    <row r="189" spans="1:9" s="110" customFormat="1" hidden="1" x14ac:dyDescent="0.25">
      <c r="A189" s="302"/>
      <c r="B189" s="277"/>
      <c r="C189" s="277"/>
      <c r="D189" s="281"/>
      <c r="E189" s="277"/>
      <c r="F189" s="87">
        <f t="shared" si="3"/>
        <v>0</v>
      </c>
      <c r="G189" s="122" t="s">
        <v>349</v>
      </c>
      <c r="I189" s="122"/>
    </row>
    <row r="190" spans="1:9" s="110" customFormat="1" hidden="1" x14ac:dyDescent="0.25">
      <c r="A190" s="302"/>
      <c r="B190" s="277"/>
      <c r="C190" s="277"/>
      <c r="D190" s="281"/>
      <c r="E190" s="277"/>
      <c r="F190" s="87">
        <f t="shared" si="3"/>
        <v>0</v>
      </c>
      <c r="G190" s="122" t="s">
        <v>349</v>
      </c>
      <c r="I190" s="122"/>
    </row>
    <row r="191" spans="1:9" s="110" customFormat="1" hidden="1" x14ac:dyDescent="0.25">
      <c r="A191" s="302"/>
      <c r="B191" s="277"/>
      <c r="C191" s="277"/>
      <c r="D191" s="281"/>
      <c r="E191" s="277"/>
      <c r="F191" s="87">
        <f t="shared" si="3"/>
        <v>0</v>
      </c>
      <c r="G191" s="122" t="s">
        <v>349</v>
      </c>
      <c r="I191" s="122"/>
    </row>
    <row r="192" spans="1:9" s="110" customFormat="1" hidden="1" x14ac:dyDescent="0.25">
      <c r="A192" s="302"/>
      <c r="B192" s="277"/>
      <c r="C192" s="277"/>
      <c r="D192" s="281"/>
      <c r="E192" s="277"/>
      <c r="F192" s="87">
        <f t="shared" si="3"/>
        <v>0</v>
      </c>
      <c r="G192" s="122" t="s">
        <v>349</v>
      </c>
      <c r="I192" s="122"/>
    </row>
    <row r="193" spans="1:9" s="110" customFormat="1" hidden="1" x14ac:dyDescent="0.25">
      <c r="A193" s="302"/>
      <c r="B193" s="277"/>
      <c r="C193" s="277"/>
      <c r="D193" s="281"/>
      <c r="E193" s="277"/>
      <c r="F193" s="87">
        <f t="shared" si="3"/>
        <v>0</v>
      </c>
      <c r="G193" s="122" t="s">
        <v>349</v>
      </c>
      <c r="I193" s="122"/>
    </row>
    <row r="194" spans="1:9" s="110" customFormat="1" hidden="1" x14ac:dyDescent="0.25">
      <c r="A194" s="302"/>
      <c r="B194" s="277"/>
      <c r="C194" s="277"/>
      <c r="D194" s="281"/>
      <c r="E194" s="277"/>
      <c r="F194" s="87">
        <f t="shared" si="3"/>
        <v>0</v>
      </c>
      <c r="G194" s="122" t="s">
        <v>349</v>
      </c>
      <c r="I194" s="122"/>
    </row>
    <row r="195" spans="1:9" s="110" customFormat="1" hidden="1" x14ac:dyDescent="0.25">
      <c r="A195" s="302"/>
      <c r="B195" s="277"/>
      <c r="C195" s="277"/>
      <c r="D195" s="281"/>
      <c r="E195" s="277"/>
      <c r="F195" s="87">
        <f t="shared" si="3"/>
        <v>0</v>
      </c>
      <c r="G195" s="122" t="s">
        <v>349</v>
      </c>
      <c r="I195" s="122"/>
    </row>
    <row r="196" spans="1:9" s="110" customFormat="1" hidden="1" x14ac:dyDescent="0.25">
      <c r="A196" s="302"/>
      <c r="B196" s="277"/>
      <c r="C196" s="277"/>
      <c r="D196" s="281"/>
      <c r="E196" s="277"/>
      <c r="F196" s="87">
        <f t="shared" si="3"/>
        <v>0</v>
      </c>
      <c r="G196" s="122" t="s">
        <v>349</v>
      </c>
      <c r="I196" s="122"/>
    </row>
    <row r="197" spans="1:9" s="110" customFormat="1" hidden="1" x14ac:dyDescent="0.25">
      <c r="A197" s="302"/>
      <c r="B197" s="277"/>
      <c r="C197" s="277"/>
      <c r="D197" s="281"/>
      <c r="E197" s="277"/>
      <c r="F197" s="87">
        <f t="shared" si="3"/>
        <v>0</v>
      </c>
      <c r="G197" s="122" t="s">
        <v>349</v>
      </c>
      <c r="I197" s="122"/>
    </row>
    <row r="198" spans="1:9" s="110" customFormat="1" hidden="1" x14ac:dyDescent="0.25">
      <c r="A198" s="302"/>
      <c r="B198" s="277"/>
      <c r="C198" s="277"/>
      <c r="D198" s="281"/>
      <c r="E198" s="277"/>
      <c r="F198" s="87">
        <f t="shared" si="3"/>
        <v>0</v>
      </c>
      <c r="G198" s="122" t="s">
        <v>349</v>
      </c>
      <c r="I198" s="122"/>
    </row>
    <row r="199" spans="1:9" s="110" customFormat="1" hidden="1" x14ac:dyDescent="0.25">
      <c r="A199" s="302"/>
      <c r="B199" s="277"/>
      <c r="C199" s="277"/>
      <c r="D199" s="281"/>
      <c r="E199" s="277"/>
      <c r="F199" s="87">
        <f t="shared" si="3"/>
        <v>0</v>
      </c>
      <c r="G199" s="122" t="s">
        <v>349</v>
      </c>
      <c r="I199" s="122"/>
    </row>
    <row r="200" spans="1:9" s="110" customFormat="1" hidden="1" x14ac:dyDescent="0.25">
      <c r="A200" s="302"/>
      <c r="B200" s="277"/>
      <c r="C200" s="277"/>
      <c r="D200" s="281"/>
      <c r="E200" s="277"/>
      <c r="F200" s="87">
        <f t="shared" si="3"/>
        <v>0</v>
      </c>
      <c r="G200" s="122" t="s">
        <v>349</v>
      </c>
      <c r="I200" s="122"/>
    </row>
    <row r="201" spans="1:9" s="110" customFormat="1" hidden="1" x14ac:dyDescent="0.25">
      <c r="A201" s="302"/>
      <c r="B201" s="277"/>
      <c r="C201" s="277"/>
      <c r="D201" s="281"/>
      <c r="E201" s="277"/>
      <c r="F201" s="87">
        <f t="shared" si="3"/>
        <v>0</v>
      </c>
      <c r="G201" s="122" t="s">
        <v>349</v>
      </c>
      <c r="I201" s="122"/>
    </row>
    <row r="202" spans="1:9" s="110" customFormat="1" hidden="1" x14ac:dyDescent="0.25">
      <c r="A202" s="302"/>
      <c r="B202" s="277"/>
      <c r="C202" s="277"/>
      <c r="D202" s="281"/>
      <c r="E202" s="277"/>
      <c r="F202" s="87">
        <f t="shared" si="3"/>
        <v>0</v>
      </c>
      <c r="G202" s="122" t="s">
        <v>349</v>
      </c>
      <c r="I202" s="122"/>
    </row>
    <row r="203" spans="1:9" s="110" customFormat="1" hidden="1" x14ac:dyDescent="0.25">
      <c r="A203" s="302"/>
      <c r="B203" s="277"/>
      <c r="C203" s="277"/>
      <c r="D203" s="281"/>
      <c r="E203" s="277"/>
      <c r="F203" s="87">
        <f t="shared" si="3"/>
        <v>0</v>
      </c>
      <c r="G203" s="122" t="s">
        <v>349</v>
      </c>
      <c r="I203" s="122"/>
    </row>
    <row r="204" spans="1:9" s="110" customFormat="1" hidden="1" x14ac:dyDescent="0.25">
      <c r="A204" s="302"/>
      <c r="B204" s="277"/>
      <c r="C204" s="277"/>
      <c r="D204" s="281"/>
      <c r="E204" s="277"/>
      <c r="F204" s="87">
        <f t="shared" si="3"/>
        <v>0</v>
      </c>
      <c r="G204" s="122" t="s">
        <v>349</v>
      </c>
      <c r="I204" s="122"/>
    </row>
    <row r="205" spans="1:9" s="110" customFormat="1" hidden="1" x14ac:dyDescent="0.25">
      <c r="A205" s="302"/>
      <c r="B205" s="277"/>
      <c r="C205" s="277"/>
      <c r="D205" s="281"/>
      <c r="E205" s="277"/>
      <c r="F205" s="87">
        <f t="shared" si="3"/>
        <v>0</v>
      </c>
      <c r="G205" s="122" t="s">
        <v>349</v>
      </c>
      <c r="I205" s="122"/>
    </row>
    <row r="206" spans="1:9" s="110" customFormat="1" hidden="1" x14ac:dyDescent="0.25">
      <c r="A206" s="302"/>
      <c r="B206" s="277"/>
      <c r="C206" s="277"/>
      <c r="D206" s="281"/>
      <c r="E206" s="277"/>
      <c r="F206" s="87">
        <f t="shared" si="3"/>
        <v>0</v>
      </c>
      <c r="G206" s="122" t="s">
        <v>349</v>
      </c>
      <c r="I206" s="122"/>
    </row>
    <row r="207" spans="1:9" s="110" customFormat="1" hidden="1" x14ac:dyDescent="0.25">
      <c r="A207" s="302"/>
      <c r="B207" s="277"/>
      <c r="C207" s="277"/>
      <c r="D207" s="281"/>
      <c r="E207" s="277"/>
      <c r="F207" s="87">
        <f t="shared" si="3"/>
        <v>0</v>
      </c>
      <c r="G207" s="122" t="s">
        <v>349</v>
      </c>
      <c r="I207" s="122"/>
    </row>
    <row r="208" spans="1:9" s="110" customFormat="1" hidden="1" x14ac:dyDescent="0.25">
      <c r="A208" s="302"/>
      <c r="B208" s="277"/>
      <c r="C208" s="277"/>
      <c r="D208" s="281"/>
      <c r="E208" s="277"/>
      <c r="F208" s="87">
        <f t="shared" si="3"/>
        <v>0</v>
      </c>
      <c r="G208" s="122" t="s">
        <v>349</v>
      </c>
      <c r="I208" s="122"/>
    </row>
    <row r="209" spans="1:9" s="110" customFormat="1" hidden="1" x14ac:dyDescent="0.25">
      <c r="A209" s="302"/>
      <c r="B209" s="277"/>
      <c r="C209" s="277"/>
      <c r="D209" s="281"/>
      <c r="E209" s="277"/>
      <c r="F209" s="87">
        <f t="shared" si="3"/>
        <v>0</v>
      </c>
      <c r="G209" s="122" t="s">
        <v>349</v>
      </c>
      <c r="I209" s="122"/>
    </row>
    <row r="210" spans="1:9" s="110" customFormat="1" hidden="1" x14ac:dyDescent="0.25">
      <c r="A210" s="302"/>
      <c r="B210" s="277"/>
      <c r="C210" s="277"/>
      <c r="D210" s="281"/>
      <c r="E210" s="277"/>
      <c r="F210" s="87">
        <f t="shared" si="3"/>
        <v>0</v>
      </c>
      <c r="G210" s="122" t="s">
        <v>349</v>
      </c>
      <c r="I210" s="122"/>
    </row>
    <row r="211" spans="1:9" s="110" customFormat="1" hidden="1" x14ac:dyDescent="0.25">
      <c r="A211" s="302"/>
      <c r="B211" s="277"/>
      <c r="C211" s="277"/>
      <c r="D211" s="281"/>
      <c r="E211" s="277"/>
      <c r="F211" s="87">
        <f t="shared" si="3"/>
        <v>0</v>
      </c>
      <c r="G211" s="122" t="s">
        <v>349</v>
      </c>
      <c r="I211" s="122"/>
    </row>
    <row r="212" spans="1:9" s="110" customFormat="1" hidden="1" x14ac:dyDescent="0.25">
      <c r="A212" s="302"/>
      <c r="B212" s="277"/>
      <c r="C212" s="277"/>
      <c r="D212" s="281"/>
      <c r="E212" s="277"/>
      <c r="F212" s="87">
        <f t="shared" si="3"/>
        <v>0</v>
      </c>
      <c r="G212" s="122" t="s">
        <v>349</v>
      </c>
      <c r="I212" s="122"/>
    </row>
    <row r="213" spans="1:9" s="110" customFormat="1" hidden="1" x14ac:dyDescent="0.25">
      <c r="A213" s="302"/>
      <c r="B213" s="277"/>
      <c r="C213" s="277"/>
      <c r="D213" s="281"/>
      <c r="E213" s="277"/>
      <c r="F213" s="87">
        <f t="shared" si="3"/>
        <v>0</v>
      </c>
      <c r="G213" s="122" t="s">
        <v>349</v>
      </c>
      <c r="I213" s="122"/>
    </row>
    <row r="214" spans="1:9" s="110" customFormat="1" hidden="1" x14ac:dyDescent="0.25">
      <c r="A214" s="302"/>
      <c r="B214" s="277"/>
      <c r="C214" s="277"/>
      <c r="D214" s="281"/>
      <c r="E214" s="277"/>
      <c r="F214" s="87">
        <f t="shared" si="3"/>
        <v>0</v>
      </c>
      <c r="G214" s="122" t="s">
        <v>349</v>
      </c>
      <c r="I214" s="122"/>
    </row>
    <row r="215" spans="1:9" s="110" customFormat="1" hidden="1" x14ac:dyDescent="0.25">
      <c r="A215" s="302"/>
      <c r="B215" s="277"/>
      <c r="C215" s="277"/>
      <c r="D215" s="281"/>
      <c r="E215" s="277"/>
      <c r="F215" s="87">
        <f t="shared" si="3"/>
        <v>0</v>
      </c>
      <c r="G215" s="122" t="s">
        <v>349</v>
      </c>
      <c r="I215" s="122"/>
    </row>
    <row r="216" spans="1:9" s="110" customFormat="1" hidden="1" x14ac:dyDescent="0.25">
      <c r="A216" s="302"/>
      <c r="B216" s="277"/>
      <c r="C216" s="277"/>
      <c r="D216" s="281"/>
      <c r="E216" s="277"/>
      <c r="F216" s="87">
        <f t="shared" si="3"/>
        <v>0</v>
      </c>
      <c r="G216" s="122" t="s">
        <v>349</v>
      </c>
      <c r="I216" s="122"/>
    </row>
    <row r="217" spans="1:9" s="110" customFormat="1" hidden="1" x14ac:dyDescent="0.25">
      <c r="A217" s="302"/>
      <c r="B217" s="277"/>
      <c r="C217" s="277"/>
      <c r="D217" s="281"/>
      <c r="E217" s="277"/>
      <c r="F217" s="87">
        <f t="shared" si="3"/>
        <v>0</v>
      </c>
      <c r="G217" s="122" t="s">
        <v>349</v>
      </c>
      <c r="I217" s="122"/>
    </row>
    <row r="218" spans="1:9" s="110" customFormat="1" hidden="1" x14ac:dyDescent="0.25">
      <c r="A218" s="302"/>
      <c r="B218" s="277"/>
      <c r="C218" s="277"/>
      <c r="D218" s="281"/>
      <c r="E218" s="277"/>
      <c r="F218" s="87">
        <f t="shared" si="3"/>
        <v>0</v>
      </c>
      <c r="G218" s="122" t="s">
        <v>349</v>
      </c>
      <c r="I218" s="122"/>
    </row>
    <row r="219" spans="1:9" s="110" customFormat="1" hidden="1" x14ac:dyDescent="0.25">
      <c r="A219" s="302"/>
      <c r="B219" s="277"/>
      <c r="C219" s="277"/>
      <c r="D219" s="281"/>
      <c r="E219" s="277"/>
      <c r="F219" s="87">
        <f t="shared" si="3"/>
        <v>0</v>
      </c>
      <c r="G219" s="122" t="s">
        <v>349</v>
      </c>
      <c r="I219" s="122"/>
    </row>
    <row r="220" spans="1:9" s="110" customFormat="1" hidden="1" x14ac:dyDescent="0.25">
      <c r="A220" s="302"/>
      <c r="B220" s="277"/>
      <c r="C220" s="277"/>
      <c r="D220" s="281"/>
      <c r="E220" s="277"/>
      <c r="F220" s="87">
        <f t="shared" si="3"/>
        <v>0</v>
      </c>
      <c r="G220" s="122" t="s">
        <v>349</v>
      </c>
      <c r="I220" s="122"/>
    </row>
    <row r="221" spans="1:9" s="110" customFormat="1" hidden="1" x14ac:dyDescent="0.25">
      <c r="A221" s="302"/>
      <c r="B221" s="277"/>
      <c r="C221" s="277"/>
      <c r="D221" s="281"/>
      <c r="E221" s="277"/>
      <c r="F221" s="87">
        <f t="shared" si="3"/>
        <v>0</v>
      </c>
      <c r="G221" s="122" t="s">
        <v>349</v>
      </c>
      <c r="I221" s="122"/>
    </row>
    <row r="222" spans="1:9" s="110" customFormat="1" hidden="1" x14ac:dyDescent="0.25">
      <c r="A222" s="302"/>
      <c r="B222" s="277"/>
      <c r="C222" s="277"/>
      <c r="D222" s="281"/>
      <c r="E222" s="277"/>
      <c r="F222" s="87">
        <f t="shared" si="3"/>
        <v>0</v>
      </c>
      <c r="G222" s="122" t="s">
        <v>349</v>
      </c>
      <c r="I222" s="122"/>
    </row>
    <row r="223" spans="1:9" s="110" customFormat="1" hidden="1" x14ac:dyDescent="0.25">
      <c r="A223" s="302"/>
      <c r="B223" s="277"/>
      <c r="C223" s="277"/>
      <c r="D223" s="281"/>
      <c r="E223" s="277"/>
      <c r="F223" s="87">
        <f t="shared" si="3"/>
        <v>0</v>
      </c>
      <c r="G223" s="122" t="s">
        <v>349</v>
      </c>
      <c r="I223" s="122"/>
    </row>
    <row r="224" spans="1:9" s="110" customFormat="1" hidden="1" x14ac:dyDescent="0.25">
      <c r="A224" s="302"/>
      <c r="B224" s="277"/>
      <c r="C224" s="277"/>
      <c r="D224" s="281"/>
      <c r="E224" s="277"/>
      <c r="F224" s="87">
        <f t="shared" si="3"/>
        <v>0</v>
      </c>
      <c r="G224" s="122" t="s">
        <v>349</v>
      </c>
      <c r="I224" s="122"/>
    </row>
    <row r="225" spans="1:9" s="110" customFormat="1" hidden="1" x14ac:dyDescent="0.25">
      <c r="A225" s="302"/>
      <c r="B225" s="277"/>
      <c r="C225" s="277"/>
      <c r="D225" s="281"/>
      <c r="E225" s="277"/>
      <c r="F225" s="87">
        <f t="shared" si="3"/>
        <v>0</v>
      </c>
      <c r="G225" s="122" t="s">
        <v>349</v>
      </c>
      <c r="I225" s="122"/>
    </row>
    <row r="226" spans="1:9" s="110" customFormat="1" hidden="1" x14ac:dyDescent="0.25">
      <c r="A226" s="302"/>
      <c r="B226" s="277"/>
      <c r="C226" s="277"/>
      <c r="D226" s="281"/>
      <c r="E226" s="277"/>
      <c r="F226" s="87">
        <f t="shared" si="3"/>
        <v>0</v>
      </c>
      <c r="G226" s="122" t="s">
        <v>349</v>
      </c>
      <c r="I226" s="122"/>
    </row>
    <row r="227" spans="1:9" s="110" customFormat="1" hidden="1" x14ac:dyDescent="0.25">
      <c r="A227" s="302"/>
      <c r="B227" s="277"/>
      <c r="C227" s="277"/>
      <c r="D227" s="281"/>
      <c r="E227" s="277"/>
      <c r="F227" s="87">
        <f t="shared" si="3"/>
        <v>0</v>
      </c>
      <c r="G227" s="122" t="s">
        <v>349</v>
      </c>
      <c r="I227" s="122"/>
    </row>
    <row r="228" spans="1:9" s="110" customFormat="1" hidden="1" x14ac:dyDescent="0.25">
      <c r="A228" s="302"/>
      <c r="B228" s="277"/>
      <c r="C228" s="277"/>
      <c r="D228" s="281"/>
      <c r="E228" s="277"/>
      <c r="F228" s="87">
        <f t="shared" si="3"/>
        <v>0</v>
      </c>
      <c r="G228" s="122" t="s">
        <v>349</v>
      </c>
      <c r="I228" s="122"/>
    </row>
    <row r="229" spans="1:9" s="110" customFormat="1" hidden="1" x14ac:dyDescent="0.25">
      <c r="A229" s="302"/>
      <c r="B229" s="277"/>
      <c r="C229" s="277"/>
      <c r="D229" s="281"/>
      <c r="E229" s="277"/>
      <c r="F229" s="87">
        <f t="shared" si="3"/>
        <v>0</v>
      </c>
      <c r="G229" s="122" t="s">
        <v>349</v>
      </c>
      <c r="I229" s="122"/>
    </row>
    <row r="230" spans="1:9" s="110" customFormat="1" hidden="1" x14ac:dyDescent="0.25">
      <c r="A230" s="302"/>
      <c r="B230" s="277"/>
      <c r="C230" s="277"/>
      <c r="D230" s="281"/>
      <c r="E230" s="277"/>
      <c r="F230" s="87">
        <f t="shared" si="3"/>
        <v>0</v>
      </c>
      <c r="G230" s="122" t="s">
        <v>349</v>
      </c>
      <c r="I230" s="122"/>
    </row>
    <row r="231" spans="1:9" s="110" customFormat="1" hidden="1" x14ac:dyDescent="0.25">
      <c r="A231" s="302"/>
      <c r="B231" s="277"/>
      <c r="C231" s="277"/>
      <c r="D231" s="281"/>
      <c r="E231" s="277"/>
      <c r="F231" s="87">
        <f t="shared" si="3"/>
        <v>0</v>
      </c>
      <c r="G231" s="122" t="s">
        <v>349</v>
      </c>
      <c r="I231" s="122"/>
    </row>
    <row r="232" spans="1:9" s="110" customFormat="1" hidden="1" x14ac:dyDescent="0.25">
      <c r="A232" s="302"/>
      <c r="B232" s="277"/>
      <c r="C232" s="277"/>
      <c r="D232" s="281"/>
      <c r="E232" s="277"/>
      <c r="F232" s="87">
        <f t="shared" si="3"/>
        <v>0</v>
      </c>
      <c r="G232" s="122" t="s">
        <v>349</v>
      </c>
      <c r="I232" s="122"/>
    </row>
    <row r="233" spans="1:9" s="110" customFormat="1" hidden="1" x14ac:dyDescent="0.25">
      <c r="A233" s="302"/>
      <c r="B233" s="277"/>
      <c r="C233" s="277"/>
      <c r="D233" s="281"/>
      <c r="E233" s="277"/>
      <c r="F233" s="87">
        <f t="shared" si="3"/>
        <v>0</v>
      </c>
      <c r="G233" s="122" t="s">
        <v>349</v>
      </c>
      <c r="I233" s="122"/>
    </row>
    <row r="234" spans="1:9" s="110" customFormat="1" hidden="1" x14ac:dyDescent="0.25">
      <c r="A234" s="302"/>
      <c r="B234" s="277"/>
      <c r="C234" s="277"/>
      <c r="D234" s="281"/>
      <c r="E234" s="277"/>
      <c r="F234" s="87">
        <f t="shared" si="3"/>
        <v>0</v>
      </c>
      <c r="G234" s="122" t="s">
        <v>349</v>
      </c>
      <c r="I234" s="122"/>
    </row>
    <row r="235" spans="1:9" s="110" customFormat="1" hidden="1" x14ac:dyDescent="0.25">
      <c r="A235" s="302"/>
      <c r="B235" s="277"/>
      <c r="C235" s="277"/>
      <c r="D235" s="281"/>
      <c r="E235" s="277"/>
      <c r="F235" s="87">
        <f t="shared" si="3"/>
        <v>0</v>
      </c>
      <c r="G235" s="122" t="s">
        <v>349</v>
      </c>
      <c r="I235" s="122"/>
    </row>
    <row r="236" spans="1:9" s="110" customFormat="1" hidden="1" x14ac:dyDescent="0.25">
      <c r="A236" s="302"/>
      <c r="B236" s="277"/>
      <c r="C236" s="277"/>
      <c r="D236" s="281"/>
      <c r="E236" s="277"/>
      <c r="F236" s="87">
        <f t="shared" si="3"/>
        <v>0</v>
      </c>
      <c r="G236" s="122" t="s">
        <v>349</v>
      </c>
      <c r="I236" s="122"/>
    </row>
    <row r="237" spans="1:9" s="110" customFormat="1" hidden="1" x14ac:dyDescent="0.25">
      <c r="A237" s="302"/>
      <c r="B237" s="277"/>
      <c r="C237" s="277"/>
      <c r="D237" s="281"/>
      <c r="E237" s="277"/>
      <c r="F237" s="87">
        <f t="shared" si="3"/>
        <v>0</v>
      </c>
      <c r="G237" s="122" t="s">
        <v>349</v>
      </c>
      <c r="I237" s="122"/>
    </row>
    <row r="238" spans="1:9" s="110" customFormat="1" hidden="1" x14ac:dyDescent="0.25">
      <c r="A238" s="302"/>
      <c r="B238" s="277"/>
      <c r="C238" s="277"/>
      <c r="D238" s="281"/>
      <c r="E238" s="277"/>
      <c r="F238" s="87">
        <f t="shared" si="3"/>
        <v>0</v>
      </c>
      <c r="G238" s="122" t="s">
        <v>349</v>
      </c>
      <c r="I238" s="122"/>
    </row>
    <row r="239" spans="1:9" s="110" customFormat="1" hidden="1" x14ac:dyDescent="0.25">
      <c r="A239" s="302"/>
      <c r="B239" s="277"/>
      <c r="C239" s="277"/>
      <c r="D239" s="281"/>
      <c r="E239" s="277"/>
      <c r="F239" s="87">
        <f t="shared" si="3"/>
        <v>0</v>
      </c>
      <c r="G239" s="122" t="s">
        <v>349</v>
      </c>
      <c r="I239" s="122"/>
    </row>
    <row r="240" spans="1:9" s="110" customFormat="1" hidden="1" x14ac:dyDescent="0.25">
      <c r="A240" s="302"/>
      <c r="B240" s="277"/>
      <c r="C240" s="277"/>
      <c r="D240" s="281"/>
      <c r="E240" s="277"/>
      <c r="F240" s="87">
        <f t="shared" si="3"/>
        <v>0</v>
      </c>
      <c r="G240" s="122" t="s">
        <v>349</v>
      </c>
      <c r="I240" s="122"/>
    </row>
    <row r="241" spans="1:9" s="110" customFormat="1" hidden="1" x14ac:dyDescent="0.25">
      <c r="A241" s="302"/>
      <c r="B241" s="277"/>
      <c r="C241" s="277"/>
      <c r="D241" s="281"/>
      <c r="E241" s="277"/>
      <c r="F241" s="87">
        <f t="shared" si="3"/>
        <v>0</v>
      </c>
      <c r="G241" s="122" t="s">
        <v>349</v>
      </c>
      <c r="I241" s="122"/>
    </row>
    <row r="242" spans="1:9" s="110" customFormat="1" hidden="1" x14ac:dyDescent="0.25">
      <c r="A242" s="302"/>
      <c r="B242" s="277"/>
      <c r="C242" s="277"/>
      <c r="D242" s="281"/>
      <c r="E242" s="277"/>
      <c r="F242" s="87">
        <f t="shared" si="3"/>
        <v>0</v>
      </c>
      <c r="G242" s="122" t="s">
        <v>349</v>
      </c>
      <c r="I242" s="122"/>
    </row>
    <row r="243" spans="1:9" s="110" customFormat="1" hidden="1" x14ac:dyDescent="0.25">
      <c r="A243" s="302"/>
      <c r="B243" s="277"/>
      <c r="C243" s="277"/>
      <c r="D243" s="281"/>
      <c r="E243" s="277"/>
      <c r="F243" s="87">
        <f t="shared" si="3"/>
        <v>0</v>
      </c>
      <c r="G243" s="122" t="s">
        <v>349</v>
      </c>
      <c r="I243" s="122"/>
    </row>
    <row r="244" spans="1:9" s="110" customFormat="1" hidden="1" x14ac:dyDescent="0.25">
      <c r="A244" s="302"/>
      <c r="B244" s="277"/>
      <c r="C244" s="277"/>
      <c r="D244" s="281"/>
      <c r="E244" s="277"/>
      <c r="F244" s="87">
        <f t="shared" si="3"/>
        <v>0</v>
      </c>
      <c r="G244" s="122" t="s">
        <v>349</v>
      </c>
      <c r="I244" s="122"/>
    </row>
    <row r="245" spans="1:9" s="110" customFormat="1" hidden="1" x14ac:dyDescent="0.25">
      <c r="A245" s="302"/>
      <c r="B245" s="277"/>
      <c r="C245" s="277"/>
      <c r="D245" s="281"/>
      <c r="E245" s="277"/>
      <c r="F245" s="87">
        <f t="shared" si="3"/>
        <v>0</v>
      </c>
      <c r="G245" s="122" t="s">
        <v>349</v>
      </c>
      <c r="I245" s="122"/>
    </row>
    <row r="246" spans="1:9" s="110" customFormat="1" hidden="1" x14ac:dyDescent="0.25">
      <c r="A246" s="302"/>
      <c r="B246" s="277"/>
      <c r="C246" s="277"/>
      <c r="D246" s="281"/>
      <c r="E246" s="277"/>
      <c r="F246" s="87">
        <f t="shared" si="3"/>
        <v>0</v>
      </c>
      <c r="G246" s="122" t="s">
        <v>349</v>
      </c>
      <c r="I246" s="122"/>
    </row>
    <row r="247" spans="1:9" s="110" customFormat="1" hidden="1" x14ac:dyDescent="0.25">
      <c r="A247" s="302"/>
      <c r="B247" s="277"/>
      <c r="C247" s="277"/>
      <c r="D247" s="281"/>
      <c r="E247" s="277"/>
      <c r="F247" s="87">
        <f t="shared" si="3"/>
        <v>0</v>
      </c>
      <c r="G247" s="122" t="s">
        <v>349</v>
      </c>
      <c r="I247" s="122"/>
    </row>
    <row r="248" spans="1:9" s="110" customFormat="1" hidden="1" x14ac:dyDescent="0.25">
      <c r="A248" s="302"/>
      <c r="B248" s="277"/>
      <c r="C248" s="277"/>
      <c r="D248" s="281"/>
      <c r="E248" s="277"/>
      <c r="F248" s="87">
        <f t="shared" si="3"/>
        <v>0</v>
      </c>
      <c r="G248" s="122" t="s">
        <v>349</v>
      </c>
      <c r="I248" s="122"/>
    </row>
    <row r="249" spans="1:9" s="110" customFormat="1" hidden="1" x14ac:dyDescent="0.25">
      <c r="A249" s="302"/>
      <c r="B249" s="277"/>
      <c r="C249" s="277"/>
      <c r="D249" s="281"/>
      <c r="E249" s="277"/>
      <c r="F249" s="87">
        <f t="shared" si="3"/>
        <v>0</v>
      </c>
      <c r="G249" s="122" t="s">
        <v>349</v>
      </c>
      <c r="I249" s="122"/>
    </row>
    <row r="250" spans="1:9" s="110" customFormat="1" hidden="1" x14ac:dyDescent="0.25">
      <c r="A250" s="302"/>
      <c r="B250" s="277"/>
      <c r="C250" s="277"/>
      <c r="D250" s="281"/>
      <c r="E250" s="277"/>
      <c r="F250" s="87">
        <f t="shared" si="3"/>
        <v>0</v>
      </c>
      <c r="G250" s="122" t="s">
        <v>349</v>
      </c>
      <c r="I250" s="122"/>
    </row>
    <row r="251" spans="1:9" s="110" customFormat="1" hidden="1" x14ac:dyDescent="0.25">
      <c r="A251" s="302"/>
      <c r="B251" s="277"/>
      <c r="C251" s="277"/>
      <c r="D251" s="281"/>
      <c r="E251" s="277"/>
      <c r="F251" s="87">
        <f t="shared" si="3"/>
        <v>0</v>
      </c>
      <c r="G251" s="122" t="s">
        <v>349</v>
      </c>
      <c r="I251" s="122"/>
    </row>
    <row r="252" spans="1:9" s="110" customFormat="1" hidden="1" x14ac:dyDescent="0.25">
      <c r="A252" s="302"/>
      <c r="B252" s="277"/>
      <c r="C252" s="277"/>
      <c r="D252" s="281"/>
      <c r="E252" s="277"/>
      <c r="F252" s="87">
        <f t="shared" si="3"/>
        <v>0</v>
      </c>
      <c r="G252" s="122" t="s">
        <v>349</v>
      </c>
      <c r="I252" s="122"/>
    </row>
    <row r="253" spans="1:9" s="110" customFormat="1" hidden="1" x14ac:dyDescent="0.25">
      <c r="A253" s="302"/>
      <c r="B253" s="277"/>
      <c r="C253" s="277"/>
      <c r="D253" s="281"/>
      <c r="E253" s="277"/>
      <c r="F253" s="87">
        <f t="shared" si="3"/>
        <v>0</v>
      </c>
      <c r="G253" s="122" t="s">
        <v>349</v>
      </c>
      <c r="I253" s="122"/>
    </row>
    <row r="254" spans="1:9" s="110" customFormat="1" hidden="1" x14ac:dyDescent="0.25">
      <c r="A254" s="302"/>
      <c r="B254" s="277"/>
      <c r="C254" s="277"/>
      <c r="D254" s="281"/>
      <c r="E254" s="277"/>
      <c r="F254" s="87">
        <f t="shared" si="3"/>
        <v>0</v>
      </c>
      <c r="G254" s="122" t="s">
        <v>349</v>
      </c>
      <c r="I254" s="122"/>
    </row>
    <row r="255" spans="1:9" s="110" customFormat="1" hidden="1" x14ac:dyDescent="0.25">
      <c r="A255" s="302"/>
      <c r="B255" s="277"/>
      <c r="C255" s="277"/>
      <c r="D255" s="281"/>
      <c r="E255" s="277"/>
      <c r="F255" s="87">
        <f t="shared" si="3"/>
        <v>0</v>
      </c>
      <c r="G255" s="122" t="s">
        <v>349</v>
      </c>
      <c r="I255" s="122"/>
    </row>
    <row r="256" spans="1:9" s="110" customFormat="1" hidden="1" x14ac:dyDescent="0.25">
      <c r="A256" s="302"/>
      <c r="B256" s="277"/>
      <c r="C256" s="277"/>
      <c r="D256" s="281"/>
      <c r="E256" s="277"/>
      <c r="F256" s="87">
        <f t="shared" si="3"/>
        <v>0</v>
      </c>
      <c r="G256" s="122" t="s">
        <v>349</v>
      </c>
      <c r="I256" s="122"/>
    </row>
    <row r="257" spans="1:9" s="110" customFormat="1" hidden="1" x14ac:dyDescent="0.25">
      <c r="A257" s="302"/>
      <c r="B257" s="277"/>
      <c r="C257" s="277"/>
      <c r="D257" s="281"/>
      <c r="E257" s="277"/>
      <c r="F257" s="87">
        <f t="shared" si="3"/>
        <v>0</v>
      </c>
      <c r="G257" s="122" t="s">
        <v>349</v>
      </c>
      <c r="I257" s="122"/>
    </row>
    <row r="258" spans="1:9" s="110" customFormat="1" hidden="1" x14ac:dyDescent="0.25">
      <c r="A258" s="302"/>
      <c r="B258" s="277"/>
      <c r="C258" s="277"/>
      <c r="D258" s="281"/>
      <c r="E258" s="277"/>
      <c r="F258" s="87">
        <f t="shared" si="3"/>
        <v>0</v>
      </c>
      <c r="G258" s="122" t="s">
        <v>349</v>
      </c>
      <c r="I258" s="122"/>
    </row>
    <row r="259" spans="1:9" s="110" customFormat="1" hidden="1" x14ac:dyDescent="0.25">
      <c r="A259" s="302"/>
      <c r="B259" s="277"/>
      <c r="C259" s="277"/>
      <c r="D259" s="281"/>
      <c r="E259" s="277"/>
      <c r="F259" s="87">
        <f t="shared" si="3"/>
        <v>0</v>
      </c>
      <c r="G259" s="122" t="s">
        <v>349</v>
      </c>
      <c r="I259" s="122"/>
    </row>
    <row r="260" spans="1:9" s="110" customFormat="1" hidden="1" x14ac:dyDescent="0.25">
      <c r="A260" s="302"/>
      <c r="B260" s="277"/>
      <c r="C260" s="277"/>
      <c r="D260" s="281"/>
      <c r="E260" s="277"/>
      <c r="F260" s="87">
        <f t="shared" si="3"/>
        <v>0</v>
      </c>
      <c r="G260" s="122" t="s">
        <v>349</v>
      </c>
      <c r="I260" s="122"/>
    </row>
    <row r="261" spans="1:9" s="110" customFormat="1" hidden="1" x14ac:dyDescent="0.25">
      <c r="A261" s="302"/>
      <c r="B261" s="277"/>
      <c r="C261" s="277"/>
      <c r="D261" s="281"/>
      <c r="E261" s="277"/>
      <c r="F261" s="87">
        <f t="shared" si="3"/>
        <v>0</v>
      </c>
      <c r="G261" s="122" t="s">
        <v>349</v>
      </c>
      <c r="I261" s="122"/>
    </row>
    <row r="262" spans="1:9" s="110" customFormat="1" hidden="1" x14ac:dyDescent="0.25">
      <c r="A262" s="302"/>
      <c r="B262" s="277"/>
      <c r="C262" s="277"/>
      <c r="D262" s="281"/>
      <c r="E262" s="277"/>
      <c r="F262" s="87">
        <f t="shared" si="3"/>
        <v>0</v>
      </c>
      <c r="G262" s="122" t="s">
        <v>349</v>
      </c>
      <c r="I262" s="122"/>
    </row>
    <row r="263" spans="1:9" s="110" customFormat="1" hidden="1" x14ac:dyDescent="0.25">
      <c r="A263" s="302"/>
      <c r="B263" s="277"/>
      <c r="C263" s="277"/>
      <c r="D263" s="281"/>
      <c r="E263" s="277"/>
      <c r="F263" s="87">
        <f t="shared" si="3"/>
        <v>0</v>
      </c>
      <c r="G263" s="122" t="s">
        <v>349</v>
      </c>
      <c r="I263" s="122"/>
    </row>
    <row r="264" spans="1:9" s="110" customFormat="1" hidden="1" x14ac:dyDescent="0.25">
      <c r="A264" s="302"/>
      <c r="B264" s="277"/>
      <c r="C264" s="277"/>
      <c r="D264" s="281"/>
      <c r="E264" s="277"/>
      <c r="F264" s="87">
        <f t="shared" si="3"/>
        <v>0</v>
      </c>
      <c r="G264" s="122" t="s">
        <v>349</v>
      </c>
      <c r="I264" s="122"/>
    </row>
    <row r="265" spans="1:9" s="110" customFormat="1" hidden="1" x14ac:dyDescent="0.25">
      <c r="A265" s="302"/>
      <c r="B265" s="277"/>
      <c r="C265" s="277"/>
      <c r="D265" s="281"/>
      <c r="E265" s="277"/>
      <c r="F265" s="87">
        <f t="shared" si="3"/>
        <v>0</v>
      </c>
      <c r="G265" s="122" t="s">
        <v>349</v>
      </c>
      <c r="I265" s="122"/>
    </row>
    <row r="266" spans="1:9" s="110" customFormat="1" hidden="1" x14ac:dyDescent="0.25">
      <c r="A266" s="302"/>
      <c r="B266" s="277"/>
      <c r="C266" s="277"/>
      <c r="D266" s="281"/>
      <c r="E266" s="277"/>
      <c r="F266" s="87">
        <f t="shared" si="3"/>
        <v>0</v>
      </c>
      <c r="G266" s="122" t="s">
        <v>349</v>
      </c>
      <c r="I266" s="122"/>
    </row>
    <row r="267" spans="1:9" s="110" customFormat="1" x14ac:dyDescent="0.25">
      <c r="A267" s="302" t="s">
        <v>329</v>
      </c>
      <c r="B267" s="277">
        <v>3</v>
      </c>
      <c r="C267" s="277" t="s">
        <v>322</v>
      </c>
      <c r="D267" s="281">
        <f t="shared" ref="D267" ca="1" si="4">RAND()*400000</f>
        <v>102423.0538629253</v>
      </c>
      <c r="E267" s="277">
        <v>7</v>
      </c>
      <c r="F267" s="309">
        <f ca="1">ROUND(+B267*D267*E267,2)</f>
        <v>2150884.13</v>
      </c>
      <c r="G267" s="122" t="s">
        <v>349</v>
      </c>
    </row>
    <row r="268" spans="1:9" s="110" customFormat="1" x14ac:dyDescent="0.25">
      <c r="A268" s="301"/>
      <c r="B268" s="98"/>
      <c r="C268" s="98"/>
      <c r="D268" s="210"/>
      <c r="E268" s="215" t="s">
        <v>34</v>
      </c>
      <c r="F268" s="87">
        <f ca="1">ROUND(SUBTOTAL(109,F137:F267),2)</f>
        <v>14386729.73</v>
      </c>
      <c r="G268" s="122" t="s">
        <v>349</v>
      </c>
      <c r="I268" s="125" t="s">
        <v>352</v>
      </c>
    </row>
    <row r="269" spans="1:9" x14ac:dyDescent="0.25">
      <c r="F269" s="311"/>
      <c r="G269" s="122" t="s">
        <v>347</v>
      </c>
    </row>
    <row r="270" spans="1:9" x14ac:dyDescent="0.25">
      <c r="C270" s="599" t="str">
        <f>"Total "&amp;B2</f>
        <v>Total GRANT EXCLUSIVE LINE ITEM</v>
      </c>
      <c r="D270" s="599"/>
      <c r="E270" s="599"/>
      <c r="F270" s="87">
        <f ca="1">+F268+F136</f>
        <v>26076909.16</v>
      </c>
      <c r="G270" s="122" t="s">
        <v>347</v>
      </c>
      <c r="I270" s="149" t="s">
        <v>246</v>
      </c>
    </row>
    <row r="271" spans="1:9" s="110" customFormat="1" x14ac:dyDescent="0.25">
      <c r="A271" s="244"/>
      <c r="B271" s="98"/>
      <c r="C271" s="98"/>
      <c r="D271" s="98"/>
      <c r="E271" s="98"/>
      <c r="F271" s="138"/>
      <c r="G271" s="122" t="s">
        <v>347</v>
      </c>
    </row>
    <row r="272" spans="1:9" s="110" customFormat="1" x14ac:dyDescent="0.25">
      <c r="A272" s="251" t="str">
        <f>B2&amp;" Narrative (State):"</f>
        <v>GRANT EXCLUSIVE LINE ITEM Narrative (State):</v>
      </c>
      <c r="B272" s="115"/>
      <c r="C272" s="115"/>
      <c r="D272" s="115"/>
      <c r="E272" s="115"/>
      <c r="F272" s="116"/>
      <c r="G272" s="122" t="s">
        <v>348</v>
      </c>
      <c r="I272" s="150" t="s">
        <v>245</v>
      </c>
    </row>
    <row r="273" spans="1:17" s="110" customFormat="1" ht="45" customHeight="1" x14ac:dyDescent="0.25">
      <c r="A273" s="571" t="s">
        <v>345</v>
      </c>
      <c r="B273" s="572"/>
      <c r="C273" s="572"/>
      <c r="D273" s="572"/>
      <c r="E273" s="572"/>
      <c r="F273" s="573"/>
      <c r="G273" s="110" t="s">
        <v>348</v>
      </c>
      <c r="I273" s="569" t="s">
        <v>307</v>
      </c>
      <c r="J273" s="569"/>
      <c r="K273" s="569"/>
      <c r="L273" s="569"/>
      <c r="M273" s="569"/>
      <c r="N273" s="569"/>
      <c r="O273" s="569"/>
      <c r="P273" s="569"/>
      <c r="Q273" s="569"/>
    </row>
    <row r="274" spans="1:17" x14ac:dyDescent="0.25">
      <c r="G274" s="291" t="s">
        <v>349</v>
      </c>
      <c r="I274"/>
    </row>
    <row r="275" spans="1:17" s="110" customFormat="1" x14ac:dyDescent="0.25">
      <c r="A275" s="251" t="str">
        <f>B2&amp;" Narrative (Non-State) i.e. Match or Other Funding"</f>
        <v>GRANT EXCLUSIVE LINE ITEM Narrative (Non-State) i.e. Match or Other Funding</v>
      </c>
      <c r="B275" s="119"/>
      <c r="C275" s="119"/>
      <c r="D275" s="119"/>
      <c r="E275" s="119"/>
      <c r="F275" s="120"/>
      <c r="G275" s="110" t="s">
        <v>349</v>
      </c>
      <c r="I275" s="150" t="s">
        <v>245</v>
      </c>
    </row>
    <row r="276" spans="1:17" s="110" customFormat="1" ht="45" customHeight="1" x14ac:dyDescent="0.25">
      <c r="A276" s="571" t="s">
        <v>346</v>
      </c>
      <c r="B276" s="572"/>
      <c r="C276" s="572"/>
      <c r="D276" s="572"/>
      <c r="E276" s="572"/>
      <c r="F276" s="573"/>
      <c r="G276" s="291" t="s">
        <v>349</v>
      </c>
      <c r="I276" s="569" t="s">
        <v>307</v>
      </c>
      <c r="J276" s="569"/>
      <c r="K276" s="569"/>
      <c r="L276" s="569"/>
      <c r="M276" s="569"/>
      <c r="N276" s="569"/>
      <c r="O276" s="569"/>
      <c r="P276" s="569"/>
      <c r="Q276" s="569"/>
    </row>
    <row r="278" spans="1:17" x14ac:dyDescent="0.25">
      <c r="D278" s="26"/>
    </row>
  </sheetData>
  <sheetProtection algorithmName="SHA-512" hashValue="/2EuCCxezCoAKn3meP4vvzqpvQJTkXzVdosbfZiD8HzwWeH8UeRobVF31piRXJTET+ItO9Je4yik7jRD6zGe0w==" saltValue="QD6qHz6Vcv7a6UeaQNLVaQ==" spinCount="100000" sheet="1" formatCells="0" formatRows="0" insertRows="0" delete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3D83C-A883-4963-BB4E-A13E33ACE9E3}">
  <sheetPr>
    <pageSetUpPr fitToPage="1"/>
  </sheetPr>
  <dimension ref="A1:Q278"/>
  <sheetViews>
    <sheetView zoomScaleNormal="100" zoomScaleSheetLayoutView="100" workbookViewId="0">
      <selection activeCell="A273" sqref="A273:F273"/>
    </sheetView>
  </sheetViews>
  <sheetFormatPr defaultColWidth="9.140625" defaultRowHeight="15" x14ac:dyDescent="0.2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x14ac:dyDescent="0.25">
      <c r="A1" s="597" t="s">
        <v>186</v>
      </c>
      <c r="B1" s="597"/>
      <c r="C1" s="597"/>
      <c r="D1" s="597"/>
      <c r="E1" s="597"/>
      <c r="F1" s="307">
        <f>+'Section A'!B2</f>
        <v>0</v>
      </c>
      <c r="G1" s="55" t="s">
        <v>350</v>
      </c>
    </row>
    <row r="2" spans="1:9" s="307" customFormat="1" ht="20.25" customHeight="1" x14ac:dyDescent="0.25">
      <c r="A2" s="308" t="s">
        <v>385</v>
      </c>
      <c r="B2" s="598" t="s">
        <v>355</v>
      </c>
      <c r="C2" s="598"/>
      <c r="D2" s="598"/>
      <c r="E2" s="598"/>
      <c r="F2" s="598"/>
      <c r="G2" s="421"/>
    </row>
    <row r="3" spans="1:9" s="307" customFormat="1" ht="42" customHeight="1" x14ac:dyDescent="0.25">
      <c r="A3" s="494" t="s">
        <v>354</v>
      </c>
      <c r="B3" s="494"/>
      <c r="C3" s="494"/>
      <c r="D3" s="494"/>
      <c r="E3" s="494"/>
      <c r="F3" s="494"/>
      <c r="G3" s="307" t="s">
        <v>347</v>
      </c>
    </row>
    <row r="4" spans="1:9" x14ac:dyDescent="0.25">
      <c r="A4" s="13"/>
      <c r="B4" s="13"/>
      <c r="C4" s="13"/>
      <c r="D4" s="13"/>
      <c r="E4" s="13"/>
      <c r="F4" s="13"/>
      <c r="G4" t="s">
        <v>347</v>
      </c>
    </row>
    <row r="5" spans="1:9" x14ac:dyDescent="0.25">
      <c r="A5" s="246" t="s">
        <v>62</v>
      </c>
      <c r="B5" s="246" t="s">
        <v>44</v>
      </c>
      <c r="C5" s="246" t="s">
        <v>43</v>
      </c>
      <c r="D5" s="246" t="s">
        <v>32</v>
      </c>
      <c r="E5" s="246" t="s">
        <v>31</v>
      </c>
      <c r="F5" s="317" t="s">
        <v>306</v>
      </c>
      <c r="G5" s="290" t="s">
        <v>347</v>
      </c>
      <c r="I5" s="150" t="s">
        <v>244</v>
      </c>
    </row>
    <row r="6" spans="1:9" s="110" customFormat="1" x14ac:dyDescent="0.25">
      <c r="A6" s="241" t="s">
        <v>62</v>
      </c>
      <c r="B6" s="277">
        <v>3</v>
      </c>
      <c r="C6" s="277" t="s">
        <v>322</v>
      </c>
      <c r="D6" s="281">
        <f ca="1">RAND()*400000</f>
        <v>345163.34135397669</v>
      </c>
      <c r="E6" s="277">
        <v>7</v>
      </c>
      <c r="F6" s="87">
        <f t="shared" ref="F6:F134" ca="1" si="0">ROUND(+B6*D6*E6,2)</f>
        <v>7248430.1699999999</v>
      </c>
      <c r="G6" s="122" t="s">
        <v>348</v>
      </c>
      <c r="I6" s="122"/>
    </row>
    <row r="7" spans="1:9" s="110" customFormat="1" x14ac:dyDescent="0.25">
      <c r="A7" s="302" t="s">
        <v>356</v>
      </c>
      <c r="B7" s="277">
        <v>3</v>
      </c>
      <c r="C7" s="277" t="s">
        <v>322</v>
      </c>
      <c r="D7" s="281">
        <f t="shared" ref="D7:D8" ca="1" si="1">RAND()*400000</f>
        <v>238531.15406158872</v>
      </c>
      <c r="E7" s="277">
        <v>7</v>
      </c>
      <c r="F7" s="87">
        <f t="shared" ca="1" si="0"/>
        <v>5009154.24</v>
      </c>
      <c r="G7" s="122" t="s">
        <v>348</v>
      </c>
      <c r="I7" s="122"/>
    </row>
    <row r="8" spans="1:9" s="110" customFormat="1" x14ac:dyDescent="0.25">
      <c r="A8" s="302" t="s">
        <v>357</v>
      </c>
      <c r="B8" s="277">
        <v>3</v>
      </c>
      <c r="C8" s="277" t="s">
        <v>322</v>
      </c>
      <c r="D8" s="281">
        <f t="shared" ca="1" si="1"/>
        <v>164571.782982679</v>
      </c>
      <c r="E8" s="277">
        <v>7</v>
      </c>
      <c r="F8" s="87">
        <f t="shared" ca="1" si="0"/>
        <v>3456007.44</v>
      </c>
      <c r="G8" s="122" t="s">
        <v>348</v>
      </c>
      <c r="I8" s="122"/>
    </row>
    <row r="9" spans="1:9" s="110" customFormat="1" hidden="1" x14ac:dyDescent="0.25">
      <c r="A9" s="302"/>
      <c r="B9" s="277"/>
      <c r="C9" s="277"/>
      <c r="D9" s="281"/>
      <c r="E9" s="277"/>
      <c r="F9" s="87">
        <f t="shared" si="0"/>
        <v>0</v>
      </c>
      <c r="G9" s="122" t="s">
        <v>348</v>
      </c>
      <c r="I9" s="122"/>
    </row>
    <row r="10" spans="1:9" s="110" customFormat="1" hidden="1" x14ac:dyDescent="0.25">
      <c r="A10" s="302"/>
      <c r="B10" s="277"/>
      <c r="C10" s="277"/>
      <c r="D10" s="281"/>
      <c r="E10" s="277"/>
      <c r="F10" s="87">
        <f t="shared" si="0"/>
        <v>0</v>
      </c>
      <c r="G10" s="122" t="s">
        <v>348</v>
      </c>
      <c r="I10" s="122"/>
    </row>
    <row r="11" spans="1:9" s="110" customFormat="1" hidden="1" x14ac:dyDescent="0.25">
      <c r="A11" s="302"/>
      <c r="B11" s="277"/>
      <c r="C11" s="277"/>
      <c r="D11" s="281"/>
      <c r="E11" s="277"/>
      <c r="F11" s="87">
        <f t="shared" si="0"/>
        <v>0</v>
      </c>
      <c r="G11" s="122" t="s">
        <v>348</v>
      </c>
      <c r="I11" s="122"/>
    </row>
    <row r="12" spans="1:9" s="110" customFormat="1" hidden="1" x14ac:dyDescent="0.25">
      <c r="A12" s="302"/>
      <c r="B12" s="277"/>
      <c r="C12" s="277"/>
      <c r="D12" s="281"/>
      <c r="E12" s="277"/>
      <c r="F12" s="87">
        <f t="shared" si="0"/>
        <v>0</v>
      </c>
      <c r="G12" s="122" t="s">
        <v>348</v>
      </c>
      <c r="I12" s="122"/>
    </row>
    <row r="13" spans="1:9" s="110" customFormat="1" hidden="1" x14ac:dyDescent="0.25">
      <c r="A13" s="302"/>
      <c r="B13" s="277"/>
      <c r="C13" s="277"/>
      <c r="D13" s="281"/>
      <c r="E13" s="277"/>
      <c r="F13" s="87">
        <f t="shared" si="0"/>
        <v>0</v>
      </c>
      <c r="G13" s="122" t="s">
        <v>348</v>
      </c>
      <c r="I13" s="122"/>
    </row>
    <row r="14" spans="1:9" s="110" customFormat="1" hidden="1" x14ac:dyDescent="0.25">
      <c r="A14" s="302"/>
      <c r="B14" s="277"/>
      <c r="C14" s="277"/>
      <c r="D14" s="281"/>
      <c r="E14" s="277"/>
      <c r="F14" s="87">
        <f t="shared" si="0"/>
        <v>0</v>
      </c>
      <c r="G14" s="122" t="s">
        <v>348</v>
      </c>
      <c r="I14" s="122"/>
    </row>
    <row r="15" spans="1:9" s="110" customFormat="1" hidden="1" x14ac:dyDescent="0.25">
      <c r="A15" s="302"/>
      <c r="B15" s="277"/>
      <c r="C15" s="277"/>
      <c r="D15" s="281"/>
      <c r="E15" s="277"/>
      <c r="F15" s="87">
        <f t="shared" si="0"/>
        <v>0</v>
      </c>
      <c r="G15" s="122" t="s">
        <v>348</v>
      </c>
      <c r="I15" s="122"/>
    </row>
    <row r="16" spans="1:9" s="110" customFormat="1" hidden="1" x14ac:dyDescent="0.25">
      <c r="A16" s="302"/>
      <c r="B16" s="277"/>
      <c r="C16" s="277"/>
      <c r="D16" s="281"/>
      <c r="E16" s="277"/>
      <c r="F16" s="87">
        <f t="shared" si="0"/>
        <v>0</v>
      </c>
      <c r="G16" s="122" t="s">
        <v>348</v>
      </c>
      <c r="I16" s="122"/>
    </row>
    <row r="17" spans="1:9" s="110" customFormat="1" hidden="1" x14ac:dyDescent="0.25">
      <c r="A17" s="302"/>
      <c r="B17" s="277"/>
      <c r="C17" s="277"/>
      <c r="D17" s="281"/>
      <c r="E17" s="277"/>
      <c r="F17" s="87">
        <f t="shared" si="0"/>
        <v>0</v>
      </c>
      <c r="G17" s="122" t="s">
        <v>348</v>
      </c>
      <c r="I17" s="122"/>
    </row>
    <row r="18" spans="1:9" s="110" customFormat="1" hidden="1" x14ac:dyDescent="0.25">
      <c r="A18" s="302"/>
      <c r="B18" s="277"/>
      <c r="C18" s="277"/>
      <c r="D18" s="281"/>
      <c r="E18" s="277"/>
      <c r="F18" s="87">
        <f t="shared" si="0"/>
        <v>0</v>
      </c>
      <c r="G18" s="122" t="s">
        <v>348</v>
      </c>
      <c r="I18" s="122"/>
    </row>
    <row r="19" spans="1:9" s="110" customFormat="1" hidden="1" x14ac:dyDescent="0.25">
      <c r="A19" s="302"/>
      <c r="B19" s="277"/>
      <c r="C19" s="277"/>
      <c r="D19" s="281"/>
      <c r="E19" s="277"/>
      <c r="F19" s="87">
        <f t="shared" si="0"/>
        <v>0</v>
      </c>
      <c r="G19" s="122" t="s">
        <v>348</v>
      </c>
      <c r="I19" s="122"/>
    </row>
    <row r="20" spans="1:9" s="110" customFormat="1" hidden="1" x14ac:dyDescent="0.25">
      <c r="A20" s="302"/>
      <c r="B20" s="277"/>
      <c r="C20" s="277"/>
      <c r="D20" s="281"/>
      <c r="E20" s="277"/>
      <c r="F20" s="87">
        <f t="shared" si="0"/>
        <v>0</v>
      </c>
      <c r="G20" s="122" t="s">
        <v>348</v>
      </c>
      <c r="I20" s="122"/>
    </row>
    <row r="21" spans="1:9" s="110" customFormat="1" hidden="1" x14ac:dyDescent="0.25">
      <c r="A21" s="302"/>
      <c r="B21" s="277"/>
      <c r="C21" s="277"/>
      <c r="D21" s="281"/>
      <c r="E21" s="277"/>
      <c r="F21" s="87">
        <f t="shared" si="0"/>
        <v>0</v>
      </c>
      <c r="G21" s="122" t="s">
        <v>348</v>
      </c>
      <c r="I21" s="122"/>
    </row>
    <row r="22" spans="1:9" s="110" customFormat="1" hidden="1" x14ac:dyDescent="0.25">
      <c r="A22" s="302"/>
      <c r="B22" s="277"/>
      <c r="C22" s="277"/>
      <c r="D22" s="281"/>
      <c r="E22" s="277"/>
      <c r="F22" s="87">
        <f t="shared" si="0"/>
        <v>0</v>
      </c>
      <c r="G22" s="122" t="s">
        <v>348</v>
      </c>
      <c r="I22" s="122"/>
    </row>
    <row r="23" spans="1:9" s="110" customFormat="1" hidden="1" x14ac:dyDescent="0.25">
      <c r="A23" s="302"/>
      <c r="B23" s="277"/>
      <c r="C23" s="277"/>
      <c r="D23" s="281"/>
      <c r="E23" s="277"/>
      <c r="F23" s="87">
        <f t="shared" si="0"/>
        <v>0</v>
      </c>
      <c r="G23" s="122" t="s">
        <v>348</v>
      </c>
      <c r="I23" s="122"/>
    </row>
    <row r="24" spans="1:9" s="110" customFormat="1" hidden="1" x14ac:dyDescent="0.25">
      <c r="A24" s="302"/>
      <c r="B24" s="277"/>
      <c r="C24" s="277"/>
      <c r="D24" s="281"/>
      <c r="E24" s="277"/>
      <c r="F24" s="87">
        <f t="shared" si="0"/>
        <v>0</v>
      </c>
      <c r="G24" s="122" t="s">
        <v>348</v>
      </c>
      <c r="I24" s="122"/>
    </row>
    <row r="25" spans="1:9" s="110" customFormat="1" hidden="1" x14ac:dyDescent="0.25">
      <c r="A25" s="302"/>
      <c r="B25" s="277"/>
      <c r="C25" s="277"/>
      <c r="D25" s="281"/>
      <c r="E25" s="277"/>
      <c r="F25" s="87">
        <f t="shared" si="0"/>
        <v>0</v>
      </c>
      <c r="G25" s="122" t="s">
        <v>348</v>
      </c>
      <c r="I25" s="122"/>
    </row>
    <row r="26" spans="1:9" s="110" customFormat="1" hidden="1" x14ac:dyDescent="0.25">
      <c r="A26" s="302"/>
      <c r="B26" s="277"/>
      <c r="C26" s="277"/>
      <c r="D26" s="281"/>
      <c r="E26" s="277"/>
      <c r="F26" s="87">
        <f t="shared" si="0"/>
        <v>0</v>
      </c>
      <c r="G26" s="122" t="s">
        <v>348</v>
      </c>
      <c r="I26" s="122"/>
    </row>
    <row r="27" spans="1:9" s="110" customFormat="1" hidden="1" x14ac:dyDescent="0.25">
      <c r="A27" s="302"/>
      <c r="B27" s="277"/>
      <c r="C27" s="277"/>
      <c r="D27" s="281"/>
      <c r="E27" s="277"/>
      <c r="F27" s="87">
        <f t="shared" si="0"/>
        <v>0</v>
      </c>
      <c r="G27" s="122" t="s">
        <v>348</v>
      </c>
      <c r="I27" s="122"/>
    </row>
    <row r="28" spans="1:9" s="110" customFormat="1" hidden="1" x14ac:dyDescent="0.25">
      <c r="A28" s="302"/>
      <c r="B28" s="277"/>
      <c r="C28" s="277"/>
      <c r="D28" s="281"/>
      <c r="E28" s="277"/>
      <c r="F28" s="87">
        <f t="shared" si="0"/>
        <v>0</v>
      </c>
      <c r="G28" s="122" t="s">
        <v>348</v>
      </c>
      <c r="I28" s="122"/>
    </row>
    <row r="29" spans="1:9" s="110" customFormat="1" hidden="1" x14ac:dyDescent="0.25">
      <c r="A29" s="302"/>
      <c r="B29" s="277"/>
      <c r="C29" s="277"/>
      <c r="D29" s="281"/>
      <c r="E29" s="277"/>
      <c r="F29" s="87">
        <f t="shared" si="0"/>
        <v>0</v>
      </c>
      <c r="G29" s="122" t="s">
        <v>348</v>
      </c>
      <c r="I29" s="122"/>
    </row>
    <row r="30" spans="1:9" s="110" customFormat="1" hidden="1" x14ac:dyDescent="0.25">
      <c r="A30" s="302"/>
      <c r="B30" s="277"/>
      <c r="C30" s="277"/>
      <c r="D30" s="281"/>
      <c r="E30" s="277"/>
      <c r="F30" s="87">
        <f t="shared" si="0"/>
        <v>0</v>
      </c>
      <c r="G30" s="122" t="s">
        <v>348</v>
      </c>
      <c r="I30" s="122"/>
    </row>
    <row r="31" spans="1:9" s="110" customFormat="1" hidden="1" x14ac:dyDescent="0.25">
      <c r="A31" s="302"/>
      <c r="B31" s="277"/>
      <c r="C31" s="277"/>
      <c r="D31" s="281"/>
      <c r="E31" s="277"/>
      <c r="F31" s="87">
        <f t="shared" si="0"/>
        <v>0</v>
      </c>
      <c r="G31" s="122" t="s">
        <v>348</v>
      </c>
      <c r="I31" s="122"/>
    </row>
    <row r="32" spans="1:9" s="110" customFormat="1" hidden="1" x14ac:dyDescent="0.25">
      <c r="A32" s="302"/>
      <c r="B32" s="277"/>
      <c r="C32" s="277"/>
      <c r="D32" s="281"/>
      <c r="E32" s="277"/>
      <c r="F32" s="87">
        <f t="shared" si="0"/>
        <v>0</v>
      </c>
      <c r="G32" s="122" t="s">
        <v>348</v>
      </c>
      <c r="I32" s="122"/>
    </row>
    <row r="33" spans="1:9" s="110" customFormat="1" hidden="1" x14ac:dyDescent="0.25">
      <c r="A33" s="302"/>
      <c r="B33" s="277"/>
      <c r="C33" s="277"/>
      <c r="D33" s="281"/>
      <c r="E33" s="277"/>
      <c r="F33" s="87">
        <f t="shared" si="0"/>
        <v>0</v>
      </c>
      <c r="G33" s="122" t="s">
        <v>348</v>
      </c>
      <c r="I33" s="122"/>
    </row>
    <row r="34" spans="1:9" s="110" customFormat="1" hidden="1" x14ac:dyDescent="0.25">
      <c r="A34" s="302"/>
      <c r="B34" s="277"/>
      <c r="C34" s="277"/>
      <c r="D34" s="281"/>
      <c r="E34" s="277"/>
      <c r="F34" s="87">
        <f t="shared" si="0"/>
        <v>0</v>
      </c>
      <c r="G34" s="122" t="s">
        <v>348</v>
      </c>
      <c r="I34" s="122"/>
    </row>
    <row r="35" spans="1:9" s="110" customFormat="1" hidden="1" x14ac:dyDescent="0.25">
      <c r="A35" s="302"/>
      <c r="B35" s="277"/>
      <c r="C35" s="277"/>
      <c r="D35" s="281"/>
      <c r="E35" s="277"/>
      <c r="F35" s="87">
        <f t="shared" si="0"/>
        <v>0</v>
      </c>
      <c r="G35" s="122" t="s">
        <v>348</v>
      </c>
      <c r="I35" s="122"/>
    </row>
    <row r="36" spans="1:9" s="110" customFormat="1" hidden="1" x14ac:dyDescent="0.25">
      <c r="A36" s="302"/>
      <c r="B36" s="277"/>
      <c r="C36" s="277"/>
      <c r="D36" s="281"/>
      <c r="E36" s="277"/>
      <c r="F36" s="87">
        <f t="shared" si="0"/>
        <v>0</v>
      </c>
      <c r="G36" s="122" t="s">
        <v>348</v>
      </c>
      <c r="I36" s="122"/>
    </row>
    <row r="37" spans="1:9" s="110" customFormat="1" hidden="1" x14ac:dyDescent="0.25">
      <c r="A37" s="302"/>
      <c r="B37" s="277"/>
      <c r="C37" s="277"/>
      <c r="D37" s="281"/>
      <c r="E37" s="277"/>
      <c r="F37" s="87">
        <f t="shared" si="0"/>
        <v>0</v>
      </c>
      <c r="G37" s="122" t="s">
        <v>348</v>
      </c>
      <c r="I37" s="122"/>
    </row>
    <row r="38" spans="1:9" s="110" customFormat="1" hidden="1" x14ac:dyDescent="0.25">
      <c r="A38" s="302"/>
      <c r="B38" s="277"/>
      <c r="C38" s="277"/>
      <c r="D38" s="281"/>
      <c r="E38" s="277"/>
      <c r="F38" s="87">
        <f t="shared" si="0"/>
        <v>0</v>
      </c>
      <c r="G38" s="122" t="s">
        <v>348</v>
      </c>
      <c r="I38" s="122"/>
    </row>
    <row r="39" spans="1:9" s="110" customFormat="1" hidden="1" x14ac:dyDescent="0.25">
      <c r="A39" s="302"/>
      <c r="B39" s="277"/>
      <c r="C39" s="277"/>
      <c r="D39" s="281"/>
      <c r="E39" s="277"/>
      <c r="F39" s="87">
        <f t="shared" si="0"/>
        <v>0</v>
      </c>
      <c r="G39" s="122" t="s">
        <v>348</v>
      </c>
      <c r="I39" s="122"/>
    </row>
    <row r="40" spans="1:9" s="110" customFormat="1" hidden="1" x14ac:dyDescent="0.25">
      <c r="A40" s="302"/>
      <c r="B40" s="277"/>
      <c r="C40" s="277"/>
      <c r="D40" s="281"/>
      <c r="E40" s="277"/>
      <c r="F40" s="87">
        <f t="shared" si="0"/>
        <v>0</v>
      </c>
      <c r="G40" s="122" t="s">
        <v>348</v>
      </c>
      <c r="I40" s="122"/>
    </row>
    <row r="41" spans="1:9" s="110" customFormat="1" hidden="1" x14ac:dyDescent="0.25">
      <c r="A41" s="302"/>
      <c r="B41" s="277"/>
      <c r="C41" s="277"/>
      <c r="D41" s="281"/>
      <c r="E41" s="277"/>
      <c r="F41" s="87">
        <f t="shared" si="0"/>
        <v>0</v>
      </c>
      <c r="G41" s="122" t="s">
        <v>348</v>
      </c>
      <c r="I41" s="122"/>
    </row>
    <row r="42" spans="1:9" s="110" customFormat="1" hidden="1" x14ac:dyDescent="0.25">
      <c r="A42" s="302"/>
      <c r="B42" s="277"/>
      <c r="C42" s="277"/>
      <c r="D42" s="281"/>
      <c r="E42" s="277"/>
      <c r="F42" s="87">
        <f t="shared" si="0"/>
        <v>0</v>
      </c>
      <c r="G42" s="122" t="s">
        <v>348</v>
      </c>
      <c r="I42" s="122"/>
    </row>
    <row r="43" spans="1:9" s="110" customFormat="1" hidden="1" x14ac:dyDescent="0.25">
      <c r="A43" s="302"/>
      <c r="B43" s="277"/>
      <c r="C43" s="277"/>
      <c r="D43" s="281"/>
      <c r="E43" s="277"/>
      <c r="F43" s="87">
        <f t="shared" si="0"/>
        <v>0</v>
      </c>
      <c r="G43" s="122" t="s">
        <v>348</v>
      </c>
      <c r="I43" s="122"/>
    </row>
    <row r="44" spans="1:9" s="110" customFormat="1" hidden="1" x14ac:dyDescent="0.25">
      <c r="A44" s="302"/>
      <c r="B44" s="277"/>
      <c r="C44" s="277"/>
      <c r="D44" s="281"/>
      <c r="E44" s="277"/>
      <c r="F44" s="87">
        <f t="shared" si="0"/>
        <v>0</v>
      </c>
      <c r="G44" s="122" t="s">
        <v>348</v>
      </c>
      <c r="I44" s="122"/>
    </row>
    <row r="45" spans="1:9" s="110" customFormat="1" hidden="1" x14ac:dyDescent="0.25">
      <c r="A45" s="302"/>
      <c r="B45" s="277"/>
      <c r="C45" s="277"/>
      <c r="D45" s="281"/>
      <c r="E45" s="277"/>
      <c r="F45" s="87">
        <f t="shared" si="0"/>
        <v>0</v>
      </c>
      <c r="G45" s="122" t="s">
        <v>348</v>
      </c>
      <c r="I45" s="122"/>
    </row>
    <row r="46" spans="1:9" s="110" customFormat="1" hidden="1" x14ac:dyDescent="0.25">
      <c r="A46" s="302"/>
      <c r="B46" s="277"/>
      <c r="C46" s="277"/>
      <c r="D46" s="281"/>
      <c r="E46" s="277"/>
      <c r="F46" s="87">
        <f t="shared" si="0"/>
        <v>0</v>
      </c>
      <c r="G46" s="122" t="s">
        <v>348</v>
      </c>
      <c r="I46" s="122"/>
    </row>
    <row r="47" spans="1:9" s="110" customFormat="1" hidden="1" x14ac:dyDescent="0.25">
      <c r="A47" s="302"/>
      <c r="B47" s="277"/>
      <c r="C47" s="277"/>
      <c r="D47" s="281"/>
      <c r="E47" s="277"/>
      <c r="F47" s="87">
        <f t="shared" si="0"/>
        <v>0</v>
      </c>
      <c r="G47" s="122" t="s">
        <v>348</v>
      </c>
      <c r="I47" s="122"/>
    </row>
    <row r="48" spans="1:9" s="110" customFormat="1" hidden="1" x14ac:dyDescent="0.25">
      <c r="A48" s="302"/>
      <c r="B48" s="277"/>
      <c r="C48" s="277"/>
      <c r="D48" s="281"/>
      <c r="E48" s="277"/>
      <c r="F48" s="87">
        <f t="shared" si="0"/>
        <v>0</v>
      </c>
      <c r="G48" s="122" t="s">
        <v>348</v>
      </c>
      <c r="I48" s="122"/>
    </row>
    <row r="49" spans="1:9" s="110" customFormat="1" hidden="1" x14ac:dyDescent="0.25">
      <c r="A49" s="302"/>
      <c r="B49" s="277"/>
      <c r="C49" s="277"/>
      <c r="D49" s="281"/>
      <c r="E49" s="277"/>
      <c r="F49" s="87">
        <f t="shared" si="0"/>
        <v>0</v>
      </c>
      <c r="G49" s="122" t="s">
        <v>348</v>
      </c>
      <c r="I49" s="122"/>
    </row>
    <row r="50" spans="1:9" s="110" customFormat="1" hidden="1" x14ac:dyDescent="0.25">
      <c r="A50" s="302"/>
      <c r="B50" s="277"/>
      <c r="C50" s="277"/>
      <c r="D50" s="281"/>
      <c r="E50" s="277"/>
      <c r="F50" s="87">
        <f t="shared" si="0"/>
        <v>0</v>
      </c>
      <c r="G50" s="122" t="s">
        <v>348</v>
      </c>
      <c r="I50" s="122"/>
    </row>
    <row r="51" spans="1:9" s="110" customFormat="1" hidden="1" x14ac:dyDescent="0.25">
      <c r="A51" s="302"/>
      <c r="B51" s="277"/>
      <c r="C51" s="277"/>
      <c r="D51" s="281"/>
      <c r="E51" s="277"/>
      <c r="F51" s="87">
        <f t="shared" si="0"/>
        <v>0</v>
      </c>
      <c r="G51" s="122" t="s">
        <v>348</v>
      </c>
      <c r="I51" s="122"/>
    </row>
    <row r="52" spans="1:9" s="110" customFormat="1" hidden="1" x14ac:dyDescent="0.25">
      <c r="A52" s="302"/>
      <c r="B52" s="277"/>
      <c r="C52" s="277"/>
      <c r="D52" s="281"/>
      <c r="E52" s="277"/>
      <c r="F52" s="87">
        <f t="shared" si="0"/>
        <v>0</v>
      </c>
      <c r="G52" s="122" t="s">
        <v>348</v>
      </c>
      <c r="I52" s="122"/>
    </row>
    <row r="53" spans="1:9" s="110" customFormat="1" hidden="1" x14ac:dyDescent="0.25">
      <c r="A53" s="302"/>
      <c r="B53" s="277"/>
      <c r="C53" s="277"/>
      <c r="D53" s="281"/>
      <c r="E53" s="277"/>
      <c r="F53" s="87">
        <f t="shared" si="0"/>
        <v>0</v>
      </c>
      <c r="G53" s="122" t="s">
        <v>348</v>
      </c>
      <c r="I53" s="122"/>
    </row>
    <row r="54" spans="1:9" s="110" customFormat="1" hidden="1" x14ac:dyDescent="0.25">
      <c r="A54" s="302"/>
      <c r="B54" s="277"/>
      <c r="C54" s="277"/>
      <c r="D54" s="281"/>
      <c r="E54" s="277"/>
      <c r="F54" s="87">
        <f t="shared" si="0"/>
        <v>0</v>
      </c>
      <c r="G54" s="122" t="s">
        <v>348</v>
      </c>
      <c r="I54" s="122"/>
    </row>
    <row r="55" spans="1:9" s="110" customFormat="1" hidden="1" x14ac:dyDescent="0.25">
      <c r="A55" s="302"/>
      <c r="B55" s="277"/>
      <c r="C55" s="277"/>
      <c r="D55" s="281"/>
      <c r="E55" s="277"/>
      <c r="F55" s="87">
        <f t="shared" si="0"/>
        <v>0</v>
      </c>
      <c r="G55" s="122" t="s">
        <v>348</v>
      </c>
      <c r="I55" s="122"/>
    </row>
    <row r="56" spans="1:9" s="110" customFormat="1" hidden="1" x14ac:dyDescent="0.25">
      <c r="A56" s="302"/>
      <c r="B56" s="277"/>
      <c r="C56" s="277"/>
      <c r="D56" s="281"/>
      <c r="E56" s="277"/>
      <c r="F56" s="87">
        <f t="shared" si="0"/>
        <v>0</v>
      </c>
      <c r="G56" s="122" t="s">
        <v>348</v>
      </c>
      <c r="I56" s="122"/>
    </row>
    <row r="57" spans="1:9" s="110" customFormat="1" hidden="1" x14ac:dyDescent="0.25">
      <c r="A57" s="302"/>
      <c r="B57" s="277"/>
      <c r="C57" s="277"/>
      <c r="D57" s="281"/>
      <c r="E57" s="277"/>
      <c r="F57" s="87">
        <f t="shared" si="0"/>
        <v>0</v>
      </c>
      <c r="G57" s="122" t="s">
        <v>348</v>
      </c>
      <c r="I57" s="122"/>
    </row>
    <row r="58" spans="1:9" s="110" customFormat="1" hidden="1" x14ac:dyDescent="0.25">
      <c r="A58" s="302"/>
      <c r="B58" s="277"/>
      <c r="C58" s="277"/>
      <c r="D58" s="281"/>
      <c r="E58" s="277"/>
      <c r="F58" s="87">
        <f t="shared" si="0"/>
        <v>0</v>
      </c>
      <c r="G58" s="122" t="s">
        <v>348</v>
      </c>
      <c r="I58" s="122"/>
    </row>
    <row r="59" spans="1:9" s="110" customFormat="1" hidden="1" x14ac:dyDescent="0.25">
      <c r="A59" s="302"/>
      <c r="B59" s="277"/>
      <c r="C59" s="277"/>
      <c r="D59" s="281"/>
      <c r="E59" s="277"/>
      <c r="F59" s="87">
        <f t="shared" si="0"/>
        <v>0</v>
      </c>
      <c r="G59" s="122" t="s">
        <v>348</v>
      </c>
      <c r="I59" s="122"/>
    </row>
    <row r="60" spans="1:9" s="110" customFormat="1" hidden="1" x14ac:dyDescent="0.25">
      <c r="A60" s="302"/>
      <c r="B60" s="277"/>
      <c r="C60" s="277"/>
      <c r="D60" s="281"/>
      <c r="E60" s="277"/>
      <c r="F60" s="87">
        <f t="shared" si="0"/>
        <v>0</v>
      </c>
      <c r="G60" s="122" t="s">
        <v>348</v>
      </c>
      <c r="I60" s="122"/>
    </row>
    <row r="61" spans="1:9" s="110" customFormat="1" hidden="1" x14ac:dyDescent="0.25">
      <c r="A61" s="302"/>
      <c r="B61" s="277"/>
      <c r="C61" s="277"/>
      <c r="D61" s="281"/>
      <c r="E61" s="277"/>
      <c r="F61" s="87">
        <f t="shared" si="0"/>
        <v>0</v>
      </c>
      <c r="G61" s="122" t="s">
        <v>348</v>
      </c>
      <c r="I61" s="122"/>
    </row>
    <row r="62" spans="1:9" s="110" customFormat="1" hidden="1" x14ac:dyDescent="0.25">
      <c r="A62" s="302"/>
      <c r="B62" s="277"/>
      <c r="C62" s="277"/>
      <c r="D62" s="281"/>
      <c r="E62" s="277"/>
      <c r="F62" s="87">
        <f t="shared" si="0"/>
        <v>0</v>
      </c>
      <c r="G62" s="122" t="s">
        <v>348</v>
      </c>
      <c r="I62" s="122"/>
    </row>
    <row r="63" spans="1:9" s="110" customFormat="1" hidden="1" x14ac:dyDescent="0.25">
      <c r="A63" s="302"/>
      <c r="B63" s="277"/>
      <c r="C63" s="277"/>
      <c r="D63" s="281"/>
      <c r="E63" s="277"/>
      <c r="F63" s="87">
        <f t="shared" si="0"/>
        <v>0</v>
      </c>
      <c r="G63" s="122" t="s">
        <v>348</v>
      </c>
      <c r="I63" s="122"/>
    </row>
    <row r="64" spans="1:9" s="110" customFormat="1" hidden="1" x14ac:dyDescent="0.25">
      <c r="A64" s="302"/>
      <c r="B64" s="277"/>
      <c r="C64" s="277"/>
      <c r="D64" s="281"/>
      <c r="E64" s="277"/>
      <c r="F64" s="87">
        <f t="shared" si="0"/>
        <v>0</v>
      </c>
      <c r="G64" s="122" t="s">
        <v>348</v>
      </c>
      <c r="I64" s="122"/>
    </row>
    <row r="65" spans="1:9" s="110" customFormat="1" hidden="1" x14ac:dyDescent="0.25">
      <c r="A65" s="302"/>
      <c r="B65" s="277"/>
      <c r="C65" s="277"/>
      <c r="D65" s="281"/>
      <c r="E65" s="277"/>
      <c r="F65" s="87">
        <f t="shared" si="0"/>
        <v>0</v>
      </c>
      <c r="G65" s="122" t="s">
        <v>348</v>
      </c>
      <c r="I65" s="122"/>
    </row>
    <row r="66" spans="1:9" s="110" customFormat="1" hidden="1" x14ac:dyDescent="0.25">
      <c r="A66" s="302"/>
      <c r="B66" s="277"/>
      <c r="C66" s="277"/>
      <c r="D66" s="281"/>
      <c r="E66" s="277"/>
      <c r="F66" s="87">
        <f t="shared" si="0"/>
        <v>0</v>
      </c>
      <c r="G66" s="122" t="s">
        <v>348</v>
      </c>
      <c r="I66" s="122"/>
    </row>
    <row r="67" spans="1:9" s="110" customFormat="1" hidden="1" x14ac:dyDescent="0.25">
      <c r="A67" s="302"/>
      <c r="B67" s="277"/>
      <c r="C67" s="277"/>
      <c r="D67" s="281"/>
      <c r="E67" s="277"/>
      <c r="F67" s="87">
        <f t="shared" si="0"/>
        <v>0</v>
      </c>
      <c r="G67" s="122" t="s">
        <v>348</v>
      </c>
      <c r="I67" s="122"/>
    </row>
    <row r="68" spans="1:9" s="110" customFormat="1" hidden="1" x14ac:dyDescent="0.25">
      <c r="A68" s="302"/>
      <c r="B68" s="277"/>
      <c r="C68" s="277"/>
      <c r="D68" s="281"/>
      <c r="E68" s="277"/>
      <c r="F68" s="87">
        <f t="shared" si="0"/>
        <v>0</v>
      </c>
      <c r="G68" s="122" t="s">
        <v>348</v>
      </c>
      <c r="I68" s="122"/>
    </row>
    <row r="69" spans="1:9" s="110" customFormat="1" hidden="1" x14ac:dyDescent="0.25">
      <c r="A69" s="302"/>
      <c r="B69" s="277"/>
      <c r="C69" s="277"/>
      <c r="D69" s="281"/>
      <c r="E69" s="277"/>
      <c r="F69" s="87">
        <f t="shared" si="0"/>
        <v>0</v>
      </c>
      <c r="G69" s="122" t="s">
        <v>348</v>
      </c>
      <c r="I69" s="122"/>
    </row>
    <row r="70" spans="1:9" s="110" customFormat="1" hidden="1" x14ac:dyDescent="0.25">
      <c r="A70" s="302"/>
      <c r="B70" s="277"/>
      <c r="C70" s="277"/>
      <c r="D70" s="281"/>
      <c r="E70" s="277"/>
      <c r="F70" s="87">
        <f t="shared" si="0"/>
        <v>0</v>
      </c>
      <c r="G70" s="122" t="s">
        <v>348</v>
      </c>
      <c r="I70" s="122"/>
    </row>
    <row r="71" spans="1:9" s="110" customFormat="1" hidden="1" x14ac:dyDescent="0.25">
      <c r="A71" s="302"/>
      <c r="B71" s="277"/>
      <c r="C71" s="277"/>
      <c r="D71" s="281"/>
      <c r="E71" s="277"/>
      <c r="F71" s="87">
        <f t="shared" si="0"/>
        <v>0</v>
      </c>
      <c r="G71" s="122" t="s">
        <v>348</v>
      </c>
      <c r="I71" s="122"/>
    </row>
    <row r="72" spans="1:9" s="110" customFormat="1" hidden="1" x14ac:dyDescent="0.25">
      <c r="A72" s="302"/>
      <c r="B72" s="277"/>
      <c r="C72" s="277"/>
      <c r="D72" s="281"/>
      <c r="E72" s="277"/>
      <c r="F72" s="87">
        <f t="shared" si="0"/>
        <v>0</v>
      </c>
      <c r="G72" s="122" t="s">
        <v>348</v>
      </c>
      <c r="I72" s="122"/>
    </row>
    <row r="73" spans="1:9" s="110" customFormat="1" hidden="1" x14ac:dyDescent="0.25">
      <c r="A73" s="302"/>
      <c r="B73" s="277"/>
      <c r="C73" s="277"/>
      <c r="D73" s="281"/>
      <c r="E73" s="277"/>
      <c r="F73" s="87">
        <f t="shared" si="0"/>
        <v>0</v>
      </c>
      <c r="G73" s="122" t="s">
        <v>348</v>
      </c>
      <c r="I73" s="122"/>
    </row>
    <row r="74" spans="1:9" s="110" customFormat="1" hidden="1" x14ac:dyDescent="0.25">
      <c r="A74" s="302"/>
      <c r="B74" s="277"/>
      <c r="C74" s="277"/>
      <c r="D74" s="281"/>
      <c r="E74" s="277"/>
      <c r="F74" s="87">
        <f t="shared" si="0"/>
        <v>0</v>
      </c>
      <c r="G74" s="122" t="s">
        <v>348</v>
      </c>
      <c r="I74" s="122"/>
    </row>
    <row r="75" spans="1:9" s="110" customFormat="1" hidden="1" x14ac:dyDescent="0.25">
      <c r="A75" s="302"/>
      <c r="B75" s="277"/>
      <c r="C75" s="277"/>
      <c r="D75" s="281"/>
      <c r="E75" s="277"/>
      <c r="F75" s="87">
        <f t="shared" si="0"/>
        <v>0</v>
      </c>
      <c r="G75" s="122" t="s">
        <v>348</v>
      </c>
      <c r="I75" s="122"/>
    </row>
    <row r="76" spans="1:9" s="110" customFormat="1" hidden="1" x14ac:dyDescent="0.25">
      <c r="A76" s="302"/>
      <c r="B76" s="277"/>
      <c r="C76" s="277"/>
      <c r="D76" s="281"/>
      <c r="E76" s="277"/>
      <c r="F76" s="87">
        <f t="shared" si="0"/>
        <v>0</v>
      </c>
      <c r="G76" s="122" t="s">
        <v>348</v>
      </c>
      <c r="I76" s="122"/>
    </row>
    <row r="77" spans="1:9" s="110" customFormat="1" hidden="1" x14ac:dyDescent="0.25">
      <c r="A77" s="302"/>
      <c r="B77" s="277"/>
      <c r="C77" s="277"/>
      <c r="D77" s="281"/>
      <c r="E77" s="277"/>
      <c r="F77" s="87">
        <f t="shared" si="0"/>
        <v>0</v>
      </c>
      <c r="G77" s="122" t="s">
        <v>348</v>
      </c>
      <c r="I77" s="122"/>
    </row>
    <row r="78" spans="1:9" s="110" customFormat="1" hidden="1" x14ac:dyDescent="0.25">
      <c r="A78" s="302"/>
      <c r="B78" s="277"/>
      <c r="C78" s="277"/>
      <c r="D78" s="281"/>
      <c r="E78" s="277"/>
      <c r="F78" s="87">
        <f t="shared" si="0"/>
        <v>0</v>
      </c>
      <c r="G78" s="122" t="s">
        <v>348</v>
      </c>
      <c r="I78" s="122"/>
    </row>
    <row r="79" spans="1:9" s="110" customFormat="1" hidden="1" x14ac:dyDescent="0.25">
      <c r="A79" s="302"/>
      <c r="B79" s="277"/>
      <c r="C79" s="277"/>
      <c r="D79" s="281"/>
      <c r="E79" s="277"/>
      <c r="F79" s="87">
        <f t="shared" si="0"/>
        <v>0</v>
      </c>
      <c r="G79" s="122" t="s">
        <v>348</v>
      </c>
      <c r="I79" s="122"/>
    </row>
    <row r="80" spans="1:9" s="110" customFormat="1" hidden="1" x14ac:dyDescent="0.25">
      <c r="A80" s="302"/>
      <c r="B80" s="277"/>
      <c r="C80" s="277"/>
      <c r="D80" s="281"/>
      <c r="E80" s="277"/>
      <c r="F80" s="87">
        <f t="shared" si="0"/>
        <v>0</v>
      </c>
      <c r="G80" s="122" t="s">
        <v>348</v>
      </c>
      <c r="I80" s="122"/>
    </row>
    <row r="81" spans="1:9" s="110" customFormat="1" hidden="1" x14ac:dyDescent="0.25">
      <c r="A81" s="302"/>
      <c r="B81" s="277"/>
      <c r="C81" s="277"/>
      <c r="D81" s="281"/>
      <c r="E81" s="277"/>
      <c r="F81" s="87">
        <f t="shared" si="0"/>
        <v>0</v>
      </c>
      <c r="G81" s="122" t="s">
        <v>348</v>
      </c>
      <c r="I81" s="122"/>
    </row>
    <row r="82" spans="1:9" s="110" customFormat="1" hidden="1" x14ac:dyDescent="0.25">
      <c r="A82" s="302"/>
      <c r="B82" s="277"/>
      <c r="C82" s="277"/>
      <c r="D82" s="281"/>
      <c r="E82" s="277"/>
      <c r="F82" s="87">
        <f t="shared" si="0"/>
        <v>0</v>
      </c>
      <c r="G82" s="122" t="s">
        <v>348</v>
      </c>
      <c r="I82" s="122"/>
    </row>
    <row r="83" spans="1:9" s="110" customFormat="1" hidden="1" x14ac:dyDescent="0.25">
      <c r="A83" s="302"/>
      <c r="B83" s="277"/>
      <c r="C83" s="277"/>
      <c r="D83" s="281"/>
      <c r="E83" s="277"/>
      <c r="F83" s="87">
        <f t="shared" si="0"/>
        <v>0</v>
      </c>
      <c r="G83" s="122" t="s">
        <v>348</v>
      </c>
      <c r="I83" s="122"/>
    </row>
    <row r="84" spans="1:9" s="110" customFormat="1" hidden="1" x14ac:dyDescent="0.25">
      <c r="A84" s="302"/>
      <c r="B84" s="277"/>
      <c r="C84" s="277"/>
      <c r="D84" s="281"/>
      <c r="E84" s="277"/>
      <c r="F84" s="87">
        <f t="shared" si="0"/>
        <v>0</v>
      </c>
      <c r="G84" s="122" t="s">
        <v>348</v>
      </c>
      <c r="I84" s="122"/>
    </row>
    <row r="85" spans="1:9" s="110" customFormat="1" hidden="1" x14ac:dyDescent="0.25">
      <c r="A85" s="302"/>
      <c r="B85" s="277"/>
      <c r="C85" s="277"/>
      <c r="D85" s="281"/>
      <c r="E85" s="277"/>
      <c r="F85" s="87">
        <f t="shared" si="0"/>
        <v>0</v>
      </c>
      <c r="G85" s="122" t="s">
        <v>348</v>
      </c>
      <c r="I85" s="122"/>
    </row>
    <row r="86" spans="1:9" s="110" customFormat="1" hidden="1" x14ac:dyDescent="0.25">
      <c r="A86" s="302"/>
      <c r="B86" s="277"/>
      <c r="C86" s="277"/>
      <c r="D86" s="281"/>
      <c r="E86" s="277"/>
      <c r="F86" s="87">
        <f t="shared" si="0"/>
        <v>0</v>
      </c>
      <c r="G86" s="122" t="s">
        <v>348</v>
      </c>
      <c r="I86" s="122"/>
    </row>
    <row r="87" spans="1:9" s="110" customFormat="1" hidden="1" x14ac:dyDescent="0.25">
      <c r="A87" s="302"/>
      <c r="B87" s="277"/>
      <c r="C87" s="277"/>
      <c r="D87" s="281"/>
      <c r="E87" s="277"/>
      <c r="F87" s="87">
        <f t="shared" si="0"/>
        <v>0</v>
      </c>
      <c r="G87" s="122" t="s">
        <v>348</v>
      </c>
      <c r="I87" s="122"/>
    </row>
    <row r="88" spans="1:9" s="110" customFormat="1" hidden="1" x14ac:dyDescent="0.25">
      <c r="A88" s="302"/>
      <c r="B88" s="277"/>
      <c r="C88" s="277"/>
      <c r="D88" s="281"/>
      <c r="E88" s="277"/>
      <c r="F88" s="87">
        <f t="shared" si="0"/>
        <v>0</v>
      </c>
      <c r="G88" s="122" t="s">
        <v>348</v>
      </c>
      <c r="I88" s="122"/>
    </row>
    <row r="89" spans="1:9" s="110" customFormat="1" hidden="1" x14ac:dyDescent="0.25">
      <c r="A89" s="302"/>
      <c r="B89" s="277"/>
      <c r="C89" s="277"/>
      <c r="D89" s="281"/>
      <c r="E89" s="277"/>
      <c r="F89" s="87">
        <f t="shared" si="0"/>
        <v>0</v>
      </c>
      <c r="G89" s="122" t="s">
        <v>348</v>
      </c>
      <c r="I89" s="122"/>
    </row>
    <row r="90" spans="1:9" s="110" customFormat="1" hidden="1" x14ac:dyDescent="0.25">
      <c r="A90" s="302"/>
      <c r="B90" s="277"/>
      <c r="C90" s="277"/>
      <c r="D90" s="281"/>
      <c r="E90" s="277"/>
      <c r="F90" s="87">
        <f t="shared" si="0"/>
        <v>0</v>
      </c>
      <c r="G90" s="122" t="s">
        <v>348</v>
      </c>
      <c r="I90" s="122"/>
    </row>
    <row r="91" spans="1:9" s="110" customFormat="1" hidden="1" x14ac:dyDescent="0.25">
      <c r="A91" s="302"/>
      <c r="B91" s="277"/>
      <c r="C91" s="277"/>
      <c r="D91" s="281"/>
      <c r="E91" s="277"/>
      <c r="F91" s="87">
        <f t="shared" si="0"/>
        <v>0</v>
      </c>
      <c r="G91" s="122" t="s">
        <v>348</v>
      </c>
      <c r="I91" s="122"/>
    </row>
    <row r="92" spans="1:9" s="110" customFormat="1" hidden="1" x14ac:dyDescent="0.25">
      <c r="A92" s="302"/>
      <c r="B92" s="277"/>
      <c r="C92" s="277"/>
      <c r="D92" s="281"/>
      <c r="E92" s="277"/>
      <c r="F92" s="87">
        <f t="shared" si="0"/>
        <v>0</v>
      </c>
      <c r="G92" s="122" t="s">
        <v>348</v>
      </c>
      <c r="I92" s="122"/>
    </row>
    <row r="93" spans="1:9" s="110" customFormat="1" hidden="1" x14ac:dyDescent="0.25">
      <c r="A93" s="302"/>
      <c r="B93" s="277"/>
      <c r="C93" s="277"/>
      <c r="D93" s="281"/>
      <c r="E93" s="277"/>
      <c r="F93" s="87">
        <f t="shared" si="0"/>
        <v>0</v>
      </c>
      <c r="G93" s="122" t="s">
        <v>348</v>
      </c>
      <c r="I93" s="122"/>
    </row>
    <row r="94" spans="1:9" s="110" customFormat="1" hidden="1" x14ac:dyDescent="0.25">
      <c r="A94" s="302"/>
      <c r="B94" s="277"/>
      <c r="C94" s="277"/>
      <c r="D94" s="281"/>
      <c r="E94" s="277"/>
      <c r="F94" s="87">
        <f t="shared" si="0"/>
        <v>0</v>
      </c>
      <c r="G94" s="122" t="s">
        <v>348</v>
      </c>
      <c r="I94" s="122"/>
    </row>
    <row r="95" spans="1:9" s="110" customFormat="1" hidden="1" x14ac:dyDescent="0.25">
      <c r="A95" s="302"/>
      <c r="B95" s="277"/>
      <c r="C95" s="277"/>
      <c r="D95" s="281"/>
      <c r="E95" s="277"/>
      <c r="F95" s="87">
        <f t="shared" si="0"/>
        <v>0</v>
      </c>
      <c r="G95" s="122" t="s">
        <v>348</v>
      </c>
      <c r="I95" s="122"/>
    </row>
    <row r="96" spans="1:9" s="110" customFormat="1" hidden="1" x14ac:dyDescent="0.25">
      <c r="A96" s="302"/>
      <c r="B96" s="277"/>
      <c r="C96" s="277"/>
      <c r="D96" s="281"/>
      <c r="E96" s="277"/>
      <c r="F96" s="87">
        <f t="shared" si="0"/>
        <v>0</v>
      </c>
      <c r="G96" s="122" t="s">
        <v>348</v>
      </c>
      <c r="I96" s="122"/>
    </row>
    <row r="97" spans="1:9" s="110" customFormat="1" hidden="1" x14ac:dyDescent="0.25">
      <c r="A97" s="302"/>
      <c r="B97" s="277"/>
      <c r="C97" s="277"/>
      <c r="D97" s="281"/>
      <c r="E97" s="277"/>
      <c r="F97" s="87">
        <f t="shared" si="0"/>
        <v>0</v>
      </c>
      <c r="G97" s="122" t="s">
        <v>348</v>
      </c>
      <c r="I97" s="122"/>
    </row>
    <row r="98" spans="1:9" s="110" customFormat="1" hidden="1" x14ac:dyDescent="0.25">
      <c r="A98" s="302"/>
      <c r="B98" s="277"/>
      <c r="C98" s="277"/>
      <c r="D98" s="281"/>
      <c r="E98" s="277"/>
      <c r="F98" s="87">
        <f t="shared" si="0"/>
        <v>0</v>
      </c>
      <c r="G98" s="122" t="s">
        <v>348</v>
      </c>
      <c r="I98" s="122"/>
    </row>
    <row r="99" spans="1:9" s="110" customFormat="1" hidden="1" x14ac:dyDescent="0.25">
      <c r="A99" s="302"/>
      <c r="B99" s="277"/>
      <c r="C99" s="277"/>
      <c r="D99" s="281"/>
      <c r="E99" s="277"/>
      <c r="F99" s="87">
        <f t="shared" si="0"/>
        <v>0</v>
      </c>
      <c r="G99" s="122" t="s">
        <v>348</v>
      </c>
      <c r="I99" s="122"/>
    </row>
    <row r="100" spans="1:9" s="110" customFormat="1" hidden="1" x14ac:dyDescent="0.25">
      <c r="A100" s="302"/>
      <c r="B100" s="277"/>
      <c r="C100" s="277"/>
      <c r="D100" s="281"/>
      <c r="E100" s="277"/>
      <c r="F100" s="87">
        <f t="shared" si="0"/>
        <v>0</v>
      </c>
      <c r="G100" s="122" t="s">
        <v>348</v>
      </c>
      <c r="I100" s="122"/>
    </row>
    <row r="101" spans="1:9" s="110" customFormat="1" hidden="1" x14ac:dyDescent="0.25">
      <c r="A101" s="302"/>
      <c r="B101" s="277"/>
      <c r="C101" s="277"/>
      <c r="D101" s="281"/>
      <c r="E101" s="277"/>
      <c r="F101" s="87">
        <f t="shared" si="0"/>
        <v>0</v>
      </c>
      <c r="G101" s="122" t="s">
        <v>348</v>
      </c>
      <c r="I101" s="122"/>
    </row>
    <row r="102" spans="1:9" s="110" customFormat="1" hidden="1" x14ac:dyDescent="0.25">
      <c r="A102" s="302"/>
      <c r="B102" s="277"/>
      <c r="C102" s="277"/>
      <c r="D102" s="281"/>
      <c r="E102" s="277"/>
      <c r="F102" s="87">
        <f t="shared" si="0"/>
        <v>0</v>
      </c>
      <c r="G102" s="122" t="s">
        <v>348</v>
      </c>
      <c r="I102" s="122"/>
    </row>
    <row r="103" spans="1:9" s="110" customFormat="1" hidden="1" x14ac:dyDescent="0.25">
      <c r="A103" s="302"/>
      <c r="B103" s="277"/>
      <c r="C103" s="277"/>
      <c r="D103" s="281"/>
      <c r="E103" s="277"/>
      <c r="F103" s="87">
        <f t="shared" si="0"/>
        <v>0</v>
      </c>
      <c r="G103" s="122" t="s">
        <v>348</v>
      </c>
      <c r="I103" s="122"/>
    </row>
    <row r="104" spans="1:9" s="110" customFormat="1" hidden="1" x14ac:dyDescent="0.25">
      <c r="A104" s="302"/>
      <c r="B104" s="277"/>
      <c r="C104" s="277"/>
      <c r="D104" s="281"/>
      <c r="E104" s="277"/>
      <c r="F104" s="87">
        <f t="shared" si="0"/>
        <v>0</v>
      </c>
      <c r="G104" s="122" t="s">
        <v>348</v>
      </c>
      <c r="I104" s="122"/>
    </row>
    <row r="105" spans="1:9" s="110" customFormat="1" hidden="1" x14ac:dyDescent="0.25">
      <c r="A105" s="302"/>
      <c r="B105" s="277"/>
      <c r="C105" s="277"/>
      <c r="D105" s="281"/>
      <c r="E105" s="277"/>
      <c r="F105" s="87">
        <f t="shared" si="0"/>
        <v>0</v>
      </c>
      <c r="G105" s="122" t="s">
        <v>348</v>
      </c>
      <c r="I105" s="122"/>
    </row>
    <row r="106" spans="1:9" s="110" customFormat="1" hidden="1" x14ac:dyDescent="0.25">
      <c r="A106" s="302"/>
      <c r="B106" s="277"/>
      <c r="C106" s="277"/>
      <c r="D106" s="281"/>
      <c r="E106" s="277"/>
      <c r="F106" s="87">
        <f t="shared" si="0"/>
        <v>0</v>
      </c>
      <c r="G106" s="122" t="s">
        <v>348</v>
      </c>
      <c r="I106" s="122"/>
    </row>
    <row r="107" spans="1:9" s="110" customFormat="1" hidden="1" x14ac:dyDescent="0.25">
      <c r="A107" s="302"/>
      <c r="B107" s="277"/>
      <c r="C107" s="277"/>
      <c r="D107" s="281"/>
      <c r="E107" s="277"/>
      <c r="F107" s="87">
        <f t="shared" si="0"/>
        <v>0</v>
      </c>
      <c r="G107" s="122" t="s">
        <v>348</v>
      </c>
      <c r="I107" s="122"/>
    </row>
    <row r="108" spans="1:9" s="110" customFormat="1" hidden="1" x14ac:dyDescent="0.25">
      <c r="A108" s="302"/>
      <c r="B108" s="277"/>
      <c r="C108" s="277"/>
      <c r="D108" s="281"/>
      <c r="E108" s="277"/>
      <c r="F108" s="87">
        <f t="shared" si="0"/>
        <v>0</v>
      </c>
      <c r="G108" s="122" t="s">
        <v>348</v>
      </c>
      <c r="I108" s="122"/>
    </row>
    <row r="109" spans="1:9" s="110" customFormat="1" hidden="1" x14ac:dyDescent="0.25">
      <c r="A109" s="302"/>
      <c r="B109" s="277"/>
      <c r="C109" s="277"/>
      <c r="D109" s="281"/>
      <c r="E109" s="277"/>
      <c r="F109" s="87">
        <f t="shared" si="0"/>
        <v>0</v>
      </c>
      <c r="G109" s="122" t="s">
        <v>348</v>
      </c>
      <c r="I109" s="122"/>
    </row>
    <row r="110" spans="1:9" s="110" customFormat="1" hidden="1" x14ac:dyDescent="0.25">
      <c r="A110" s="302"/>
      <c r="B110" s="277"/>
      <c r="C110" s="277"/>
      <c r="D110" s="281"/>
      <c r="E110" s="277"/>
      <c r="F110" s="87">
        <f t="shared" si="0"/>
        <v>0</v>
      </c>
      <c r="G110" s="122" t="s">
        <v>348</v>
      </c>
      <c r="I110" s="122"/>
    </row>
    <row r="111" spans="1:9" s="110" customFormat="1" hidden="1" x14ac:dyDescent="0.25">
      <c r="A111" s="302"/>
      <c r="B111" s="277"/>
      <c r="C111" s="277"/>
      <c r="D111" s="281"/>
      <c r="E111" s="277"/>
      <c r="F111" s="87">
        <f t="shared" si="0"/>
        <v>0</v>
      </c>
      <c r="G111" s="122" t="s">
        <v>348</v>
      </c>
      <c r="I111" s="122"/>
    </row>
    <row r="112" spans="1:9" s="110" customFormat="1" hidden="1" x14ac:dyDescent="0.25">
      <c r="A112" s="302"/>
      <c r="B112" s="277"/>
      <c r="C112" s="277"/>
      <c r="D112" s="281"/>
      <c r="E112" s="277"/>
      <c r="F112" s="87">
        <f t="shared" si="0"/>
        <v>0</v>
      </c>
      <c r="G112" s="122" t="s">
        <v>348</v>
      </c>
      <c r="I112" s="122"/>
    </row>
    <row r="113" spans="1:9" s="110" customFormat="1" hidden="1" x14ac:dyDescent="0.25">
      <c r="A113" s="302"/>
      <c r="B113" s="277"/>
      <c r="C113" s="277"/>
      <c r="D113" s="281"/>
      <c r="E113" s="277"/>
      <c r="F113" s="87">
        <f t="shared" si="0"/>
        <v>0</v>
      </c>
      <c r="G113" s="122" t="s">
        <v>348</v>
      </c>
      <c r="I113" s="122"/>
    </row>
    <row r="114" spans="1:9" s="110" customFormat="1" hidden="1" x14ac:dyDescent="0.25">
      <c r="A114" s="302"/>
      <c r="B114" s="277"/>
      <c r="C114" s="277"/>
      <c r="D114" s="281"/>
      <c r="E114" s="277"/>
      <c r="F114" s="87">
        <f t="shared" si="0"/>
        <v>0</v>
      </c>
      <c r="G114" s="122" t="s">
        <v>348</v>
      </c>
      <c r="I114" s="122"/>
    </row>
    <row r="115" spans="1:9" s="110" customFormat="1" hidden="1" x14ac:dyDescent="0.25">
      <c r="A115" s="302"/>
      <c r="B115" s="277"/>
      <c r="C115" s="277"/>
      <c r="D115" s="281"/>
      <c r="E115" s="277"/>
      <c r="F115" s="87">
        <f t="shared" si="0"/>
        <v>0</v>
      </c>
      <c r="G115" s="122" t="s">
        <v>348</v>
      </c>
      <c r="I115" s="122"/>
    </row>
    <row r="116" spans="1:9" s="110" customFormat="1" hidden="1" x14ac:dyDescent="0.25">
      <c r="A116" s="302"/>
      <c r="B116" s="277"/>
      <c r="C116" s="277"/>
      <c r="D116" s="281"/>
      <c r="E116" s="277"/>
      <c r="F116" s="87">
        <f t="shared" si="0"/>
        <v>0</v>
      </c>
      <c r="G116" s="122" t="s">
        <v>348</v>
      </c>
      <c r="I116" s="122"/>
    </row>
    <row r="117" spans="1:9" s="110" customFormat="1" hidden="1" x14ac:dyDescent="0.25">
      <c r="A117" s="302"/>
      <c r="B117" s="277"/>
      <c r="C117" s="277"/>
      <c r="D117" s="281"/>
      <c r="E117" s="277"/>
      <c r="F117" s="87">
        <f t="shared" si="0"/>
        <v>0</v>
      </c>
      <c r="G117" s="122" t="s">
        <v>348</v>
      </c>
      <c r="I117" s="122"/>
    </row>
    <row r="118" spans="1:9" s="110" customFormat="1" hidden="1" x14ac:dyDescent="0.25">
      <c r="A118" s="302"/>
      <c r="B118" s="277"/>
      <c r="C118" s="277"/>
      <c r="D118" s="281"/>
      <c r="E118" s="277"/>
      <c r="F118" s="87">
        <f t="shared" si="0"/>
        <v>0</v>
      </c>
      <c r="G118" s="122" t="s">
        <v>348</v>
      </c>
      <c r="I118" s="122"/>
    </row>
    <row r="119" spans="1:9" s="110" customFormat="1" hidden="1" x14ac:dyDescent="0.25">
      <c r="A119" s="302"/>
      <c r="B119" s="277"/>
      <c r="C119" s="277"/>
      <c r="D119" s="281"/>
      <c r="E119" s="277"/>
      <c r="F119" s="87">
        <f t="shared" si="0"/>
        <v>0</v>
      </c>
      <c r="G119" s="122" t="s">
        <v>348</v>
      </c>
      <c r="I119" s="122"/>
    </row>
    <row r="120" spans="1:9" s="110" customFormat="1" hidden="1" x14ac:dyDescent="0.25">
      <c r="A120" s="302"/>
      <c r="B120" s="277"/>
      <c r="C120" s="277"/>
      <c r="D120" s="281"/>
      <c r="E120" s="277"/>
      <c r="F120" s="87">
        <f t="shared" si="0"/>
        <v>0</v>
      </c>
      <c r="G120" s="122" t="s">
        <v>348</v>
      </c>
      <c r="I120" s="122"/>
    </row>
    <row r="121" spans="1:9" s="110" customFormat="1" hidden="1" x14ac:dyDescent="0.25">
      <c r="A121" s="302"/>
      <c r="B121" s="277"/>
      <c r="C121" s="277"/>
      <c r="D121" s="281"/>
      <c r="E121" s="277"/>
      <c r="F121" s="87">
        <f t="shared" si="0"/>
        <v>0</v>
      </c>
      <c r="G121" s="122" t="s">
        <v>348</v>
      </c>
      <c r="I121" s="122"/>
    </row>
    <row r="122" spans="1:9" s="110" customFormat="1" hidden="1" x14ac:dyDescent="0.25">
      <c r="A122" s="302"/>
      <c r="B122" s="277"/>
      <c r="C122" s="277"/>
      <c r="D122" s="281"/>
      <c r="E122" s="277"/>
      <c r="F122" s="87">
        <f t="shared" si="0"/>
        <v>0</v>
      </c>
      <c r="G122" s="122" t="s">
        <v>348</v>
      </c>
      <c r="I122" s="122"/>
    </row>
    <row r="123" spans="1:9" s="110" customFormat="1" hidden="1" x14ac:dyDescent="0.25">
      <c r="A123" s="302"/>
      <c r="B123" s="277"/>
      <c r="C123" s="277"/>
      <c r="D123" s="281"/>
      <c r="E123" s="277"/>
      <c r="F123" s="87">
        <f t="shared" si="0"/>
        <v>0</v>
      </c>
      <c r="G123" s="122" t="s">
        <v>348</v>
      </c>
      <c r="I123" s="122"/>
    </row>
    <row r="124" spans="1:9" s="110" customFormat="1" hidden="1" x14ac:dyDescent="0.25">
      <c r="A124" s="302"/>
      <c r="B124" s="277"/>
      <c r="C124" s="277"/>
      <c r="D124" s="281"/>
      <c r="E124" s="277"/>
      <c r="F124" s="87">
        <f t="shared" si="0"/>
        <v>0</v>
      </c>
      <c r="G124" s="122" t="s">
        <v>348</v>
      </c>
      <c r="I124" s="122"/>
    </row>
    <row r="125" spans="1:9" s="110" customFormat="1" hidden="1" x14ac:dyDescent="0.25">
      <c r="A125" s="302"/>
      <c r="B125" s="277"/>
      <c r="C125" s="277"/>
      <c r="D125" s="281"/>
      <c r="E125" s="277"/>
      <c r="F125" s="87">
        <f t="shared" si="0"/>
        <v>0</v>
      </c>
      <c r="G125" s="122" t="s">
        <v>348</v>
      </c>
      <c r="I125" s="122"/>
    </row>
    <row r="126" spans="1:9" s="110" customFormat="1" hidden="1" x14ac:dyDescent="0.25">
      <c r="A126" s="302"/>
      <c r="B126" s="277"/>
      <c r="C126" s="277"/>
      <c r="D126" s="281"/>
      <c r="E126" s="277"/>
      <c r="F126" s="87">
        <f t="shared" si="0"/>
        <v>0</v>
      </c>
      <c r="G126" s="122" t="s">
        <v>348</v>
      </c>
      <c r="I126" s="122"/>
    </row>
    <row r="127" spans="1:9" s="110" customFormat="1" hidden="1" x14ac:dyDescent="0.25">
      <c r="A127" s="302"/>
      <c r="B127" s="277"/>
      <c r="C127" s="277"/>
      <c r="D127" s="281"/>
      <c r="E127" s="277"/>
      <c r="F127" s="87">
        <f t="shared" si="0"/>
        <v>0</v>
      </c>
      <c r="G127" s="122" t="s">
        <v>348</v>
      </c>
      <c r="I127" s="122"/>
    </row>
    <row r="128" spans="1:9" s="110" customFormat="1" hidden="1" x14ac:dyDescent="0.25">
      <c r="A128" s="302"/>
      <c r="B128" s="277"/>
      <c r="C128" s="277"/>
      <c r="D128" s="281"/>
      <c r="E128" s="277"/>
      <c r="F128" s="87">
        <f t="shared" si="0"/>
        <v>0</v>
      </c>
      <c r="G128" s="122" t="s">
        <v>348</v>
      </c>
      <c r="I128" s="122"/>
    </row>
    <row r="129" spans="1:9" s="110" customFormat="1" hidden="1" x14ac:dyDescent="0.25">
      <c r="A129" s="302"/>
      <c r="B129" s="277"/>
      <c r="C129" s="277"/>
      <c r="D129" s="281"/>
      <c r="E129" s="277"/>
      <c r="F129" s="87">
        <f t="shared" si="0"/>
        <v>0</v>
      </c>
      <c r="G129" s="122" t="s">
        <v>348</v>
      </c>
      <c r="I129" s="122"/>
    </row>
    <row r="130" spans="1:9" s="110" customFormat="1" hidden="1" x14ac:dyDescent="0.25">
      <c r="A130" s="302"/>
      <c r="B130" s="277"/>
      <c r="C130" s="277"/>
      <c r="D130" s="281"/>
      <c r="E130" s="277"/>
      <c r="F130" s="87">
        <f t="shared" si="0"/>
        <v>0</v>
      </c>
      <c r="G130" s="122" t="s">
        <v>348</v>
      </c>
      <c r="I130" s="122"/>
    </row>
    <row r="131" spans="1:9" s="110" customFormat="1" hidden="1" x14ac:dyDescent="0.25">
      <c r="A131" s="302"/>
      <c r="B131" s="277"/>
      <c r="C131" s="277"/>
      <c r="D131" s="281"/>
      <c r="E131" s="277"/>
      <c r="F131" s="87">
        <f t="shared" si="0"/>
        <v>0</v>
      </c>
      <c r="G131" s="122" t="s">
        <v>348</v>
      </c>
      <c r="I131" s="122"/>
    </row>
    <row r="132" spans="1:9" s="110" customFormat="1" hidden="1" x14ac:dyDescent="0.25">
      <c r="A132" s="302"/>
      <c r="B132" s="277"/>
      <c r="C132" s="277"/>
      <c r="D132" s="281"/>
      <c r="E132" s="277"/>
      <c r="F132" s="87">
        <f t="shared" si="0"/>
        <v>0</v>
      </c>
      <c r="G132" s="122" t="s">
        <v>348</v>
      </c>
      <c r="I132" s="122"/>
    </row>
    <row r="133" spans="1:9" s="110" customFormat="1" hidden="1" x14ac:dyDescent="0.25">
      <c r="A133" s="302"/>
      <c r="B133" s="277"/>
      <c r="C133" s="277"/>
      <c r="D133" s="281"/>
      <c r="E133" s="277"/>
      <c r="F133" s="87">
        <f t="shared" si="0"/>
        <v>0</v>
      </c>
      <c r="G133" s="122" t="s">
        <v>348</v>
      </c>
      <c r="I133" s="122"/>
    </row>
    <row r="134" spans="1:9" s="110" customFormat="1" hidden="1" x14ac:dyDescent="0.25">
      <c r="A134" s="302"/>
      <c r="B134" s="277"/>
      <c r="C134" s="277"/>
      <c r="D134" s="281"/>
      <c r="E134" s="277"/>
      <c r="F134" s="87">
        <f t="shared" si="0"/>
        <v>0</v>
      </c>
      <c r="G134" s="122" t="s">
        <v>348</v>
      </c>
      <c r="I134" s="122"/>
    </row>
    <row r="135" spans="1:9" s="110" customFormat="1" x14ac:dyDescent="0.25">
      <c r="A135" s="302" t="s">
        <v>62</v>
      </c>
      <c r="B135" s="277">
        <v>3</v>
      </c>
      <c r="C135" s="277" t="s">
        <v>322</v>
      </c>
      <c r="D135" s="281">
        <f t="shared" ref="D135:D140" ca="1" si="2">RAND()*400000</f>
        <v>59955.118858498223</v>
      </c>
      <c r="E135" s="277">
        <v>7</v>
      </c>
      <c r="F135" s="309">
        <f ca="1">ROUND(+B135*D135*E135,2)</f>
        <v>1259057.5</v>
      </c>
      <c r="G135" s="122" t="s">
        <v>348</v>
      </c>
      <c r="I135" s="122"/>
    </row>
    <row r="136" spans="1:9" s="110" customFormat="1" x14ac:dyDescent="0.25">
      <c r="A136" s="301"/>
      <c r="B136" s="98"/>
      <c r="C136" s="98"/>
      <c r="D136" s="144"/>
      <c r="E136" s="216" t="s">
        <v>40</v>
      </c>
      <c r="F136" s="322">
        <f ca="1">ROUND(SUBTOTAL(109,F6:F135),2)</f>
        <v>16972649.350000001</v>
      </c>
      <c r="G136" s="122" t="s">
        <v>348</v>
      </c>
      <c r="I136" s="125" t="s">
        <v>352</v>
      </c>
    </row>
    <row r="137" spans="1:9" s="110" customFormat="1" x14ac:dyDescent="0.25">
      <c r="A137" s="301"/>
      <c r="B137" s="98"/>
      <c r="C137" s="98"/>
      <c r="D137" s="144"/>
      <c r="E137" s="98"/>
      <c r="F137" s="310"/>
      <c r="G137" s="122" t="s">
        <v>349</v>
      </c>
    </row>
    <row r="138" spans="1:9" s="110" customFormat="1" x14ac:dyDescent="0.25">
      <c r="A138" s="302" t="s">
        <v>329</v>
      </c>
      <c r="B138" s="277">
        <v>3</v>
      </c>
      <c r="C138" s="277" t="s">
        <v>322</v>
      </c>
      <c r="D138" s="281">
        <f t="shared" ca="1" si="2"/>
        <v>146625.93120071149</v>
      </c>
      <c r="E138" s="277">
        <v>7</v>
      </c>
      <c r="F138" s="87">
        <f ca="1">ROUND(+B138*D138*E138,2)</f>
        <v>3079144.56</v>
      </c>
      <c r="G138" s="122" t="s">
        <v>349</v>
      </c>
    </row>
    <row r="139" spans="1:9" s="110" customFormat="1" x14ac:dyDescent="0.25">
      <c r="A139" s="302" t="s">
        <v>356</v>
      </c>
      <c r="B139" s="277">
        <v>3</v>
      </c>
      <c r="C139" s="277" t="s">
        <v>322</v>
      </c>
      <c r="D139" s="281">
        <f t="shared" ca="1" si="2"/>
        <v>274572.24100779922</v>
      </c>
      <c r="E139" s="277">
        <v>7</v>
      </c>
      <c r="F139" s="87">
        <f t="shared" ref="F139:F266" ca="1" si="3">ROUND(+B139*D139*E139,2)</f>
        <v>5766017.0599999996</v>
      </c>
      <c r="G139" s="122" t="s">
        <v>349</v>
      </c>
      <c r="I139" s="122"/>
    </row>
    <row r="140" spans="1:9" s="110" customFormat="1" x14ac:dyDescent="0.25">
      <c r="A140" s="302" t="s">
        <v>357</v>
      </c>
      <c r="B140" s="277">
        <v>3</v>
      </c>
      <c r="C140" s="277" t="s">
        <v>322</v>
      </c>
      <c r="D140" s="281">
        <f t="shared" ca="1" si="2"/>
        <v>260812.24196790761</v>
      </c>
      <c r="E140" s="277">
        <v>7</v>
      </c>
      <c r="F140" s="87">
        <f t="shared" ca="1" si="3"/>
        <v>5477057.0800000001</v>
      </c>
      <c r="G140" s="122" t="s">
        <v>349</v>
      </c>
      <c r="I140" s="122"/>
    </row>
    <row r="141" spans="1:9" s="110" customFormat="1" hidden="1" x14ac:dyDescent="0.25">
      <c r="A141" s="302"/>
      <c r="B141" s="277"/>
      <c r="C141" s="277"/>
      <c r="D141" s="281"/>
      <c r="E141" s="277"/>
      <c r="F141" s="87">
        <f t="shared" si="3"/>
        <v>0</v>
      </c>
      <c r="G141" s="122" t="s">
        <v>349</v>
      </c>
      <c r="I141" s="122"/>
    </row>
    <row r="142" spans="1:9" s="110" customFormat="1" hidden="1" x14ac:dyDescent="0.25">
      <c r="A142" s="302"/>
      <c r="B142" s="277"/>
      <c r="C142" s="277"/>
      <c r="D142" s="281"/>
      <c r="E142" s="277"/>
      <c r="F142" s="87">
        <f t="shared" si="3"/>
        <v>0</v>
      </c>
      <c r="G142" s="122" t="s">
        <v>349</v>
      </c>
      <c r="I142" s="122"/>
    </row>
    <row r="143" spans="1:9" s="110" customFormat="1" hidden="1" x14ac:dyDescent="0.25">
      <c r="A143" s="302"/>
      <c r="B143" s="277"/>
      <c r="C143" s="277"/>
      <c r="D143" s="281"/>
      <c r="E143" s="277"/>
      <c r="F143" s="87">
        <f t="shared" si="3"/>
        <v>0</v>
      </c>
      <c r="G143" s="122" t="s">
        <v>349</v>
      </c>
      <c r="I143" s="122"/>
    </row>
    <row r="144" spans="1:9" s="110" customFormat="1" hidden="1" x14ac:dyDescent="0.25">
      <c r="A144" s="302"/>
      <c r="B144" s="277"/>
      <c r="C144" s="277"/>
      <c r="D144" s="281"/>
      <c r="E144" s="277"/>
      <c r="F144" s="87">
        <f t="shared" si="3"/>
        <v>0</v>
      </c>
      <c r="G144" s="122" t="s">
        <v>349</v>
      </c>
      <c r="I144" s="122"/>
    </row>
    <row r="145" spans="1:9" s="110" customFormat="1" hidden="1" x14ac:dyDescent="0.25">
      <c r="A145" s="302"/>
      <c r="B145" s="277"/>
      <c r="C145" s="277"/>
      <c r="D145" s="281"/>
      <c r="E145" s="277"/>
      <c r="F145" s="87">
        <f t="shared" si="3"/>
        <v>0</v>
      </c>
      <c r="G145" s="122" t="s">
        <v>349</v>
      </c>
      <c r="I145" s="122"/>
    </row>
    <row r="146" spans="1:9" s="110" customFormat="1" hidden="1" x14ac:dyDescent="0.25">
      <c r="A146" s="302"/>
      <c r="B146" s="277"/>
      <c r="C146" s="277"/>
      <c r="D146" s="281"/>
      <c r="E146" s="277"/>
      <c r="F146" s="87">
        <f t="shared" si="3"/>
        <v>0</v>
      </c>
      <c r="G146" s="122" t="s">
        <v>349</v>
      </c>
      <c r="I146" s="122"/>
    </row>
    <row r="147" spans="1:9" s="110" customFormat="1" hidden="1" x14ac:dyDescent="0.25">
      <c r="A147" s="302"/>
      <c r="B147" s="277"/>
      <c r="C147" s="277"/>
      <c r="D147" s="281"/>
      <c r="E147" s="277"/>
      <c r="F147" s="87">
        <f t="shared" si="3"/>
        <v>0</v>
      </c>
      <c r="G147" s="122" t="s">
        <v>349</v>
      </c>
      <c r="I147" s="122"/>
    </row>
    <row r="148" spans="1:9" s="110" customFormat="1" hidden="1" x14ac:dyDescent="0.25">
      <c r="A148" s="302"/>
      <c r="B148" s="277"/>
      <c r="C148" s="277"/>
      <c r="D148" s="281"/>
      <c r="E148" s="277"/>
      <c r="F148" s="87">
        <f t="shared" si="3"/>
        <v>0</v>
      </c>
      <c r="G148" s="122" t="s">
        <v>349</v>
      </c>
      <c r="I148" s="122"/>
    </row>
    <row r="149" spans="1:9" s="110" customFormat="1" hidden="1" x14ac:dyDescent="0.25">
      <c r="A149" s="302"/>
      <c r="B149" s="277"/>
      <c r="C149" s="277"/>
      <c r="D149" s="281"/>
      <c r="E149" s="277"/>
      <c r="F149" s="87">
        <f t="shared" si="3"/>
        <v>0</v>
      </c>
      <c r="G149" s="122" t="s">
        <v>349</v>
      </c>
      <c r="I149" s="122"/>
    </row>
    <row r="150" spans="1:9" s="110" customFormat="1" hidden="1" x14ac:dyDescent="0.25">
      <c r="A150" s="302"/>
      <c r="B150" s="277"/>
      <c r="C150" s="277"/>
      <c r="D150" s="281"/>
      <c r="E150" s="277"/>
      <c r="F150" s="87">
        <f t="shared" si="3"/>
        <v>0</v>
      </c>
      <c r="G150" s="122" t="s">
        <v>349</v>
      </c>
      <c r="I150" s="122"/>
    </row>
    <row r="151" spans="1:9" s="110" customFormat="1" hidden="1" x14ac:dyDescent="0.25">
      <c r="A151" s="302"/>
      <c r="B151" s="277"/>
      <c r="C151" s="277"/>
      <c r="D151" s="281"/>
      <c r="E151" s="277"/>
      <c r="F151" s="87">
        <f t="shared" si="3"/>
        <v>0</v>
      </c>
      <c r="G151" s="122" t="s">
        <v>349</v>
      </c>
      <c r="I151" s="122"/>
    </row>
    <row r="152" spans="1:9" s="110" customFormat="1" hidden="1" x14ac:dyDescent="0.25">
      <c r="A152" s="302"/>
      <c r="B152" s="277"/>
      <c r="C152" s="277"/>
      <c r="D152" s="281"/>
      <c r="E152" s="277"/>
      <c r="F152" s="87">
        <f t="shared" si="3"/>
        <v>0</v>
      </c>
      <c r="G152" s="122" t="s">
        <v>349</v>
      </c>
      <c r="I152" s="122"/>
    </row>
    <row r="153" spans="1:9" s="110" customFormat="1" hidden="1" x14ac:dyDescent="0.25">
      <c r="A153" s="302"/>
      <c r="B153" s="277"/>
      <c r="C153" s="277"/>
      <c r="D153" s="281"/>
      <c r="E153" s="277"/>
      <c r="F153" s="87">
        <f t="shared" si="3"/>
        <v>0</v>
      </c>
      <c r="G153" s="122" t="s">
        <v>349</v>
      </c>
      <c r="I153" s="122"/>
    </row>
    <row r="154" spans="1:9" s="110" customFormat="1" hidden="1" x14ac:dyDescent="0.25">
      <c r="A154" s="302"/>
      <c r="B154" s="277"/>
      <c r="C154" s="277"/>
      <c r="D154" s="281"/>
      <c r="E154" s="277"/>
      <c r="F154" s="87">
        <f t="shared" si="3"/>
        <v>0</v>
      </c>
      <c r="G154" s="122" t="s">
        <v>349</v>
      </c>
      <c r="I154" s="122"/>
    </row>
    <row r="155" spans="1:9" s="110" customFormat="1" hidden="1" x14ac:dyDescent="0.25">
      <c r="A155" s="302"/>
      <c r="B155" s="277"/>
      <c r="C155" s="277"/>
      <c r="D155" s="281"/>
      <c r="E155" s="277"/>
      <c r="F155" s="87">
        <f t="shared" si="3"/>
        <v>0</v>
      </c>
      <c r="G155" s="122" t="s">
        <v>349</v>
      </c>
      <c r="I155" s="122"/>
    </row>
    <row r="156" spans="1:9" s="110" customFormat="1" hidden="1" x14ac:dyDescent="0.25">
      <c r="A156" s="302"/>
      <c r="B156" s="277"/>
      <c r="C156" s="277"/>
      <c r="D156" s="281"/>
      <c r="E156" s="277"/>
      <c r="F156" s="87">
        <f t="shared" si="3"/>
        <v>0</v>
      </c>
      <c r="G156" s="122" t="s">
        <v>349</v>
      </c>
      <c r="I156" s="122"/>
    </row>
    <row r="157" spans="1:9" s="110" customFormat="1" hidden="1" x14ac:dyDescent="0.25">
      <c r="A157" s="302"/>
      <c r="B157" s="277"/>
      <c r="C157" s="277"/>
      <c r="D157" s="281"/>
      <c r="E157" s="277"/>
      <c r="F157" s="87">
        <f t="shared" si="3"/>
        <v>0</v>
      </c>
      <c r="G157" s="122" t="s">
        <v>349</v>
      </c>
      <c r="I157" s="122"/>
    </row>
    <row r="158" spans="1:9" s="110" customFormat="1" hidden="1" x14ac:dyDescent="0.25">
      <c r="A158" s="302"/>
      <c r="B158" s="277"/>
      <c r="C158" s="277"/>
      <c r="D158" s="281"/>
      <c r="E158" s="277"/>
      <c r="F158" s="87">
        <f t="shared" si="3"/>
        <v>0</v>
      </c>
      <c r="G158" s="122" t="s">
        <v>349</v>
      </c>
      <c r="I158" s="122"/>
    </row>
    <row r="159" spans="1:9" s="110" customFormat="1" hidden="1" x14ac:dyDescent="0.25">
      <c r="A159" s="302"/>
      <c r="B159" s="277"/>
      <c r="C159" s="277"/>
      <c r="D159" s="281"/>
      <c r="E159" s="277"/>
      <c r="F159" s="87">
        <f t="shared" si="3"/>
        <v>0</v>
      </c>
      <c r="G159" s="122" t="s">
        <v>349</v>
      </c>
      <c r="I159" s="122"/>
    </row>
    <row r="160" spans="1:9" s="110" customFormat="1" hidden="1" x14ac:dyDescent="0.25">
      <c r="A160" s="302"/>
      <c r="B160" s="277"/>
      <c r="C160" s="277"/>
      <c r="D160" s="281"/>
      <c r="E160" s="277"/>
      <c r="F160" s="87">
        <f t="shared" si="3"/>
        <v>0</v>
      </c>
      <c r="G160" s="122" t="s">
        <v>349</v>
      </c>
      <c r="I160" s="122"/>
    </row>
    <row r="161" spans="1:9" s="110" customFormat="1" hidden="1" x14ac:dyDescent="0.25">
      <c r="A161" s="302"/>
      <c r="B161" s="277"/>
      <c r="C161" s="277"/>
      <c r="D161" s="281"/>
      <c r="E161" s="277"/>
      <c r="F161" s="87">
        <f t="shared" si="3"/>
        <v>0</v>
      </c>
      <c r="G161" s="122" t="s">
        <v>349</v>
      </c>
      <c r="I161" s="122"/>
    </row>
    <row r="162" spans="1:9" s="110" customFormat="1" hidden="1" x14ac:dyDescent="0.25">
      <c r="A162" s="302"/>
      <c r="B162" s="277"/>
      <c r="C162" s="277"/>
      <c r="D162" s="281"/>
      <c r="E162" s="277"/>
      <c r="F162" s="87">
        <f t="shared" si="3"/>
        <v>0</v>
      </c>
      <c r="G162" s="122" t="s">
        <v>349</v>
      </c>
      <c r="I162" s="122"/>
    </row>
    <row r="163" spans="1:9" s="110" customFormat="1" hidden="1" x14ac:dyDescent="0.25">
      <c r="A163" s="302"/>
      <c r="B163" s="277"/>
      <c r="C163" s="277"/>
      <c r="D163" s="281"/>
      <c r="E163" s="277"/>
      <c r="F163" s="87">
        <f t="shared" si="3"/>
        <v>0</v>
      </c>
      <c r="G163" s="122" t="s">
        <v>349</v>
      </c>
      <c r="I163" s="122"/>
    </row>
    <row r="164" spans="1:9" s="110" customFormat="1" hidden="1" x14ac:dyDescent="0.25">
      <c r="A164" s="302"/>
      <c r="B164" s="277"/>
      <c r="C164" s="277"/>
      <c r="D164" s="281"/>
      <c r="E164" s="277"/>
      <c r="F164" s="87">
        <f t="shared" si="3"/>
        <v>0</v>
      </c>
      <c r="G164" s="122" t="s">
        <v>349</v>
      </c>
      <c r="I164" s="122"/>
    </row>
    <row r="165" spans="1:9" s="110" customFormat="1" hidden="1" x14ac:dyDescent="0.25">
      <c r="A165" s="302"/>
      <c r="B165" s="277"/>
      <c r="C165" s="277"/>
      <c r="D165" s="281"/>
      <c r="E165" s="277"/>
      <c r="F165" s="87">
        <f t="shared" si="3"/>
        <v>0</v>
      </c>
      <c r="G165" s="122" t="s">
        <v>349</v>
      </c>
      <c r="I165" s="122"/>
    </row>
    <row r="166" spans="1:9" s="110" customFormat="1" hidden="1" x14ac:dyDescent="0.25">
      <c r="A166" s="302"/>
      <c r="B166" s="277"/>
      <c r="C166" s="277"/>
      <c r="D166" s="281"/>
      <c r="E166" s="277"/>
      <c r="F166" s="87">
        <f t="shared" si="3"/>
        <v>0</v>
      </c>
      <c r="G166" s="122" t="s">
        <v>349</v>
      </c>
      <c r="I166" s="122"/>
    </row>
    <row r="167" spans="1:9" s="110" customFormat="1" hidden="1" x14ac:dyDescent="0.25">
      <c r="A167" s="302"/>
      <c r="B167" s="277"/>
      <c r="C167" s="277"/>
      <c r="D167" s="281"/>
      <c r="E167" s="277"/>
      <c r="F167" s="87">
        <f t="shared" si="3"/>
        <v>0</v>
      </c>
      <c r="G167" s="122" t="s">
        <v>349</v>
      </c>
      <c r="I167" s="122"/>
    </row>
    <row r="168" spans="1:9" s="110" customFormat="1" hidden="1" x14ac:dyDescent="0.25">
      <c r="A168" s="302"/>
      <c r="B168" s="277"/>
      <c r="C168" s="277"/>
      <c r="D168" s="281"/>
      <c r="E168" s="277"/>
      <c r="F168" s="87">
        <f t="shared" si="3"/>
        <v>0</v>
      </c>
      <c r="G168" s="122" t="s">
        <v>349</v>
      </c>
      <c r="I168" s="122"/>
    </row>
    <row r="169" spans="1:9" s="110" customFormat="1" hidden="1" x14ac:dyDescent="0.25">
      <c r="A169" s="302"/>
      <c r="B169" s="277"/>
      <c r="C169" s="277"/>
      <c r="D169" s="281"/>
      <c r="E169" s="277"/>
      <c r="F169" s="87">
        <f t="shared" si="3"/>
        <v>0</v>
      </c>
      <c r="G169" s="122" t="s">
        <v>349</v>
      </c>
      <c r="I169" s="122"/>
    </row>
    <row r="170" spans="1:9" s="110" customFormat="1" hidden="1" x14ac:dyDescent="0.25">
      <c r="A170" s="302"/>
      <c r="B170" s="277"/>
      <c r="C170" s="277"/>
      <c r="D170" s="281"/>
      <c r="E170" s="277"/>
      <c r="F170" s="87">
        <f t="shared" si="3"/>
        <v>0</v>
      </c>
      <c r="G170" s="122" t="s">
        <v>349</v>
      </c>
      <c r="I170" s="122"/>
    </row>
    <row r="171" spans="1:9" s="110" customFormat="1" hidden="1" x14ac:dyDescent="0.25">
      <c r="A171" s="302"/>
      <c r="B171" s="277"/>
      <c r="C171" s="277"/>
      <c r="D171" s="281"/>
      <c r="E171" s="277"/>
      <c r="F171" s="87">
        <f t="shared" si="3"/>
        <v>0</v>
      </c>
      <c r="G171" s="122" t="s">
        <v>349</v>
      </c>
      <c r="I171" s="122"/>
    </row>
    <row r="172" spans="1:9" s="110" customFormat="1" hidden="1" x14ac:dyDescent="0.25">
      <c r="A172" s="302"/>
      <c r="B172" s="277"/>
      <c r="C172" s="277"/>
      <c r="D172" s="281"/>
      <c r="E172" s="277"/>
      <c r="F172" s="87">
        <f t="shared" si="3"/>
        <v>0</v>
      </c>
      <c r="G172" s="122" t="s">
        <v>349</v>
      </c>
      <c r="I172" s="122"/>
    </row>
    <row r="173" spans="1:9" s="110" customFormat="1" hidden="1" x14ac:dyDescent="0.25">
      <c r="A173" s="302"/>
      <c r="B173" s="277"/>
      <c r="C173" s="277"/>
      <c r="D173" s="281"/>
      <c r="E173" s="277"/>
      <c r="F173" s="87">
        <f t="shared" si="3"/>
        <v>0</v>
      </c>
      <c r="G173" s="122" t="s">
        <v>349</v>
      </c>
      <c r="I173" s="122"/>
    </row>
    <row r="174" spans="1:9" s="110" customFormat="1" hidden="1" x14ac:dyDescent="0.25">
      <c r="A174" s="302"/>
      <c r="B174" s="277"/>
      <c r="C174" s="277"/>
      <c r="D174" s="281"/>
      <c r="E174" s="277"/>
      <c r="F174" s="87">
        <f t="shared" si="3"/>
        <v>0</v>
      </c>
      <c r="G174" s="122" t="s">
        <v>349</v>
      </c>
      <c r="I174" s="122"/>
    </row>
    <row r="175" spans="1:9" s="110" customFormat="1" hidden="1" x14ac:dyDescent="0.25">
      <c r="A175" s="302"/>
      <c r="B175" s="277"/>
      <c r="C175" s="277"/>
      <c r="D175" s="281"/>
      <c r="E175" s="277"/>
      <c r="F175" s="87">
        <f t="shared" si="3"/>
        <v>0</v>
      </c>
      <c r="G175" s="122" t="s">
        <v>349</v>
      </c>
      <c r="I175" s="122"/>
    </row>
    <row r="176" spans="1:9" s="110" customFormat="1" hidden="1" x14ac:dyDescent="0.25">
      <c r="A176" s="302"/>
      <c r="B176" s="277"/>
      <c r="C176" s="277"/>
      <c r="D176" s="281"/>
      <c r="E176" s="277"/>
      <c r="F176" s="87">
        <f t="shared" si="3"/>
        <v>0</v>
      </c>
      <c r="G176" s="122" t="s">
        <v>349</v>
      </c>
      <c r="I176" s="122"/>
    </row>
    <row r="177" spans="1:9" s="110" customFormat="1" hidden="1" x14ac:dyDescent="0.25">
      <c r="A177" s="302"/>
      <c r="B177" s="277"/>
      <c r="C177" s="277"/>
      <c r="D177" s="281"/>
      <c r="E177" s="277"/>
      <c r="F177" s="87">
        <f t="shared" si="3"/>
        <v>0</v>
      </c>
      <c r="G177" s="122" t="s">
        <v>349</v>
      </c>
      <c r="I177" s="122"/>
    </row>
    <row r="178" spans="1:9" s="110" customFormat="1" hidden="1" x14ac:dyDescent="0.25">
      <c r="A178" s="302"/>
      <c r="B178" s="277"/>
      <c r="C178" s="277"/>
      <c r="D178" s="281"/>
      <c r="E178" s="277"/>
      <c r="F178" s="87">
        <f t="shared" si="3"/>
        <v>0</v>
      </c>
      <c r="G178" s="122" t="s">
        <v>349</v>
      </c>
      <c r="I178" s="122"/>
    </row>
    <row r="179" spans="1:9" s="110" customFormat="1" hidden="1" x14ac:dyDescent="0.25">
      <c r="A179" s="302"/>
      <c r="B179" s="277"/>
      <c r="C179" s="277"/>
      <c r="D179" s="281"/>
      <c r="E179" s="277"/>
      <c r="F179" s="87">
        <f t="shared" si="3"/>
        <v>0</v>
      </c>
      <c r="G179" s="122" t="s">
        <v>349</v>
      </c>
      <c r="I179" s="122"/>
    </row>
    <row r="180" spans="1:9" s="110" customFormat="1" hidden="1" x14ac:dyDescent="0.25">
      <c r="A180" s="302"/>
      <c r="B180" s="277"/>
      <c r="C180" s="277"/>
      <c r="D180" s="281"/>
      <c r="E180" s="277"/>
      <c r="F180" s="87">
        <f t="shared" si="3"/>
        <v>0</v>
      </c>
      <c r="G180" s="122" t="s">
        <v>349</v>
      </c>
      <c r="I180" s="122"/>
    </row>
    <row r="181" spans="1:9" s="110" customFormat="1" hidden="1" x14ac:dyDescent="0.25">
      <c r="A181" s="302"/>
      <c r="B181" s="277"/>
      <c r="C181" s="277"/>
      <c r="D181" s="281"/>
      <c r="E181" s="277"/>
      <c r="F181" s="87">
        <f t="shared" si="3"/>
        <v>0</v>
      </c>
      <c r="G181" s="122" t="s">
        <v>349</v>
      </c>
      <c r="I181" s="122"/>
    </row>
    <row r="182" spans="1:9" s="110" customFormat="1" hidden="1" x14ac:dyDescent="0.25">
      <c r="A182" s="302"/>
      <c r="B182" s="277"/>
      <c r="C182" s="277"/>
      <c r="D182" s="281"/>
      <c r="E182" s="277"/>
      <c r="F182" s="87">
        <f t="shared" si="3"/>
        <v>0</v>
      </c>
      <c r="G182" s="122" t="s">
        <v>349</v>
      </c>
      <c r="I182" s="122"/>
    </row>
    <row r="183" spans="1:9" s="110" customFormat="1" hidden="1" x14ac:dyDescent="0.25">
      <c r="A183" s="302"/>
      <c r="B183" s="277"/>
      <c r="C183" s="277"/>
      <c r="D183" s="281"/>
      <c r="E183" s="277"/>
      <c r="F183" s="87">
        <f t="shared" si="3"/>
        <v>0</v>
      </c>
      <c r="G183" s="122" t="s">
        <v>349</v>
      </c>
      <c r="I183" s="122"/>
    </row>
    <row r="184" spans="1:9" s="110" customFormat="1" hidden="1" x14ac:dyDescent="0.25">
      <c r="A184" s="302"/>
      <c r="B184" s="277"/>
      <c r="C184" s="277"/>
      <c r="D184" s="281"/>
      <c r="E184" s="277"/>
      <c r="F184" s="87">
        <f t="shared" si="3"/>
        <v>0</v>
      </c>
      <c r="G184" s="122" t="s">
        <v>349</v>
      </c>
      <c r="I184" s="122"/>
    </row>
    <row r="185" spans="1:9" s="110" customFormat="1" hidden="1" x14ac:dyDescent="0.25">
      <c r="A185" s="302"/>
      <c r="B185" s="277"/>
      <c r="C185" s="277"/>
      <c r="D185" s="281"/>
      <c r="E185" s="277"/>
      <c r="F185" s="87">
        <f t="shared" si="3"/>
        <v>0</v>
      </c>
      <c r="G185" s="122" t="s">
        <v>349</v>
      </c>
      <c r="I185" s="122"/>
    </row>
    <row r="186" spans="1:9" s="110" customFormat="1" hidden="1" x14ac:dyDescent="0.25">
      <c r="A186" s="302"/>
      <c r="B186" s="277"/>
      <c r="C186" s="277"/>
      <c r="D186" s="281"/>
      <c r="E186" s="277"/>
      <c r="F186" s="87">
        <f t="shared" si="3"/>
        <v>0</v>
      </c>
      <c r="G186" s="122" t="s">
        <v>349</v>
      </c>
      <c r="I186" s="122"/>
    </row>
    <row r="187" spans="1:9" s="110" customFormat="1" hidden="1" x14ac:dyDescent="0.25">
      <c r="A187" s="302"/>
      <c r="B187" s="277"/>
      <c r="C187" s="277"/>
      <c r="D187" s="281"/>
      <c r="E187" s="277"/>
      <c r="F187" s="87">
        <f t="shared" si="3"/>
        <v>0</v>
      </c>
      <c r="G187" s="122" t="s">
        <v>349</v>
      </c>
      <c r="I187" s="122"/>
    </row>
    <row r="188" spans="1:9" s="110" customFormat="1" hidden="1" x14ac:dyDescent="0.25">
      <c r="A188" s="302"/>
      <c r="B188" s="277"/>
      <c r="C188" s="277"/>
      <c r="D188" s="281"/>
      <c r="E188" s="277"/>
      <c r="F188" s="87">
        <f t="shared" si="3"/>
        <v>0</v>
      </c>
      <c r="G188" s="122" t="s">
        <v>349</v>
      </c>
      <c r="I188" s="122"/>
    </row>
    <row r="189" spans="1:9" s="110" customFormat="1" hidden="1" x14ac:dyDescent="0.25">
      <c r="A189" s="302"/>
      <c r="B189" s="277"/>
      <c r="C189" s="277"/>
      <c r="D189" s="281"/>
      <c r="E189" s="277"/>
      <c r="F189" s="87">
        <f t="shared" si="3"/>
        <v>0</v>
      </c>
      <c r="G189" s="122" t="s">
        <v>349</v>
      </c>
      <c r="I189" s="122"/>
    </row>
    <row r="190" spans="1:9" s="110" customFormat="1" hidden="1" x14ac:dyDescent="0.25">
      <c r="A190" s="302"/>
      <c r="B190" s="277"/>
      <c r="C190" s="277"/>
      <c r="D190" s="281"/>
      <c r="E190" s="277"/>
      <c r="F190" s="87">
        <f t="shared" si="3"/>
        <v>0</v>
      </c>
      <c r="G190" s="122" t="s">
        <v>349</v>
      </c>
      <c r="I190" s="122"/>
    </row>
    <row r="191" spans="1:9" s="110" customFormat="1" hidden="1" x14ac:dyDescent="0.25">
      <c r="A191" s="302"/>
      <c r="B191" s="277"/>
      <c r="C191" s="277"/>
      <c r="D191" s="281"/>
      <c r="E191" s="277"/>
      <c r="F191" s="87">
        <f t="shared" si="3"/>
        <v>0</v>
      </c>
      <c r="G191" s="122" t="s">
        <v>349</v>
      </c>
      <c r="I191" s="122"/>
    </row>
    <row r="192" spans="1:9" s="110" customFormat="1" hidden="1" x14ac:dyDescent="0.25">
      <c r="A192" s="302"/>
      <c r="B192" s="277"/>
      <c r="C192" s="277"/>
      <c r="D192" s="281"/>
      <c r="E192" s="277"/>
      <c r="F192" s="87">
        <f t="shared" si="3"/>
        <v>0</v>
      </c>
      <c r="G192" s="122" t="s">
        <v>349</v>
      </c>
      <c r="I192" s="122"/>
    </row>
    <row r="193" spans="1:9" s="110" customFormat="1" hidden="1" x14ac:dyDescent="0.25">
      <c r="A193" s="302"/>
      <c r="B193" s="277"/>
      <c r="C193" s="277"/>
      <c r="D193" s="281"/>
      <c r="E193" s="277"/>
      <c r="F193" s="87">
        <f t="shared" si="3"/>
        <v>0</v>
      </c>
      <c r="G193" s="122" t="s">
        <v>349</v>
      </c>
      <c r="I193" s="122"/>
    </row>
    <row r="194" spans="1:9" s="110" customFormat="1" hidden="1" x14ac:dyDescent="0.25">
      <c r="A194" s="302"/>
      <c r="B194" s="277"/>
      <c r="C194" s="277"/>
      <c r="D194" s="281"/>
      <c r="E194" s="277"/>
      <c r="F194" s="87">
        <f t="shared" si="3"/>
        <v>0</v>
      </c>
      <c r="G194" s="122" t="s">
        <v>349</v>
      </c>
      <c r="I194" s="122"/>
    </row>
    <row r="195" spans="1:9" s="110" customFormat="1" hidden="1" x14ac:dyDescent="0.25">
      <c r="A195" s="302"/>
      <c r="B195" s="277"/>
      <c r="C195" s="277"/>
      <c r="D195" s="281"/>
      <c r="E195" s="277"/>
      <c r="F195" s="87">
        <f t="shared" si="3"/>
        <v>0</v>
      </c>
      <c r="G195" s="122" t="s">
        <v>349</v>
      </c>
      <c r="I195" s="122"/>
    </row>
    <row r="196" spans="1:9" s="110" customFormat="1" hidden="1" x14ac:dyDescent="0.25">
      <c r="A196" s="302"/>
      <c r="B196" s="277"/>
      <c r="C196" s="277"/>
      <c r="D196" s="281"/>
      <c r="E196" s="277"/>
      <c r="F196" s="87">
        <f t="shared" si="3"/>
        <v>0</v>
      </c>
      <c r="G196" s="122" t="s">
        <v>349</v>
      </c>
      <c r="I196" s="122"/>
    </row>
    <row r="197" spans="1:9" s="110" customFormat="1" hidden="1" x14ac:dyDescent="0.25">
      <c r="A197" s="302"/>
      <c r="B197" s="277"/>
      <c r="C197" s="277"/>
      <c r="D197" s="281"/>
      <c r="E197" s="277"/>
      <c r="F197" s="87">
        <f t="shared" si="3"/>
        <v>0</v>
      </c>
      <c r="G197" s="122" t="s">
        <v>349</v>
      </c>
      <c r="I197" s="122"/>
    </row>
    <row r="198" spans="1:9" s="110" customFormat="1" hidden="1" x14ac:dyDescent="0.25">
      <c r="A198" s="302"/>
      <c r="B198" s="277"/>
      <c r="C198" s="277"/>
      <c r="D198" s="281"/>
      <c r="E198" s="277"/>
      <c r="F198" s="87">
        <f t="shared" si="3"/>
        <v>0</v>
      </c>
      <c r="G198" s="122" t="s">
        <v>349</v>
      </c>
      <c r="I198" s="122"/>
    </row>
    <row r="199" spans="1:9" s="110" customFormat="1" hidden="1" x14ac:dyDescent="0.25">
      <c r="A199" s="302"/>
      <c r="B199" s="277"/>
      <c r="C199" s="277"/>
      <c r="D199" s="281"/>
      <c r="E199" s="277"/>
      <c r="F199" s="87">
        <f t="shared" si="3"/>
        <v>0</v>
      </c>
      <c r="G199" s="122" t="s">
        <v>349</v>
      </c>
      <c r="I199" s="122"/>
    </row>
    <row r="200" spans="1:9" s="110" customFormat="1" hidden="1" x14ac:dyDescent="0.25">
      <c r="A200" s="302"/>
      <c r="B200" s="277"/>
      <c r="C200" s="277"/>
      <c r="D200" s="281"/>
      <c r="E200" s="277"/>
      <c r="F200" s="87">
        <f t="shared" si="3"/>
        <v>0</v>
      </c>
      <c r="G200" s="122" t="s">
        <v>349</v>
      </c>
      <c r="I200" s="122"/>
    </row>
    <row r="201" spans="1:9" s="110" customFormat="1" hidden="1" x14ac:dyDescent="0.25">
      <c r="A201" s="302"/>
      <c r="B201" s="277"/>
      <c r="C201" s="277"/>
      <c r="D201" s="281"/>
      <c r="E201" s="277"/>
      <c r="F201" s="87">
        <f t="shared" si="3"/>
        <v>0</v>
      </c>
      <c r="G201" s="122" t="s">
        <v>349</v>
      </c>
      <c r="I201" s="122"/>
    </row>
    <row r="202" spans="1:9" s="110" customFormat="1" hidden="1" x14ac:dyDescent="0.25">
      <c r="A202" s="302"/>
      <c r="B202" s="277"/>
      <c r="C202" s="277"/>
      <c r="D202" s="281"/>
      <c r="E202" s="277"/>
      <c r="F202" s="87">
        <f t="shared" si="3"/>
        <v>0</v>
      </c>
      <c r="G202" s="122" t="s">
        <v>349</v>
      </c>
      <c r="I202" s="122"/>
    </row>
    <row r="203" spans="1:9" s="110" customFormat="1" hidden="1" x14ac:dyDescent="0.25">
      <c r="A203" s="302"/>
      <c r="B203" s="277"/>
      <c r="C203" s="277"/>
      <c r="D203" s="281"/>
      <c r="E203" s="277"/>
      <c r="F203" s="87">
        <f t="shared" si="3"/>
        <v>0</v>
      </c>
      <c r="G203" s="122" t="s">
        <v>349</v>
      </c>
      <c r="I203" s="122"/>
    </row>
    <row r="204" spans="1:9" s="110" customFormat="1" hidden="1" x14ac:dyDescent="0.25">
      <c r="A204" s="302"/>
      <c r="B204" s="277"/>
      <c r="C204" s="277"/>
      <c r="D204" s="281"/>
      <c r="E204" s="277"/>
      <c r="F204" s="87">
        <f t="shared" si="3"/>
        <v>0</v>
      </c>
      <c r="G204" s="122" t="s">
        <v>349</v>
      </c>
      <c r="I204" s="122"/>
    </row>
    <row r="205" spans="1:9" s="110" customFormat="1" hidden="1" x14ac:dyDescent="0.25">
      <c r="A205" s="302"/>
      <c r="B205" s="277"/>
      <c r="C205" s="277"/>
      <c r="D205" s="281"/>
      <c r="E205" s="277"/>
      <c r="F205" s="87">
        <f t="shared" si="3"/>
        <v>0</v>
      </c>
      <c r="G205" s="122" t="s">
        <v>349</v>
      </c>
      <c r="I205" s="122"/>
    </row>
    <row r="206" spans="1:9" s="110" customFormat="1" hidden="1" x14ac:dyDescent="0.25">
      <c r="A206" s="302"/>
      <c r="B206" s="277"/>
      <c r="C206" s="277"/>
      <c r="D206" s="281"/>
      <c r="E206" s="277"/>
      <c r="F206" s="87">
        <f t="shared" si="3"/>
        <v>0</v>
      </c>
      <c r="G206" s="122" t="s">
        <v>349</v>
      </c>
      <c r="I206" s="122"/>
    </row>
    <row r="207" spans="1:9" s="110" customFormat="1" hidden="1" x14ac:dyDescent="0.25">
      <c r="A207" s="302"/>
      <c r="B207" s="277"/>
      <c r="C207" s="277"/>
      <c r="D207" s="281"/>
      <c r="E207" s="277"/>
      <c r="F207" s="87">
        <f t="shared" si="3"/>
        <v>0</v>
      </c>
      <c r="G207" s="122" t="s">
        <v>349</v>
      </c>
      <c r="I207" s="122"/>
    </row>
    <row r="208" spans="1:9" s="110" customFormat="1" hidden="1" x14ac:dyDescent="0.25">
      <c r="A208" s="302"/>
      <c r="B208" s="277"/>
      <c r="C208" s="277"/>
      <c r="D208" s="281"/>
      <c r="E208" s="277"/>
      <c r="F208" s="87">
        <f t="shared" si="3"/>
        <v>0</v>
      </c>
      <c r="G208" s="122" t="s">
        <v>349</v>
      </c>
      <c r="I208" s="122"/>
    </row>
    <row r="209" spans="1:9" s="110" customFormat="1" hidden="1" x14ac:dyDescent="0.25">
      <c r="A209" s="302"/>
      <c r="B209" s="277"/>
      <c r="C209" s="277"/>
      <c r="D209" s="281"/>
      <c r="E209" s="277"/>
      <c r="F209" s="87">
        <f t="shared" si="3"/>
        <v>0</v>
      </c>
      <c r="G209" s="122" t="s">
        <v>349</v>
      </c>
      <c r="I209" s="122"/>
    </row>
    <row r="210" spans="1:9" s="110" customFormat="1" hidden="1" x14ac:dyDescent="0.25">
      <c r="A210" s="302"/>
      <c r="B210" s="277"/>
      <c r="C210" s="277"/>
      <c r="D210" s="281"/>
      <c r="E210" s="277"/>
      <c r="F210" s="87">
        <f t="shared" si="3"/>
        <v>0</v>
      </c>
      <c r="G210" s="122" t="s">
        <v>349</v>
      </c>
      <c r="I210" s="122"/>
    </row>
    <row r="211" spans="1:9" s="110" customFormat="1" hidden="1" x14ac:dyDescent="0.25">
      <c r="A211" s="302"/>
      <c r="B211" s="277"/>
      <c r="C211" s="277"/>
      <c r="D211" s="281"/>
      <c r="E211" s="277"/>
      <c r="F211" s="87">
        <f t="shared" si="3"/>
        <v>0</v>
      </c>
      <c r="G211" s="122" t="s">
        <v>349</v>
      </c>
      <c r="I211" s="122"/>
    </row>
    <row r="212" spans="1:9" s="110" customFormat="1" hidden="1" x14ac:dyDescent="0.25">
      <c r="A212" s="302"/>
      <c r="B212" s="277"/>
      <c r="C212" s="277"/>
      <c r="D212" s="281"/>
      <c r="E212" s="277"/>
      <c r="F212" s="87">
        <f t="shared" si="3"/>
        <v>0</v>
      </c>
      <c r="G212" s="122" t="s">
        <v>349</v>
      </c>
      <c r="I212" s="122"/>
    </row>
    <row r="213" spans="1:9" s="110" customFormat="1" hidden="1" x14ac:dyDescent="0.25">
      <c r="A213" s="302"/>
      <c r="B213" s="277"/>
      <c r="C213" s="277"/>
      <c r="D213" s="281"/>
      <c r="E213" s="277"/>
      <c r="F213" s="87">
        <f t="shared" si="3"/>
        <v>0</v>
      </c>
      <c r="G213" s="122" t="s">
        <v>349</v>
      </c>
      <c r="I213" s="122"/>
    </row>
    <row r="214" spans="1:9" s="110" customFormat="1" hidden="1" x14ac:dyDescent="0.25">
      <c r="A214" s="302"/>
      <c r="B214" s="277"/>
      <c r="C214" s="277"/>
      <c r="D214" s="281"/>
      <c r="E214" s="277"/>
      <c r="F214" s="87">
        <f t="shared" si="3"/>
        <v>0</v>
      </c>
      <c r="G214" s="122" t="s">
        <v>349</v>
      </c>
      <c r="I214" s="122"/>
    </row>
    <row r="215" spans="1:9" s="110" customFormat="1" hidden="1" x14ac:dyDescent="0.25">
      <c r="A215" s="302"/>
      <c r="B215" s="277"/>
      <c r="C215" s="277"/>
      <c r="D215" s="281"/>
      <c r="E215" s="277"/>
      <c r="F215" s="87">
        <f t="shared" si="3"/>
        <v>0</v>
      </c>
      <c r="G215" s="122" t="s">
        <v>349</v>
      </c>
      <c r="I215" s="122"/>
    </row>
    <row r="216" spans="1:9" s="110" customFormat="1" hidden="1" x14ac:dyDescent="0.25">
      <c r="A216" s="302"/>
      <c r="B216" s="277"/>
      <c r="C216" s="277"/>
      <c r="D216" s="281"/>
      <c r="E216" s="277"/>
      <c r="F216" s="87">
        <f t="shared" si="3"/>
        <v>0</v>
      </c>
      <c r="G216" s="122" t="s">
        <v>349</v>
      </c>
      <c r="I216" s="122"/>
    </row>
    <row r="217" spans="1:9" s="110" customFormat="1" hidden="1" x14ac:dyDescent="0.25">
      <c r="A217" s="302"/>
      <c r="B217" s="277"/>
      <c r="C217" s="277"/>
      <c r="D217" s="281"/>
      <c r="E217" s="277"/>
      <c r="F217" s="87">
        <f t="shared" si="3"/>
        <v>0</v>
      </c>
      <c r="G217" s="122" t="s">
        <v>349</v>
      </c>
      <c r="I217" s="122"/>
    </row>
    <row r="218" spans="1:9" s="110" customFormat="1" hidden="1" x14ac:dyDescent="0.25">
      <c r="A218" s="302"/>
      <c r="B218" s="277"/>
      <c r="C218" s="277"/>
      <c r="D218" s="281"/>
      <c r="E218" s="277"/>
      <c r="F218" s="87">
        <f t="shared" si="3"/>
        <v>0</v>
      </c>
      <c r="G218" s="122" t="s">
        <v>349</v>
      </c>
      <c r="I218" s="122"/>
    </row>
    <row r="219" spans="1:9" s="110" customFormat="1" hidden="1" x14ac:dyDescent="0.25">
      <c r="A219" s="302"/>
      <c r="B219" s="277"/>
      <c r="C219" s="277"/>
      <c r="D219" s="281"/>
      <c r="E219" s="277"/>
      <c r="F219" s="87">
        <f t="shared" si="3"/>
        <v>0</v>
      </c>
      <c r="G219" s="122" t="s">
        <v>349</v>
      </c>
      <c r="I219" s="122"/>
    </row>
    <row r="220" spans="1:9" s="110" customFormat="1" hidden="1" x14ac:dyDescent="0.25">
      <c r="A220" s="302"/>
      <c r="B220" s="277"/>
      <c r="C220" s="277"/>
      <c r="D220" s="281"/>
      <c r="E220" s="277"/>
      <c r="F220" s="87">
        <f t="shared" si="3"/>
        <v>0</v>
      </c>
      <c r="G220" s="122" t="s">
        <v>349</v>
      </c>
      <c r="I220" s="122"/>
    </row>
    <row r="221" spans="1:9" s="110" customFormat="1" hidden="1" x14ac:dyDescent="0.25">
      <c r="A221" s="302"/>
      <c r="B221" s="277"/>
      <c r="C221" s="277"/>
      <c r="D221" s="281"/>
      <c r="E221" s="277"/>
      <c r="F221" s="87">
        <f t="shared" si="3"/>
        <v>0</v>
      </c>
      <c r="G221" s="122" t="s">
        <v>349</v>
      </c>
      <c r="I221" s="122"/>
    </row>
    <row r="222" spans="1:9" s="110" customFormat="1" hidden="1" x14ac:dyDescent="0.25">
      <c r="A222" s="302"/>
      <c r="B222" s="277"/>
      <c r="C222" s="277"/>
      <c r="D222" s="281"/>
      <c r="E222" s="277"/>
      <c r="F222" s="87">
        <f t="shared" si="3"/>
        <v>0</v>
      </c>
      <c r="G222" s="122" t="s">
        <v>349</v>
      </c>
      <c r="I222" s="122"/>
    </row>
    <row r="223" spans="1:9" s="110" customFormat="1" hidden="1" x14ac:dyDescent="0.25">
      <c r="A223" s="302"/>
      <c r="B223" s="277"/>
      <c r="C223" s="277"/>
      <c r="D223" s="281"/>
      <c r="E223" s="277"/>
      <c r="F223" s="87">
        <f t="shared" si="3"/>
        <v>0</v>
      </c>
      <c r="G223" s="122" t="s">
        <v>349</v>
      </c>
      <c r="I223" s="122"/>
    </row>
    <row r="224" spans="1:9" s="110" customFormat="1" hidden="1" x14ac:dyDescent="0.25">
      <c r="A224" s="302"/>
      <c r="B224" s="277"/>
      <c r="C224" s="277"/>
      <c r="D224" s="281"/>
      <c r="E224" s="277"/>
      <c r="F224" s="87">
        <f t="shared" si="3"/>
        <v>0</v>
      </c>
      <c r="G224" s="122" t="s">
        <v>349</v>
      </c>
      <c r="I224" s="122"/>
    </row>
    <row r="225" spans="1:9" s="110" customFormat="1" hidden="1" x14ac:dyDescent="0.25">
      <c r="A225" s="302"/>
      <c r="B225" s="277"/>
      <c r="C225" s="277"/>
      <c r="D225" s="281"/>
      <c r="E225" s="277"/>
      <c r="F225" s="87">
        <f t="shared" si="3"/>
        <v>0</v>
      </c>
      <c r="G225" s="122" t="s">
        <v>349</v>
      </c>
      <c r="I225" s="122"/>
    </row>
    <row r="226" spans="1:9" s="110" customFormat="1" hidden="1" x14ac:dyDescent="0.25">
      <c r="A226" s="302"/>
      <c r="B226" s="277"/>
      <c r="C226" s="277"/>
      <c r="D226" s="281"/>
      <c r="E226" s="277"/>
      <c r="F226" s="87">
        <f t="shared" si="3"/>
        <v>0</v>
      </c>
      <c r="G226" s="122" t="s">
        <v>349</v>
      </c>
      <c r="I226" s="122"/>
    </row>
    <row r="227" spans="1:9" s="110" customFormat="1" hidden="1" x14ac:dyDescent="0.25">
      <c r="A227" s="302"/>
      <c r="B227" s="277"/>
      <c r="C227" s="277"/>
      <c r="D227" s="281"/>
      <c r="E227" s="277"/>
      <c r="F227" s="87">
        <f t="shared" si="3"/>
        <v>0</v>
      </c>
      <c r="G227" s="122" t="s">
        <v>349</v>
      </c>
      <c r="I227" s="122"/>
    </row>
    <row r="228" spans="1:9" s="110" customFormat="1" hidden="1" x14ac:dyDescent="0.25">
      <c r="A228" s="302"/>
      <c r="B228" s="277"/>
      <c r="C228" s="277"/>
      <c r="D228" s="281"/>
      <c r="E228" s="277"/>
      <c r="F228" s="87">
        <f t="shared" si="3"/>
        <v>0</v>
      </c>
      <c r="G228" s="122" t="s">
        <v>349</v>
      </c>
      <c r="I228" s="122"/>
    </row>
    <row r="229" spans="1:9" s="110" customFormat="1" hidden="1" x14ac:dyDescent="0.25">
      <c r="A229" s="302"/>
      <c r="B229" s="277"/>
      <c r="C229" s="277"/>
      <c r="D229" s="281"/>
      <c r="E229" s="277"/>
      <c r="F229" s="87">
        <f t="shared" si="3"/>
        <v>0</v>
      </c>
      <c r="G229" s="122" t="s">
        <v>349</v>
      </c>
      <c r="I229" s="122"/>
    </row>
    <row r="230" spans="1:9" s="110" customFormat="1" hidden="1" x14ac:dyDescent="0.25">
      <c r="A230" s="302"/>
      <c r="B230" s="277"/>
      <c r="C230" s="277"/>
      <c r="D230" s="281"/>
      <c r="E230" s="277"/>
      <c r="F230" s="87">
        <f t="shared" si="3"/>
        <v>0</v>
      </c>
      <c r="G230" s="122" t="s">
        <v>349</v>
      </c>
      <c r="I230" s="122"/>
    </row>
    <row r="231" spans="1:9" s="110" customFormat="1" hidden="1" x14ac:dyDescent="0.25">
      <c r="A231" s="302"/>
      <c r="B231" s="277"/>
      <c r="C231" s="277"/>
      <c r="D231" s="281"/>
      <c r="E231" s="277"/>
      <c r="F231" s="87">
        <f t="shared" si="3"/>
        <v>0</v>
      </c>
      <c r="G231" s="122" t="s">
        <v>349</v>
      </c>
      <c r="I231" s="122"/>
    </row>
    <row r="232" spans="1:9" s="110" customFormat="1" hidden="1" x14ac:dyDescent="0.25">
      <c r="A232" s="302"/>
      <c r="B232" s="277"/>
      <c r="C232" s="277"/>
      <c r="D232" s="281"/>
      <c r="E232" s="277"/>
      <c r="F232" s="87">
        <f t="shared" si="3"/>
        <v>0</v>
      </c>
      <c r="G232" s="122" t="s">
        <v>349</v>
      </c>
      <c r="I232" s="122"/>
    </row>
    <row r="233" spans="1:9" s="110" customFormat="1" hidden="1" x14ac:dyDescent="0.25">
      <c r="A233" s="302"/>
      <c r="B233" s="277"/>
      <c r="C233" s="277"/>
      <c r="D233" s="281"/>
      <c r="E233" s="277"/>
      <c r="F233" s="87">
        <f t="shared" si="3"/>
        <v>0</v>
      </c>
      <c r="G233" s="122" t="s">
        <v>349</v>
      </c>
      <c r="I233" s="122"/>
    </row>
    <row r="234" spans="1:9" s="110" customFormat="1" hidden="1" x14ac:dyDescent="0.25">
      <c r="A234" s="302"/>
      <c r="B234" s="277"/>
      <c r="C234" s="277"/>
      <c r="D234" s="281"/>
      <c r="E234" s="277"/>
      <c r="F234" s="87">
        <f t="shared" si="3"/>
        <v>0</v>
      </c>
      <c r="G234" s="122" t="s">
        <v>349</v>
      </c>
      <c r="I234" s="122"/>
    </row>
    <row r="235" spans="1:9" s="110" customFormat="1" hidden="1" x14ac:dyDescent="0.25">
      <c r="A235" s="302"/>
      <c r="B235" s="277"/>
      <c r="C235" s="277"/>
      <c r="D235" s="281"/>
      <c r="E235" s="277"/>
      <c r="F235" s="87">
        <f t="shared" si="3"/>
        <v>0</v>
      </c>
      <c r="G235" s="122" t="s">
        <v>349</v>
      </c>
      <c r="I235" s="122"/>
    </row>
    <row r="236" spans="1:9" s="110" customFormat="1" hidden="1" x14ac:dyDescent="0.25">
      <c r="A236" s="302"/>
      <c r="B236" s="277"/>
      <c r="C236" s="277"/>
      <c r="D236" s="281"/>
      <c r="E236" s="277"/>
      <c r="F236" s="87">
        <f t="shared" si="3"/>
        <v>0</v>
      </c>
      <c r="G236" s="122" t="s">
        <v>349</v>
      </c>
      <c r="I236" s="122"/>
    </row>
    <row r="237" spans="1:9" s="110" customFormat="1" hidden="1" x14ac:dyDescent="0.25">
      <c r="A237" s="302"/>
      <c r="B237" s="277"/>
      <c r="C237" s="277"/>
      <c r="D237" s="281"/>
      <c r="E237" s="277"/>
      <c r="F237" s="87">
        <f t="shared" si="3"/>
        <v>0</v>
      </c>
      <c r="G237" s="122" t="s">
        <v>349</v>
      </c>
      <c r="I237" s="122"/>
    </row>
    <row r="238" spans="1:9" s="110" customFormat="1" hidden="1" x14ac:dyDescent="0.25">
      <c r="A238" s="302"/>
      <c r="B238" s="277"/>
      <c r="C238" s="277"/>
      <c r="D238" s="281"/>
      <c r="E238" s="277"/>
      <c r="F238" s="87">
        <f t="shared" si="3"/>
        <v>0</v>
      </c>
      <c r="G238" s="122" t="s">
        <v>349</v>
      </c>
      <c r="I238" s="122"/>
    </row>
    <row r="239" spans="1:9" s="110" customFormat="1" hidden="1" x14ac:dyDescent="0.25">
      <c r="A239" s="302"/>
      <c r="B239" s="277"/>
      <c r="C239" s="277"/>
      <c r="D239" s="281"/>
      <c r="E239" s="277"/>
      <c r="F239" s="87">
        <f t="shared" si="3"/>
        <v>0</v>
      </c>
      <c r="G239" s="122" t="s">
        <v>349</v>
      </c>
      <c r="I239" s="122"/>
    </row>
    <row r="240" spans="1:9" s="110" customFormat="1" hidden="1" x14ac:dyDescent="0.25">
      <c r="A240" s="302"/>
      <c r="B240" s="277"/>
      <c r="C240" s="277"/>
      <c r="D240" s="281"/>
      <c r="E240" s="277"/>
      <c r="F240" s="87">
        <f t="shared" si="3"/>
        <v>0</v>
      </c>
      <c r="G240" s="122" t="s">
        <v>349</v>
      </c>
      <c r="I240" s="122"/>
    </row>
    <row r="241" spans="1:9" s="110" customFormat="1" hidden="1" x14ac:dyDescent="0.25">
      <c r="A241" s="302"/>
      <c r="B241" s="277"/>
      <c r="C241" s="277"/>
      <c r="D241" s="281"/>
      <c r="E241" s="277"/>
      <c r="F241" s="87">
        <f t="shared" si="3"/>
        <v>0</v>
      </c>
      <c r="G241" s="122" t="s">
        <v>349</v>
      </c>
      <c r="I241" s="122"/>
    </row>
    <row r="242" spans="1:9" s="110" customFormat="1" hidden="1" x14ac:dyDescent="0.25">
      <c r="A242" s="302"/>
      <c r="B242" s="277"/>
      <c r="C242" s="277"/>
      <c r="D242" s="281"/>
      <c r="E242" s="277"/>
      <c r="F242" s="87">
        <f t="shared" si="3"/>
        <v>0</v>
      </c>
      <c r="G242" s="122" t="s">
        <v>349</v>
      </c>
      <c r="I242" s="122"/>
    </row>
    <row r="243" spans="1:9" s="110" customFormat="1" hidden="1" x14ac:dyDescent="0.25">
      <c r="A243" s="302"/>
      <c r="B243" s="277"/>
      <c r="C243" s="277"/>
      <c r="D243" s="281"/>
      <c r="E243" s="277"/>
      <c r="F243" s="87">
        <f t="shared" si="3"/>
        <v>0</v>
      </c>
      <c r="G243" s="122" t="s">
        <v>349</v>
      </c>
      <c r="I243" s="122"/>
    </row>
    <row r="244" spans="1:9" s="110" customFormat="1" hidden="1" x14ac:dyDescent="0.25">
      <c r="A244" s="302"/>
      <c r="B244" s="277"/>
      <c r="C244" s="277"/>
      <c r="D244" s="281"/>
      <c r="E244" s="277"/>
      <c r="F244" s="87">
        <f t="shared" si="3"/>
        <v>0</v>
      </c>
      <c r="G244" s="122" t="s">
        <v>349</v>
      </c>
      <c r="I244" s="122"/>
    </row>
    <row r="245" spans="1:9" s="110" customFormat="1" hidden="1" x14ac:dyDescent="0.25">
      <c r="A245" s="302"/>
      <c r="B245" s="277"/>
      <c r="C245" s="277"/>
      <c r="D245" s="281"/>
      <c r="E245" s="277"/>
      <c r="F245" s="87">
        <f t="shared" si="3"/>
        <v>0</v>
      </c>
      <c r="G245" s="122" t="s">
        <v>349</v>
      </c>
      <c r="I245" s="122"/>
    </row>
    <row r="246" spans="1:9" s="110" customFormat="1" hidden="1" x14ac:dyDescent="0.25">
      <c r="A246" s="302"/>
      <c r="B246" s="277"/>
      <c r="C246" s="277"/>
      <c r="D246" s="281"/>
      <c r="E246" s="277"/>
      <c r="F246" s="87">
        <f t="shared" si="3"/>
        <v>0</v>
      </c>
      <c r="G246" s="122" t="s">
        <v>349</v>
      </c>
      <c r="I246" s="122"/>
    </row>
    <row r="247" spans="1:9" s="110" customFormat="1" hidden="1" x14ac:dyDescent="0.25">
      <c r="A247" s="302"/>
      <c r="B247" s="277"/>
      <c r="C247" s="277"/>
      <c r="D247" s="281"/>
      <c r="E247" s="277"/>
      <c r="F247" s="87">
        <f t="shared" si="3"/>
        <v>0</v>
      </c>
      <c r="G247" s="122" t="s">
        <v>349</v>
      </c>
      <c r="I247" s="122"/>
    </row>
    <row r="248" spans="1:9" s="110" customFormat="1" hidden="1" x14ac:dyDescent="0.25">
      <c r="A248" s="302"/>
      <c r="B248" s="277"/>
      <c r="C248" s="277"/>
      <c r="D248" s="281"/>
      <c r="E248" s="277"/>
      <c r="F248" s="87">
        <f t="shared" si="3"/>
        <v>0</v>
      </c>
      <c r="G248" s="122" t="s">
        <v>349</v>
      </c>
      <c r="I248" s="122"/>
    </row>
    <row r="249" spans="1:9" s="110" customFormat="1" hidden="1" x14ac:dyDescent="0.25">
      <c r="A249" s="302"/>
      <c r="B249" s="277"/>
      <c r="C249" s="277"/>
      <c r="D249" s="281"/>
      <c r="E249" s="277"/>
      <c r="F249" s="87">
        <f t="shared" si="3"/>
        <v>0</v>
      </c>
      <c r="G249" s="122" t="s">
        <v>349</v>
      </c>
      <c r="I249" s="122"/>
    </row>
    <row r="250" spans="1:9" s="110" customFormat="1" hidden="1" x14ac:dyDescent="0.25">
      <c r="A250" s="302"/>
      <c r="B250" s="277"/>
      <c r="C250" s="277"/>
      <c r="D250" s="281"/>
      <c r="E250" s="277"/>
      <c r="F250" s="87">
        <f t="shared" si="3"/>
        <v>0</v>
      </c>
      <c r="G250" s="122" t="s">
        <v>349</v>
      </c>
      <c r="I250" s="122"/>
    </row>
    <row r="251" spans="1:9" s="110" customFormat="1" hidden="1" x14ac:dyDescent="0.25">
      <c r="A251" s="302"/>
      <c r="B251" s="277"/>
      <c r="C251" s="277"/>
      <c r="D251" s="281"/>
      <c r="E251" s="277"/>
      <c r="F251" s="87">
        <f t="shared" si="3"/>
        <v>0</v>
      </c>
      <c r="G251" s="122" t="s">
        <v>349</v>
      </c>
      <c r="I251" s="122"/>
    </row>
    <row r="252" spans="1:9" s="110" customFormat="1" hidden="1" x14ac:dyDescent="0.25">
      <c r="A252" s="302"/>
      <c r="B252" s="277"/>
      <c r="C252" s="277"/>
      <c r="D252" s="281"/>
      <c r="E252" s="277"/>
      <c r="F252" s="87">
        <f t="shared" si="3"/>
        <v>0</v>
      </c>
      <c r="G252" s="122" t="s">
        <v>349</v>
      </c>
      <c r="I252" s="122"/>
    </row>
    <row r="253" spans="1:9" s="110" customFormat="1" hidden="1" x14ac:dyDescent="0.25">
      <c r="A253" s="302"/>
      <c r="B253" s="277"/>
      <c r="C253" s="277"/>
      <c r="D253" s="281"/>
      <c r="E253" s="277"/>
      <c r="F253" s="87">
        <f t="shared" si="3"/>
        <v>0</v>
      </c>
      <c r="G253" s="122" t="s">
        <v>349</v>
      </c>
      <c r="I253" s="122"/>
    </row>
    <row r="254" spans="1:9" s="110" customFormat="1" hidden="1" x14ac:dyDescent="0.25">
      <c r="A254" s="302"/>
      <c r="B254" s="277"/>
      <c r="C254" s="277"/>
      <c r="D254" s="281"/>
      <c r="E254" s="277"/>
      <c r="F254" s="87">
        <f t="shared" si="3"/>
        <v>0</v>
      </c>
      <c r="G254" s="122" t="s">
        <v>349</v>
      </c>
      <c r="I254" s="122"/>
    </row>
    <row r="255" spans="1:9" s="110" customFormat="1" hidden="1" x14ac:dyDescent="0.25">
      <c r="A255" s="302"/>
      <c r="B255" s="277"/>
      <c r="C255" s="277"/>
      <c r="D255" s="281"/>
      <c r="E255" s="277"/>
      <c r="F255" s="87">
        <f t="shared" si="3"/>
        <v>0</v>
      </c>
      <c r="G255" s="122" t="s">
        <v>349</v>
      </c>
      <c r="I255" s="122"/>
    </row>
    <row r="256" spans="1:9" s="110" customFormat="1" hidden="1" x14ac:dyDescent="0.25">
      <c r="A256" s="302"/>
      <c r="B256" s="277"/>
      <c r="C256" s="277"/>
      <c r="D256" s="281"/>
      <c r="E256" s="277"/>
      <c r="F256" s="87">
        <f t="shared" si="3"/>
        <v>0</v>
      </c>
      <c r="G256" s="122" t="s">
        <v>349</v>
      </c>
      <c r="I256" s="122"/>
    </row>
    <row r="257" spans="1:9" s="110" customFormat="1" hidden="1" x14ac:dyDescent="0.25">
      <c r="A257" s="302"/>
      <c r="B257" s="277"/>
      <c r="C257" s="277"/>
      <c r="D257" s="281"/>
      <c r="E257" s="277"/>
      <c r="F257" s="87">
        <f t="shared" si="3"/>
        <v>0</v>
      </c>
      <c r="G257" s="122" t="s">
        <v>349</v>
      </c>
      <c r="I257" s="122"/>
    </row>
    <row r="258" spans="1:9" s="110" customFormat="1" hidden="1" x14ac:dyDescent="0.25">
      <c r="A258" s="302"/>
      <c r="B258" s="277"/>
      <c r="C258" s="277"/>
      <c r="D258" s="281"/>
      <c r="E258" s="277"/>
      <c r="F258" s="87">
        <f t="shared" si="3"/>
        <v>0</v>
      </c>
      <c r="G258" s="122" t="s">
        <v>349</v>
      </c>
      <c r="I258" s="122"/>
    </row>
    <row r="259" spans="1:9" s="110" customFormat="1" hidden="1" x14ac:dyDescent="0.25">
      <c r="A259" s="302"/>
      <c r="B259" s="277"/>
      <c r="C259" s="277"/>
      <c r="D259" s="281"/>
      <c r="E259" s="277"/>
      <c r="F259" s="87">
        <f t="shared" si="3"/>
        <v>0</v>
      </c>
      <c r="G259" s="122" t="s">
        <v>349</v>
      </c>
      <c r="I259" s="122"/>
    </row>
    <row r="260" spans="1:9" s="110" customFormat="1" hidden="1" x14ac:dyDescent="0.25">
      <c r="A260" s="302"/>
      <c r="B260" s="277"/>
      <c r="C260" s="277"/>
      <c r="D260" s="281"/>
      <c r="E260" s="277"/>
      <c r="F260" s="87">
        <f t="shared" si="3"/>
        <v>0</v>
      </c>
      <c r="G260" s="122" t="s">
        <v>349</v>
      </c>
      <c r="I260" s="122"/>
    </row>
    <row r="261" spans="1:9" s="110" customFormat="1" hidden="1" x14ac:dyDescent="0.25">
      <c r="A261" s="302"/>
      <c r="B261" s="277"/>
      <c r="C261" s="277"/>
      <c r="D261" s="281"/>
      <c r="E261" s="277"/>
      <c r="F261" s="87">
        <f t="shared" si="3"/>
        <v>0</v>
      </c>
      <c r="G261" s="122" t="s">
        <v>349</v>
      </c>
      <c r="I261" s="122"/>
    </row>
    <row r="262" spans="1:9" s="110" customFormat="1" hidden="1" x14ac:dyDescent="0.25">
      <c r="A262" s="302"/>
      <c r="B262" s="277"/>
      <c r="C262" s="277"/>
      <c r="D262" s="281"/>
      <c r="E262" s="277"/>
      <c r="F262" s="87">
        <f t="shared" si="3"/>
        <v>0</v>
      </c>
      <c r="G262" s="122" t="s">
        <v>349</v>
      </c>
      <c r="I262" s="122"/>
    </row>
    <row r="263" spans="1:9" s="110" customFormat="1" hidden="1" x14ac:dyDescent="0.25">
      <c r="A263" s="302"/>
      <c r="B263" s="277"/>
      <c r="C263" s="277"/>
      <c r="D263" s="281"/>
      <c r="E263" s="277"/>
      <c r="F263" s="87">
        <f t="shared" si="3"/>
        <v>0</v>
      </c>
      <c r="G263" s="122" t="s">
        <v>349</v>
      </c>
      <c r="I263" s="122"/>
    </row>
    <row r="264" spans="1:9" s="110" customFormat="1" hidden="1" x14ac:dyDescent="0.25">
      <c r="A264" s="302"/>
      <c r="B264" s="277"/>
      <c r="C264" s="277"/>
      <c r="D264" s="281"/>
      <c r="E264" s="277"/>
      <c r="F264" s="87">
        <f t="shared" si="3"/>
        <v>0</v>
      </c>
      <c r="G264" s="122" t="s">
        <v>349</v>
      </c>
      <c r="I264" s="122"/>
    </row>
    <row r="265" spans="1:9" s="110" customFormat="1" hidden="1" x14ac:dyDescent="0.25">
      <c r="A265" s="302"/>
      <c r="B265" s="277"/>
      <c r="C265" s="277"/>
      <c r="D265" s="281"/>
      <c r="E265" s="277"/>
      <c r="F265" s="87">
        <f t="shared" si="3"/>
        <v>0</v>
      </c>
      <c r="G265" s="122" t="s">
        <v>349</v>
      </c>
      <c r="I265" s="122"/>
    </row>
    <row r="266" spans="1:9" s="110" customFormat="1" hidden="1" x14ac:dyDescent="0.25">
      <c r="A266" s="302"/>
      <c r="B266" s="277"/>
      <c r="C266" s="277"/>
      <c r="D266" s="281"/>
      <c r="E266" s="277"/>
      <c r="F266" s="87">
        <f t="shared" si="3"/>
        <v>0</v>
      </c>
      <c r="G266" s="122" t="s">
        <v>349</v>
      </c>
      <c r="I266" s="122"/>
    </row>
    <row r="267" spans="1:9" s="110" customFormat="1" x14ac:dyDescent="0.25">
      <c r="A267" s="302" t="s">
        <v>329</v>
      </c>
      <c r="B267" s="277">
        <v>3</v>
      </c>
      <c r="C267" s="277" t="s">
        <v>322</v>
      </c>
      <c r="D267" s="281">
        <f t="shared" ref="D267" ca="1" si="4">RAND()*400000</f>
        <v>109425.1988336846</v>
      </c>
      <c r="E267" s="277">
        <v>7</v>
      </c>
      <c r="F267" s="309">
        <f ca="1">ROUND(+B267*D267*E267,2)</f>
        <v>2297929.1800000002</v>
      </c>
      <c r="G267" s="122" t="s">
        <v>349</v>
      </c>
    </row>
    <row r="268" spans="1:9" s="110" customFormat="1" x14ac:dyDescent="0.25">
      <c r="A268" s="301"/>
      <c r="B268" s="98"/>
      <c r="C268" s="98"/>
      <c r="D268" s="210"/>
      <c r="E268" s="215" t="s">
        <v>34</v>
      </c>
      <c r="F268" s="323">
        <f ca="1">ROUND(SUBTOTAL(109,F137:F267),2)</f>
        <v>16620147.880000001</v>
      </c>
      <c r="G268" s="122" t="s">
        <v>349</v>
      </c>
      <c r="I268" s="125" t="s">
        <v>352</v>
      </c>
    </row>
    <row r="269" spans="1:9" x14ac:dyDescent="0.25">
      <c r="F269" s="311"/>
      <c r="G269" s="122" t="s">
        <v>347</v>
      </c>
    </row>
    <row r="270" spans="1:9" x14ac:dyDescent="0.25">
      <c r="C270" s="599" t="str">
        <f>"Total "&amp;B2</f>
        <v>Total GRANT EXCLUSIVE LINE ITEM</v>
      </c>
      <c r="D270" s="599"/>
      <c r="E270" s="599"/>
      <c r="F270" s="87">
        <f ca="1">+F268+F136</f>
        <v>33592797.230000004</v>
      </c>
      <c r="G270" s="122" t="s">
        <v>347</v>
      </c>
      <c r="I270" s="149" t="s">
        <v>246</v>
      </c>
    </row>
    <row r="271" spans="1:9" s="110" customFormat="1" x14ac:dyDescent="0.25">
      <c r="A271" s="244"/>
      <c r="B271" s="98"/>
      <c r="C271" s="98"/>
      <c r="D271" s="98"/>
      <c r="E271" s="98"/>
      <c r="F271" s="138"/>
      <c r="G271" s="122" t="s">
        <v>347</v>
      </c>
    </row>
    <row r="272" spans="1:9" s="110" customFormat="1" x14ac:dyDescent="0.25">
      <c r="A272" s="251" t="str">
        <f>B2&amp;" Narrative (State):"</f>
        <v>GRANT EXCLUSIVE LINE ITEM Narrative (State):</v>
      </c>
      <c r="B272" s="115"/>
      <c r="C272" s="115"/>
      <c r="D272" s="115"/>
      <c r="E272" s="115"/>
      <c r="F272" s="116"/>
      <c r="G272" s="122" t="s">
        <v>348</v>
      </c>
      <c r="I272" s="150" t="s">
        <v>245</v>
      </c>
    </row>
    <row r="273" spans="1:17" s="110" customFormat="1" ht="45" customHeight="1" x14ac:dyDescent="0.25">
      <c r="A273" s="571" t="s">
        <v>345</v>
      </c>
      <c r="B273" s="572"/>
      <c r="C273" s="572"/>
      <c r="D273" s="572"/>
      <c r="E273" s="572"/>
      <c r="F273" s="573"/>
      <c r="G273" s="110" t="s">
        <v>348</v>
      </c>
      <c r="I273" s="569" t="s">
        <v>307</v>
      </c>
      <c r="J273" s="569"/>
      <c r="K273" s="569"/>
      <c r="L273" s="569"/>
      <c r="M273" s="569"/>
      <c r="N273" s="569"/>
      <c r="O273" s="569"/>
      <c r="P273" s="569"/>
      <c r="Q273" s="569"/>
    </row>
    <row r="274" spans="1:17" x14ac:dyDescent="0.25">
      <c r="G274" s="291" t="s">
        <v>349</v>
      </c>
      <c r="I274"/>
    </row>
    <row r="275" spans="1:17" s="110" customFormat="1" x14ac:dyDescent="0.25">
      <c r="A275" s="251" t="str">
        <f>B2&amp;" Narrative (Non-State) i.e. Match or Other Funding"</f>
        <v>GRANT EXCLUSIVE LINE ITEM Narrative (Non-State) i.e. Match or Other Funding</v>
      </c>
      <c r="B275" s="119"/>
      <c r="C275" s="119"/>
      <c r="D275" s="119"/>
      <c r="E275" s="119"/>
      <c r="F275" s="120"/>
      <c r="G275" s="110" t="s">
        <v>349</v>
      </c>
      <c r="I275" s="150" t="s">
        <v>245</v>
      </c>
    </row>
    <row r="276" spans="1:17" s="110" customFormat="1" ht="45" customHeight="1" x14ac:dyDescent="0.25">
      <c r="A276" s="571" t="s">
        <v>346</v>
      </c>
      <c r="B276" s="572"/>
      <c r="C276" s="572"/>
      <c r="D276" s="572"/>
      <c r="E276" s="572"/>
      <c r="F276" s="573"/>
      <c r="G276" s="291" t="s">
        <v>349</v>
      </c>
      <c r="I276" s="569" t="s">
        <v>307</v>
      </c>
      <c r="J276" s="569"/>
      <c r="K276" s="569"/>
      <c r="L276" s="569"/>
      <c r="M276" s="569"/>
      <c r="N276" s="569"/>
      <c r="O276" s="569"/>
      <c r="P276" s="569"/>
      <c r="Q276" s="569"/>
    </row>
    <row r="278" spans="1:17" x14ac:dyDescent="0.25">
      <c r="D278" s="26"/>
    </row>
  </sheetData>
  <sheetProtection algorithmName="SHA-512" hashValue="rosN5GIAjWf+IcieTv4c/JBXbSxul0clPxFQEc6oHlTczVutjV5Se/smxfEjTSHor589dDJwMeh0vw+RYBtowQ==" saltValue="3BlSvhQH3wPAlP+NFzD2uw==" spinCount="100000" sheet="1" formatCells="0" formatRows="0" insertRows="0" delete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F810D-16F4-41A9-A632-D2A51DA0BAD7}">
  <sheetPr>
    <pageSetUpPr fitToPage="1"/>
  </sheetPr>
  <dimension ref="A1:Q278"/>
  <sheetViews>
    <sheetView zoomScaleNormal="100" zoomScaleSheetLayoutView="100" workbookViewId="0">
      <selection activeCell="A273" sqref="A273:F273"/>
    </sheetView>
  </sheetViews>
  <sheetFormatPr defaultColWidth="9.140625" defaultRowHeight="15" x14ac:dyDescent="0.2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x14ac:dyDescent="0.25">
      <c r="A1" s="597" t="s">
        <v>186</v>
      </c>
      <c r="B1" s="597"/>
      <c r="C1" s="597"/>
      <c r="D1" s="597"/>
      <c r="E1" s="597"/>
      <c r="F1" s="307">
        <f>+'Section A'!B2</f>
        <v>0</v>
      </c>
      <c r="G1" s="55" t="s">
        <v>350</v>
      </c>
    </row>
    <row r="2" spans="1:9" s="307" customFormat="1" ht="20.25" customHeight="1" x14ac:dyDescent="0.25">
      <c r="A2" s="308" t="s">
        <v>386</v>
      </c>
      <c r="B2" s="598" t="s">
        <v>355</v>
      </c>
      <c r="C2" s="598"/>
      <c r="D2" s="598"/>
      <c r="E2" s="598"/>
      <c r="F2" s="598"/>
      <c r="G2" s="421"/>
    </row>
    <row r="3" spans="1:9" s="307" customFormat="1" ht="42" customHeight="1" x14ac:dyDescent="0.25">
      <c r="A3" s="494" t="s">
        <v>354</v>
      </c>
      <c r="B3" s="494"/>
      <c r="C3" s="494"/>
      <c r="D3" s="494"/>
      <c r="E3" s="494"/>
      <c r="F3" s="494"/>
      <c r="G3" s="307" t="s">
        <v>347</v>
      </c>
    </row>
    <row r="4" spans="1:9" x14ac:dyDescent="0.25">
      <c r="A4" s="13"/>
      <c r="B4" s="13"/>
      <c r="C4" s="13"/>
      <c r="D4" s="13"/>
      <c r="E4" s="13"/>
      <c r="F4" s="13"/>
      <c r="G4" t="s">
        <v>347</v>
      </c>
    </row>
    <row r="5" spans="1:9" x14ac:dyDescent="0.25">
      <c r="A5" s="246" t="s">
        <v>62</v>
      </c>
      <c r="B5" s="246" t="s">
        <v>44</v>
      </c>
      <c r="C5" s="246" t="s">
        <v>43</v>
      </c>
      <c r="D5" s="246" t="s">
        <v>32</v>
      </c>
      <c r="E5" s="246" t="s">
        <v>31</v>
      </c>
      <c r="F5" s="317" t="s">
        <v>306</v>
      </c>
      <c r="G5" s="290" t="s">
        <v>347</v>
      </c>
      <c r="I5" s="150" t="s">
        <v>244</v>
      </c>
    </row>
    <row r="6" spans="1:9" s="110" customFormat="1" x14ac:dyDescent="0.25">
      <c r="A6" s="241" t="s">
        <v>62</v>
      </c>
      <c r="B6" s="277">
        <v>3</v>
      </c>
      <c r="C6" s="277" t="s">
        <v>322</v>
      </c>
      <c r="D6" s="281">
        <f ca="1">RAND()*400000</f>
        <v>85969.797841323409</v>
      </c>
      <c r="E6" s="277">
        <v>7</v>
      </c>
      <c r="F6" s="87">
        <f t="shared" ref="F6:F134" ca="1" si="0">ROUND(+B6*D6*E6,2)</f>
        <v>1805365.75</v>
      </c>
      <c r="G6" s="122" t="s">
        <v>348</v>
      </c>
      <c r="I6" s="122"/>
    </row>
    <row r="7" spans="1:9" s="110" customFormat="1" x14ac:dyDescent="0.25">
      <c r="A7" s="302" t="s">
        <v>356</v>
      </c>
      <c r="B7" s="277">
        <v>3</v>
      </c>
      <c r="C7" s="277" t="s">
        <v>322</v>
      </c>
      <c r="D7" s="281">
        <f t="shared" ref="D7:D8" ca="1" si="1">RAND()*400000</f>
        <v>341995.74544053758</v>
      </c>
      <c r="E7" s="277">
        <v>7</v>
      </c>
      <c r="F7" s="87">
        <f t="shared" ca="1" si="0"/>
        <v>7181910.6500000004</v>
      </c>
      <c r="G7" s="122" t="s">
        <v>348</v>
      </c>
      <c r="I7" s="122"/>
    </row>
    <row r="8" spans="1:9" s="110" customFormat="1" x14ac:dyDescent="0.25">
      <c r="A8" s="302" t="s">
        <v>357</v>
      </c>
      <c r="B8" s="277">
        <v>3</v>
      </c>
      <c r="C8" s="277" t="s">
        <v>322</v>
      </c>
      <c r="D8" s="281">
        <f t="shared" ca="1" si="1"/>
        <v>224683.55767998163</v>
      </c>
      <c r="E8" s="277">
        <v>7</v>
      </c>
      <c r="F8" s="87">
        <f t="shared" ca="1" si="0"/>
        <v>4718354.71</v>
      </c>
      <c r="G8" s="122" t="s">
        <v>348</v>
      </c>
      <c r="I8" s="122"/>
    </row>
    <row r="9" spans="1:9" s="110" customFormat="1" hidden="1" x14ac:dyDescent="0.25">
      <c r="A9" s="302"/>
      <c r="B9" s="277"/>
      <c r="C9" s="277"/>
      <c r="D9" s="281"/>
      <c r="E9" s="277"/>
      <c r="F9" s="87">
        <f t="shared" si="0"/>
        <v>0</v>
      </c>
      <c r="G9" s="122" t="s">
        <v>348</v>
      </c>
      <c r="I9" s="122"/>
    </row>
    <row r="10" spans="1:9" s="110" customFormat="1" hidden="1" x14ac:dyDescent="0.25">
      <c r="A10" s="302"/>
      <c r="B10" s="277"/>
      <c r="C10" s="277"/>
      <c r="D10" s="281"/>
      <c r="E10" s="277"/>
      <c r="F10" s="87">
        <f t="shared" si="0"/>
        <v>0</v>
      </c>
      <c r="G10" s="122" t="s">
        <v>348</v>
      </c>
      <c r="I10" s="122"/>
    </row>
    <row r="11" spans="1:9" s="110" customFormat="1" hidden="1" x14ac:dyDescent="0.25">
      <c r="A11" s="302"/>
      <c r="B11" s="277"/>
      <c r="C11" s="277"/>
      <c r="D11" s="281"/>
      <c r="E11" s="277"/>
      <c r="F11" s="87">
        <f t="shared" si="0"/>
        <v>0</v>
      </c>
      <c r="G11" s="122" t="s">
        <v>348</v>
      </c>
      <c r="I11" s="122"/>
    </row>
    <row r="12" spans="1:9" s="110" customFormat="1" hidden="1" x14ac:dyDescent="0.25">
      <c r="A12" s="302"/>
      <c r="B12" s="277"/>
      <c r="C12" s="277"/>
      <c r="D12" s="281"/>
      <c r="E12" s="277"/>
      <c r="F12" s="87">
        <f t="shared" si="0"/>
        <v>0</v>
      </c>
      <c r="G12" s="122" t="s">
        <v>348</v>
      </c>
      <c r="I12" s="122"/>
    </row>
    <row r="13" spans="1:9" s="110" customFormat="1" hidden="1" x14ac:dyDescent="0.25">
      <c r="A13" s="302"/>
      <c r="B13" s="277"/>
      <c r="C13" s="277"/>
      <c r="D13" s="281"/>
      <c r="E13" s="277"/>
      <c r="F13" s="87">
        <f t="shared" si="0"/>
        <v>0</v>
      </c>
      <c r="G13" s="122" t="s">
        <v>348</v>
      </c>
      <c r="I13" s="122"/>
    </row>
    <row r="14" spans="1:9" s="110" customFormat="1" hidden="1" x14ac:dyDescent="0.25">
      <c r="A14" s="302"/>
      <c r="B14" s="277"/>
      <c r="C14" s="277"/>
      <c r="D14" s="281"/>
      <c r="E14" s="277"/>
      <c r="F14" s="87">
        <f t="shared" si="0"/>
        <v>0</v>
      </c>
      <c r="G14" s="122" t="s">
        <v>348</v>
      </c>
      <c r="I14" s="122"/>
    </row>
    <row r="15" spans="1:9" s="110" customFormat="1" hidden="1" x14ac:dyDescent="0.25">
      <c r="A15" s="302"/>
      <c r="B15" s="277"/>
      <c r="C15" s="277"/>
      <c r="D15" s="281"/>
      <c r="E15" s="277"/>
      <c r="F15" s="87">
        <f t="shared" si="0"/>
        <v>0</v>
      </c>
      <c r="G15" s="122" t="s">
        <v>348</v>
      </c>
      <c r="I15" s="122"/>
    </row>
    <row r="16" spans="1:9" s="110" customFormat="1" hidden="1" x14ac:dyDescent="0.25">
      <c r="A16" s="302"/>
      <c r="B16" s="277"/>
      <c r="C16" s="277"/>
      <c r="D16" s="281"/>
      <c r="E16" s="277"/>
      <c r="F16" s="87">
        <f t="shared" si="0"/>
        <v>0</v>
      </c>
      <c r="G16" s="122" t="s">
        <v>348</v>
      </c>
      <c r="I16" s="122"/>
    </row>
    <row r="17" spans="1:9" s="110" customFormat="1" hidden="1" x14ac:dyDescent="0.25">
      <c r="A17" s="302"/>
      <c r="B17" s="277"/>
      <c r="C17" s="277"/>
      <c r="D17" s="281"/>
      <c r="E17" s="277"/>
      <c r="F17" s="87">
        <f t="shared" si="0"/>
        <v>0</v>
      </c>
      <c r="G17" s="122" t="s">
        <v>348</v>
      </c>
      <c r="I17" s="122"/>
    </row>
    <row r="18" spans="1:9" s="110" customFormat="1" hidden="1" x14ac:dyDescent="0.25">
      <c r="A18" s="302"/>
      <c r="B18" s="277"/>
      <c r="C18" s="277"/>
      <c r="D18" s="281"/>
      <c r="E18" s="277"/>
      <c r="F18" s="87">
        <f t="shared" si="0"/>
        <v>0</v>
      </c>
      <c r="G18" s="122" t="s">
        <v>348</v>
      </c>
      <c r="I18" s="122"/>
    </row>
    <row r="19" spans="1:9" s="110" customFormat="1" hidden="1" x14ac:dyDescent="0.25">
      <c r="A19" s="302"/>
      <c r="B19" s="277"/>
      <c r="C19" s="277"/>
      <c r="D19" s="281"/>
      <c r="E19" s="277"/>
      <c r="F19" s="87">
        <f t="shared" si="0"/>
        <v>0</v>
      </c>
      <c r="G19" s="122" t="s">
        <v>348</v>
      </c>
      <c r="I19" s="122"/>
    </row>
    <row r="20" spans="1:9" s="110" customFormat="1" hidden="1" x14ac:dyDescent="0.25">
      <c r="A20" s="302"/>
      <c r="B20" s="277"/>
      <c r="C20" s="277"/>
      <c r="D20" s="281"/>
      <c r="E20" s="277"/>
      <c r="F20" s="87">
        <f t="shared" si="0"/>
        <v>0</v>
      </c>
      <c r="G20" s="122" t="s">
        <v>348</v>
      </c>
      <c r="I20" s="122"/>
    </row>
    <row r="21" spans="1:9" s="110" customFormat="1" hidden="1" x14ac:dyDescent="0.25">
      <c r="A21" s="302"/>
      <c r="B21" s="277"/>
      <c r="C21" s="277"/>
      <c r="D21" s="281"/>
      <c r="E21" s="277"/>
      <c r="F21" s="87">
        <f t="shared" si="0"/>
        <v>0</v>
      </c>
      <c r="G21" s="122" t="s">
        <v>348</v>
      </c>
      <c r="I21" s="122"/>
    </row>
    <row r="22" spans="1:9" s="110" customFormat="1" hidden="1" x14ac:dyDescent="0.25">
      <c r="A22" s="302"/>
      <c r="B22" s="277"/>
      <c r="C22" s="277"/>
      <c r="D22" s="281"/>
      <c r="E22" s="277"/>
      <c r="F22" s="87">
        <f t="shared" si="0"/>
        <v>0</v>
      </c>
      <c r="G22" s="122" t="s">
        <v>348</v>
      </c>
      <c r="I22" s="122"/>
    </row>
    <row r="23" spans="1:9" s="110" customFormat="1" hidden="1" x14ac:dyDescent="0.25">
      <c r="A23" s="302"/>
      <c r="B23" s="277"/>
      <c r="C23" s="277"/>
      <c r="D23" s="281"/>
      <c r="E23" s="277"/>
      <c r="F23" s="87">
        <f t="shared" si="0"/>
        <v>0</v>
      </c>
      <c r="G23" s="122" t="s">
        <v>348</v>
      </c>
      <c r="I23" s="122"/>
    </row>
    <row r="24" spans="1:9" s="110" customFormat="1" hidden="1" x14ac:dyDescent="0.25">
      <c r="A24" s="302"/>
      <c r="B24" s="277"/>
      <c r="C24" s="277"/>
      <c r="D24" s="281"/>
      <c r="E24" s="277"/>
      <c r="F24" s="87">
        <f t="shared" si="0"/>
        <v>0</v>
      </c>
      <c r="G24" s="122" t="s">
        <v>348</v>
      </c>
      <c r="I24" s="122"/>
    </row>
    <row r="25" spans="1:9" s="110" customFormat="1" hidden="1" x14ac:dyDescent="0.25">
      <c r="A25" s="302"/>
      <c r="B25" s="277"/>
      <c r="C25" s="277"/>
      <c r="D25" s="281"/>
      <c r="E25" s="277"/>
      <c r="F25" s="87">
        <f t="shared" si="0"/>
        <v>0</v>
      </c>
      <c r="G25" s="122" t="s">
        <v>348</v>
      </c>
      <c r="I25" s="122"/>
    </row>
    <row r="26" spans="1:9" s="110" customFormat="1" hidden="1" x14ac:dyDescent="0.25">
      <c r="A26" s="302"/>
      <c r="B26" s="277"/>
      <c r="C26" s="277"/>
      <c r="D26" s="281"/>
      <c r="E26" s="277"/>
      <c r="F26" s="87">
        <f t="shared" si="0"/>
        <v>0</v>
      </c>
      <c r="G26" s="122" t="s">
        <v>348</v>
      </c>
      <c r="I26" s="122"/>
    </row>
    <row r="27" spans="1:9" s="110" customFormat="1" hidden="1" x14ac:dyDescent="0.25">
      <c r="A27" s="302"/>
      <c r="B27" s="277"/>
      <c r="C27" s="277"/>
      <c r="D27" s="281"/>
      <c r="E27" s="277"/>
      <c r="F27" s="87">
        <f t="shared" si="0"/>
        <v>0</v>
      </c>
      <c r="G27" s="122" t="s">
        <v>348</v>
      </c>
      <c r="I27" s="122"/>
    </row>
    <row r="28" spans="1:9" s="110" customFormat="1" hidden="1" x14ac:dyDescent="0.25">
      <c r="A28" s="302"/>
      <c r="B28" s="277"/>
      <c r="C28" s="277"/>
      <c r="D28" s="281"/>
      <c r="E28" s="277"/>
      <c r="F28" s="87">
        <f t="shared" si="0"/>
        <v>0</v>
      </c>
      <c r="G28" s="122" t="s">
        <v>348</v>
      </c>
      <c r="I28" s="122"/>
    </row>
    <row r="29" spans="1:9" s="110" customFormat="1" hidden="1" x14ac:dyDescent="0.25">
      <c r="A29" s="302"/>
      <c r="B29" s="277"/>
      <c r="C29" s="277"/>
      <c r="D29" s="281"/>
      <c r="E29" s="277"/>
      <c r="F29" s="87">
        <f t="shared" si="0"/>
        <v>0</v>
      </c>
      <c r="G29" s="122" t="s">
        <v>348</v>
      </c>
      <c r="I29" s="122"/>
    </row>
    <row r="30" spans="1:9" s="110" customFormat="1" hidden="1" x14ac:dyDescent="0.25">
      <c r="A30" s="302"/>
      <c r="B30" s="277"/>
      <c r="C30" s="277"/>
      <c r="D30" s="281"/>
      <c r="E30" s="277"/>
      <c r="F30" s="87">
        <f t="shared" si="0"/>
        <v>0</v>
      </c>
      <c r="G30" s="122" t="s">
        <v>348</v>
      </c>
      <c r="I30" s="122"/>
    </row>
    <row r="31" spans="1:9" s="110" customFormat="1" hidden="1" x14ac:dyDescent="0.25">
      <c r="A31" s="302"/>
      <c r="B31" s="277"/>
      <c r="C31" s="277"/>
      <c r="D31" s="281"/>
      <c r="E31" s="277"/>
      <c r="F31" s="87">
        <f t="shared" si="0"/>
        <v>0</v>
      </c>
      <c r="G31" s="122" t="s">
        <v>348</v>
      </c>
      <c r="I31" s="122"/>
    </row>
    <row r="32" spans="1:9" s="110" customFormat="1" hidden="1" x14ac:dyDescent="0.25">
      <c r="A32" s="302"/>
      <c r="B32" s="277"/>
      <c r="C32" s="277"/>
      <c r="D32" s="281"/>
      <c r="E32" s="277"/>
      <c r="F32" s="87">
        <f t="shared" si="0"/>
        <v>0</v>
      </c>
      <c r="G32" s="122" t="s">
        <v>348</v>
      </c>
      <c r="I32" s="122"/>
    </row>
    <row r="33" spans="1:9" s="110" customFormat="1" hidden="1" x14ac:dyDescent="0.25">
      <c r="A33" s="302"/>
      <c r="B33" s="277"/>
      <c r="C33" s="277"/>
      <c r="D33" s="281"/>
      <c r="E33" s="277"/>
      <c r="F33" s="87">
        <f t="shared" si="0"/>
        <v>0</v>
      </c>
      <c r="G33" s="122" t="s">
        <v>348</v>
      </c>
      <c r="I33" s="122"/>
    </row>
    <row r="34" spans="1:9" s="110" customFormat="1" hidden="1" x14ac:dyDescent="0.25">
      <c r="A34" s="302"/>
      <c r="B34" s="277"/>
      <c r="C34" s="277"/>
      <c r="D34" s="281"/>
      <c r="E34" s="277"/>
      <c r="F34" s="87">
        <f t="shared" si="0"/>
        <v>0</v>
      </c>
      <c r="G34" s="122" t="s">
        <v>348</v>
      </c>
      <c r="I34" s="122"/>
    </row>
    <row r="35" spans="1:9" s="110" customFormat="1" hidden="1" x14ac:dyDescent="0.25">
      <c r="A35" s="302"/>
      <c r="B35" s="277"/>
      <c r="C35" s="277"/>
      <c r="D35" s="281"/>
      <c r="E35" s="277"/>
      <c r="F35" s="87">
        <f t="shared" si="0"/>
        <v>0</v>
      </c>
      <c r="G35" s="122" t="s">
        <v>348</v>
      </c>
      <c r="I35" s="122"/>
    </row>
    <row r="36" spans="1:9" s="110" customFormat="1" hidden="1" x14ac:dyDescent="0.25">
      <c r="A36" s="302"/>
      <c r="B36" s="277"/>
      <c r="C36" s="277"/>
      <c r="D36" s="281"/>
      <c r="E36" s="277"/>
      <c r="F36" s="87">
        <f t="shared" si="0"/>
        <v>0</v>
      </c>
      <c r="G36" s="122" t="s">
        <v>348</v>
      </c>
      <c r="I36" s="122"/>
    </row>
    <row r="37" spans="1:9" s="110" customFormat="1" hidden="1" x14ac:dyDescent="0.25">
      <c r="A37" s="302"/>
      <c r="B37" s="277"/>
      <c r="C37" s="277"/>
      <c r="D37" s="281"/>
      <c r="E37" s="277"/>
      <c r="F37" s="87">
        <f t="shared" si="0"/>
        <v>0</v>
      </c>
      <c r="G37" s="122" t="s">
        <v>348</v>
      </c>
      <c r="I37" s="122"/>
    </row>
    <row r="38" spans="1:9" s="110" customFormat="1" hidden="1" x14ac:dyDescent="0.25">
      <c r="A38" s="302"/>
      <c r="B38" s="277"/>
      <c r="C38" s="277"/>
      <c r="D38" s="281"/>
      <c r="E38" s="277"/>
      <c r="F38" s="87">
        <f t="shared" si="0"/>
        <v>0</v>
      </c>
      <c r="G38" s="122" t="s">
        <v>348</v>
      </c>
      <c r="I38" s="122"/>
    </row>
    <row r="39" spans="1:9" s="110" customFormat="1" hidden="1" x14ac:dyDescent="0.25">
      <c r="A39" s="302"/>
      <c r="B39" s="277"/>
      <c r="C39" s="277"/>
      <c r="D39" s="281"/>
      <c r="E39" s="277"/>
      <c r="F39" s="87">
        <f t="shared" si="0"/>
        <v>0</v>
      </c>
      <c r="G39" s="122" t="s">
        <v>348</v>
      </c>
      <c r="I39" s="122"/>
    </row>
    <row r="40" spans="1:9" s="110" customFormat="1" hidden="1" x14ac:dyDescent="0.25">
      <c r="A40" s="302"/>
      <c r="B40" s="277"/>
      <c r="C40" s="277"/>
      <c r="D40" s="281"/>
      <c r="E40" s="277"/>
      <c r="F40" s="87">
        <f t="shared" si="0"/>
        <v>0</v>
      </c>
      <c r="G40" s="122" t="s">
        <v>348</v>
      </c>
      <c r="I40" s="122"/>
    </row>
    <row r="41" spans="1:9" s="110" customFormat="1" hidden="1" x14ac:dyDescent="0.25">
      <c r="A41" s="302"/>
      <c r="B41" s="277"/>
      <c r="C41" s="277"/>
      <c r="D41" s="281"/>
      <c r="E41" s="277"/>
      <c r="F41" s="87">
        <f t="shared" si="0"/>
        <v>0</v>
      </c>
      <c r="G41" s="122" t="s">
        <v>348</v>
      </c>
      <c r="I41" s="122"/>
    </row>
    <row r="42" spans="1:9" s="110" customFormat="1" hidden="1" x14ac:dyDescent="0.25">
      <c r="A42" s="302"/>
      <c r="B42" s="277"/>
      <c r="C42" s="277"/>
      <c r="D42" s="281"/>
      <c r="E42" s="277"/>
      <c r="F42" s="87">
        <f t="shared" si="0"/>
        <v>0</v>
      </c>
      <c r="G42" s="122" t="s">
        <v>348</v>
      </c>
      <c r="I42" s="122"/>
    </row>
    <row r="43" spans="1:9" s="110" customFormat="1" hidden="1" x14ac:dyDescent="0.25">
      <c r="A43" s="302"/>
      <c r="B43" s="277"/>
      <c r="C43" s="277"/>
      <c r="D43" s="281"/>
      <c r="E43" s="277"/>
      <c r="F43" s="87">
        <f t="shared" si="0"/>
        <v>0</v>
      </c>
      <c r="G43" s="122" t="s">
        <v>348</v>
      </c>
      <c r="I43" s="122"/>
    </row>
    <row r="44" spans="1:9" s="110" customFormat="1" hidden="1" x14ac:dyDescent="0.25">
      <c r="A44" s="302"/>
      <c r="B44" s="277"/>
      <c r="C44" s="277"/>
      <c r="D44" s="281"/>
      <c r="E44" s="277"/>
      <c r="F44" s="87">
        <f t="shared" si="0"/>
        <v>0</v>
      </c>
      <c r="G44" s="122" t="s">
        <v>348</v>
      </c>
      <c r="I44" s="122"/>
    </row>
    <row r="45" spans="1:9" s="110" customFormat="1" hidden="1" x14ac:dyDescent="0.25">
      <c r="A45" s="302"/>
      <c r="B45" s="277"/>
      <c r="C45" s="277"/>
      <c r="D45" s="281"/>
      <c r="E45" s="277"/>
      <c r="F45" s="87">
        <f t="shared" si="0"/>
        <v>0</v>
      </c>
      <c r="G45" s="122" t="s">
        <v>348</v>
      </c>
      <c r="I45" s="122"/>
    </row>
    <row r="46" spans="1:9" s="110" customFormat="1" hidden="1" x14ac:dyDescent="0.25">
      <c r="A46" s="302"/>
      <c r="B46" s="277"/>
      <c r="C46" s="277"/>
      <c r="D46" s="281"/>
      <c r="E46" s="277"/>
      <c r="F46" s="87">
        <f t="shared" si="0"/>
        <v>0</v>
      </c>
      <c r="G46" s="122" t="s">
        <v>348</v>
      </c>
      <c r="I46" s="122"/>
    </row>
    <row r="47" spans="1:9" s="110" customFormat="1" hidden="1" x14ac:dyDescent="0.25">
      <c r="A47" s="302"/>
      <c r="B47" s="277"/>
      <c r="C47" s="277"/>
      <c r="D47" s="281"/>
      <c r="E47" s="277"/>
      <c r="F47" s="87">
        <f t="shared" si="0"/>
        <v>0</v>
      </c>
      <c r="G47" s="122" t="s">
        <v>348</v>
      </c>
      <c r="I47" s="122"/>
    </row>
    <row r="48" spans="1:9" s="110" customFormat="1" hidden="1" x14ac:dyDescent="0.25">
      <c r="A48" s="302"/>
      <c r="B48" s="277"/>
      <c r="C48" s="277"/>
      <c r="D48" s="281"/>
      <c r="E48" s="277"/>
      <c r="F48" s="87">
        <f t="shared" si="0"/>
        <v>0</v>
      </c>
      <c r="G48" s="122" t="s">
        <v>348</v>
      </c>
      <c r="I48" s="122"/>
    </row>
    <row r="49" spans="1:9" s="110" customFormat="1" hidden="1" x14ac:dyDescent="0.25">
      <c r="A49" s="302"/>
      <c r="B49" s="277"/>
      <c r="C49" s="277"/>
      <c r="D49" s="281"/>
      <c r="E49" s="277"/>
      <c r="F49" s="87">
        <f t="shared" si="0"/>
        <v>0</v>
      </c>
      <c r="G49" s="122" t="s">
        <v>348</v>
      </c>
      <c r="I49" s="122"/>
    </row>
    <row r="50" spans="1:9" s="110" customFormat="1" hidden="1" x14ac:dyDescent="0.25">
      <c r="A50" s="302"/>
      <c r="B50" s="277"/>
      <c r="C50" s="277"/>
      <c r="D50" s="281"/>
      <c r="E50" s="277"/>
      <c r="F50" s="87">
        <f t="shared" si="0"/>
        <v>0</v>
      </c>
      <c r="G50" s="122" t="s">
        <v>348</v>
      </c>
      <c r="I50" s="122"/>
    </row>
    <row r="51" spans="1:9" s="110" customFormat="1" hidden="1" x14ac:dyDescent="0.25">
      <c r="A51" s="302"/>
      <c r="B51" s="277"/>
      <c r="C51" s="277"/>
      <c r="D51" s="281"/>
      <c r="E51" s="277"/>
      <c r="F51" s="87">
        <f t="shared" si="0"/>
        <v>0</v>
      </c>
      <c r="G51" s="122" t="s">
        <v>348</v>
      </c>
      <c r="I51" s="122"/>
    </row>
    <row r="52" spans="1:9" s="110" customFormat="1" hidden="1" x14ac:dyDescent="0.25">
      <c r="A52" s="302"/>
      <c r="B52" s="277"/>
      <c r="C52" s="277"/>
      <c r="D52" s="281"/>
      <c r="E52" s="277"/>
      <c r="F52" s="87">
        <f t="shared" si="0"/>
        <v>0</v>
      </c>
      <c r="G52" s="122" t="s">
        <v>348</v>
      </c>
      <c r="I52" s="122"/>
    </row>
    <row r="53" spans="1:9" s="110" customFormat="1" hidden="1" x14ac:dyDescent="0.25">
      <c r="A53" s="302"/>
      <c r="B53" s="277"/>
      <c r="C53" s="277"/>
      <c r="D53" s="281"/>
      <c r="E53" s="277"/>
      <c r="F53" s="87">
        <f t="shared" si="0"/>
        <v>0</v>
      </c>
      <c r="G53" s="122" t="s">
        <v>348</v>
      </c>
      <c r="I53" s="122"/>
    </row>
    <row r="54" spans="1:9" s="110" customFormat="1" hidden="1" x14ac:dyDescent="0.25">
      <c r="A54" s="302"/>
      <c r="B54" s="277"/>
      <c r="C54" s="277"/>
      <c r="D54" s="281"/>
      <c r="E54" s="277"/>
      <c r="F54" s="87">
        <f t="shared" si="0"/>
        <v>0</v>
      </c>
      <c r="G54" s="122" t="s">
        <v>348</v>
      </c>
      <c r="I54" s="122"/>
    </row>
    <row r="55" spans="1:9" s="110" customFormat="1" hidden="1" x14ac:dyDescent="0.25">
      <c r="A55" s="302"/>
      <c r="B55" s="277"/>
      <c r="C55" s="277"/>
      <c r="D55" s="281"/>
      <c r="E55" s="277"/>
      <c r="F55" s="87">
        <f t="shared" si="0"/>
        <v>0</v>
      </c>
      <c r="G55" s="122" t="s">
        <v>348</v>
      </c>
      <c r="I55" s="122"/>
    </row>
    <row r="56" spans="1:9" s="110" customFormat="1" hidden="1" x14ac:dyDescent="0.25">
      <c r="A56" s="302"/>
      <c r="B56" s="277"/>
      <c r="C56" s="277"/>
      <c r="D56" s="281"/>
      <c r="E56" s="277"/>
      <c r="F56" s="87">
        <f t="shared" si="0"/>
        <v>0</v>
      </c>
      <c r="G56" s="122" t="s">
        <v>348</v>
      </c>
      <c r="I56" s="122"/>
    </row>
    <row r="57" spans="1:9" s="110" customFormat="1" hidden="1" x14ac:dyDescent="0.25">
      <c r="A57" s="302"/>
      <c r="B57" s="277"/>
      <c r="C57" s="277"/>
      <c r="D57" s="281"/>
      <c r="E57" s="277"/>
      <c r="F57" s="87">
        <f t="shared" si="0"/>
        <v>0</v>
      </c>
      <c r="G57" s="122" t="s">
        <v>348</v>
      </c>
      <c r="I57" s="122"/>
    </row>
    <row r="58" spans="1:9" s="110" customFormat="1" hidden="1" x14ac:dyDescent="0.25">
      <c r="A58" s="302"/>
      <c r="B58" s="277"/>
      <c r="C58" s="277"/>
      <c r="D58" s="281"/>
      <c r="E58" s="277"/>
      <c r="F58" s="87">
        <f t="shared" si="0"/>
        <v>0</v>
      </c>
      <c r="G58" s="122" t="s">
        <v>348</v>
      </c>
      <c r="I58" s="122"/>
    </row>
    <row r="59" spans="1:9" s="110" customFormat="1" hidden="1" x14ac:dyDescent="0.25">
      <c r="A59" s="302"/>
      <c r="B59" s="277"/>
      <c r="C59" s="277"/>
      <c r="D59" s="281"/>
      <c r="E59" s="277"/>
      <c r="F59" s="87">
        <f t="shared" si="0"/>
        <v>0</v>
      </c>
      <c r="G59" s="122" t="s">
        <v>348</v>
      </c>
      <c r="I59" s="122"/>
    </row>
    <row r="60" spans="1:9" s="110" customFormat="1" hidden="1" x14ac:dyDescent="0.25">
      <c r="A60" s="302"/>
      <c r="B60" s="277"/>
      <c r="C60" s="277"/>
      <c r="D60" s="281"/>
      <c r="E60" s="277"/>
      <c r="F60" s="87">
        <f t="shared" si="0"/>
        <v>0</v>
      </c>
      <c r="G60" s="122" t="s">
        <v>348</v>
      </c>
      <c r="I60" s="122"/>
    </row>
    <row r="61" spans="1:9" s="110" customFormat="1" hidden="1" x14ac:dyDescent="0.25">
      <c r="A61" s="302"/>
      <c r="B61" s="277"/>
      <c r="C61" s="277"/>
      <c r="D61" s="281"/>
      <c r="E61" s="277"/>
      <c r="F61" s="87">
        <f t="shared" si="0"/>
        <v>0</v>
      </c>
      <c r="G61" s="122" t="s">
        <v>348</v>
      </c>
      <c r="I61" s="122"/>
    </row>
    <row r="62" spans="1:9" s="110" customFormat="1" hidden="1" x14ac:dyDescent="0.25">
      <c r="A62" s="302"/>
      <c r="B62" s="277"/>
      <c r="C62" s="277"/>
      <c r="D62" s="281"/>
      <c r="E62" s="277"/>
      <c r="F62" s="87">
        <f t="shared" si="0"/>
        <v>0</v>
      </c>
      <c r="G62" s="122" t="s">
        <v>348</v>
      </c>
      <c r="I62" s="122"/>
    </row>
    <row r="63" spans="1:9" s="110" customFormat="1" hidden="1" x14ac:dyDescent="0.25">
      <c r="A63" s="302"/>
      <c r="B63" s="277"/>
      <c r="C63" s="277"/>
      <c r="D63" s="281"/>
      <c r="E63" s="277"/>
      <c r="F63" s="87">
        <f t="shared" si="0"/>
        <v>0</v>
      </c>
      <c r="G63" s="122" t="s">
        <v>348</v>
      </c>
      <c r="I63" s="122"/>
    </row>
    <row r="64" spans="1:9" s="110" customFormat="1" hidden="1" x14ac:dyDescent="0.25">
      <c r="A64" s="302"/>
      <c r="B64" s="277"/>
      <c r="C64" s="277"/>
      <c r="D64" s="281"/>
      <c r="E64" s="277"/>
      <c r="F64" s="87">
        <f t="shared" si="0"/>
        <v>0</v>
      </c>
      <c r="G64" s="122" t="s">
        <v>348</v>
      </c>
      <c r="I64" s="122"/>
    </row>
    <row r="65" spans="1:9" s="110" customFormat="1" hidden="1" x14ac:dyDescent="0.25">
      <c r="A65" s="302"/>
      <c r="B65" s="277"/>
      <c r="C65" s="277"/>
      <c r="D65" s="281"/>
      <c r="E65" s="277"/>
      <c r="F65" s="87">
        <f t="shared" si="0"/>
        <v>0</v>
      </c>
      <c r="G65" s="122" t="s">
        <v>348</v>
      </c>
      <c r="I65" s="122"/>
    </row>
    <row r="66" spans="1:9" s="110" customFormat="1" hidden="1" x14ac:dyDescent="0.25">
      <c r="A66" s="302"/>
      <c r="B66" s="277"/>
      <c r="C66" s="277"/>
      <c r="D66" s="281"/>
      <c r="E66" s="277"/>
      <c r="F66" s="87">
        <f t="shared" si="0"/>
        <v>0</v>
      </c>
      <c r="G66" s="122" t="s">
        <v>348</v>
      </c>
      <c r="I66" s="122"/>
    </row>
    <row r="67" spans="1:9" s="110" customFormat="1" hidden="1" x14ac:dyDescent="0.25">
      <c r="A67" s="302"/>
      <c r="B67" s="277"/>
      <c r="C67" s="277"/>
      <c r="D67" s="281"/>
      <c r="E67" s="277"/>
      <c r="F67" s="87">
        <f t="shared" si="0"/>
        <v>0</v>
      </c>
      <c r="G67" s="122" t="s">
        <v>348</v>
      </c>
      <c r="I67" s="122"/>
    </row>
    <row r="68" spans="1:9" s="110" customFormat="1" hidden="1" x14ac:dyDescent="0.25">
      <c r="A68" s="302"/>
      <c r="B68" s="277"/>
      <c r="C68" s="277"/>
      <c r="D68" s="281"/>
      <c r="E68" s="277"/>
      <c r="F68" s="87">
        <f t="shared" si="0"/>
        <v>0</v>
      </c>
      <c r="G68" s="122" t="s">
        <v>348</v>
      </c>
      <c r="I68" s="122"/>
    </row>
    <row r="69" spans="1:9" s="110" customFormat="1" hidden="1" x14ac:dyDescent="0.25">
      <c r="A69" s="302"/>
      <c r="B69" s="277"/>
      <c r="C69" s="277"/>
      <c r="D69" s="281"/>
      <c r="E69" s="277"/>
      <c r="F69" s="87">
        <f t="shared" si="0"/>
        <v>0</v>
      </c>
      <c r="G69" s="122" t="s">
        <v>348</v>
      </c>
      <c r="I69" s="122"/>
    </row>
    <row r="70" spans="1:9" s="110" customFormat="1" hidden="1" x14ac:dyDescent="0.25">
      <c r="A70" s="302"/>
      <c r="B70" s="277"/>
      <c r="C70" s="277"/>
      <c r="D70" s="281"/>
      <c r="E70" s="277"/>
      <c r="F70" s="87">
        <f t="shared" si="0"/>
        <v>0</v>
      </c>
      <c r="G70" s="122" t="s">
        <v>348</v>
      </c>
      <c r="I70" s="122"/>
    </row>
    <row r="71" spans="1:9" s="110" customFormat="1" hidden="1" x14ac:dyDescent="0.25">
      <c r="A71" s="302"/>
      <c r="B71" s="277"/>
      <c r="C71" s="277"/>
      <c r="D71" s="281"/>
      <c r="E71" s="277"/>
      <c r="F71" s="87">
        <f t="shared" si="0"/>
        <v>0</v>
      </c>
      <c r="G71" s="122" t="s">
        <v>348</v>
      </c>
      <c r="I71" s="122"/>
    </row>
    <row r="72" spans="1:9" s="110" customFormat="1" hidden="1" x14ac:dyDescent="0.25">
      <c r="A72" s="302"/>
      <c r="B72" s="277"/>
      <c r="C72" s="277"/>
      <c r="D72" s="281"/>
      <c r="E72" s="277"/>
      <c r="F72" s="87">
        <f t="shared" si="0"/>
        <v>0</v>
      </c>
      <c r="G72" s="122" t="s">
        <v>348</v>
      </c>
      <c r="I72" s="122"/>
    </row>
    <row r="73" spans="1:9" s="110" customFormat="1" hidden="1" x14ac:dyDescent="0.25">
      <c r="A73" s="302"/>
      <c r="B73" s="277"/>
      <c r="C73" s="277"/>
      <c r="D73" s="281"/>
      <c r="E73" s="277"/>
      <c r="F73" s="87">
        <f t="shared" si="0"/>
        <v>0</v>
      </c>
      <c r="G73" s="122" t="s">
        <v>348</v>
      </c>
      <c r="I73" s="122"/>
    </row>
    <row r="74" spans="1:9" s="110" customFormat="1" hidden="1" x14ac:dyDescent="0.25">
      <c r="A74" s="302"/>
      <c r="B74" s="277"/>
      <c r="C74" s="277"/>
      <c r="D74" s="281"/>
      <c r="E74" s="277"/>
      <c r="F74" s="87">
        <f t="shared" si="0"/>
        <v>0</v>
      </c>
      <c r="G74" s="122" t="s">
        <v>348</v>
      </c>
      <c r="I74" s="122"/>
    </row>
    <row r="75" spans="1:9" s="110" customFormat="1" hidden="1" x14ac:dyDescent="0.25">
      <c r="A75" s="302"/>
      <c r="B75" s="277"/>
      <c r="C75" s="277"/>
      <c r="D75" s="281"/>
      <c r="E75" s="277"/>
      <c r="F75" s="87">
        <f t="shared" si="0"/>
        <v>0</v>
      </c>
      <c r="G75" s="122" t="s">
        <v>348</v>
      </c>
      <c r="I75" s="122"/>
    </row>
    <row r="76" spans="1:9" s="110" customFormat="1" hidden="1" x14ac:dyDescent="0.25">
      <c r="A76" s="302"/>
      <c r="B76" s="277"/>
      <c r="C76" s="277"/>
      <c r="D76" s="281"/>
      <c r="E76" s="277"/>
      <c r="F76" s="87">
        <f t="shared" si="0"/>
        <v>0</v>
      </c>
      <c r="G76" s="122" t="s">
        <v>348</v>
      </c>
      <c r="I76" s="122"/>
    </row>
    <row r="77" spans="1:9" s="110" customFormat="1" hidden="1" x14ac:dyDescent="0.25">
      <c r="A77" s="302"/>
      <c r="B77" s="277"/>
      <c r="C77" s="277"/>
      <c r="D77" s="281"/>
      <c r="E77" s="277"/>
      <c r="F77" s="87">
        <f t="shared" si="0"/>
        <v>0</v>
      </c>
      <c r="G77" s="122" t="s">
        <v>348</v>
      </c>
      <c r="I77" s="122"/>
    </row>
    <row r="78" spans="1:9" s="110" customFormat="1" hidden="1" x14ac:dyDescent="0.25">
      <c r="A78" s="302"/>
      <c r="B78" s="277"/>
      <c r="C78" s="277"/>
      <c r="D78" s="281"/>
      <c r="E78" s="277"/>
      <c r="F78" s="87">
        <f t="shared" si="0"/>
        <v>0</v>
      </c>
      <c r="G78" s="122" t="s">
        <v>348</v>
      </c>
      <c r="I78" s="122"/>
    </row>
    <row r="79" spans="1:9" s="110" customFormat="1" hidden="1" x14ac:dyDescent="0.25">
      <c r="A79" s="302"/>
      <c r="B79" s="277"/>
      <c r="C79" s="277"/>
      <c r="D79" s="281"/>
      <c r="E79" s="277"/>
      <c r="F79" s="87">
        <f t="shared" si="0"/>
        <v>0</v>
      </c>
      <c r="G79" s="122" t="s">
        <v>348</v>
      </c>
      <c r="I79" s="122"/>
    </row>
    <row r="80" spans="1:9" s="110" customFormat="1" hidden="1" x14ac:dyDescent="0.25">
      <c r="A80" s="302"/>
      <c r="B80" s="277"/>
      <c r="C80" s="277"/>
      <c r="D80" s="281"/>
      <c r="E80" s="277"/>
      <c r="F80" s="87">
        <f t="shared" si="0"/>
        <v>0</v>
      </c>
      <c r="G80" s="122" t="s">
        <v>348</v>
      </c>
      <c r="I80" s="122"/>
    </row>
    <row r="81" spans="1:9" s="110" customFormat="1" hidden="1" x14ac:dyDescent="0.25">
      <c r="A81" s="302"/>
      <c r="B81" s="277"/>
      <c r="C81" s="277"/>
      <c r="D81" s="281"/>
      <c r="E81" s="277"/>
      <c r="F81" s="87">
        <f t="shared" si="0"/>
        <v>0</v>
      </c>
      <c r="G81" s="122" t="s">
        <v>348</v>
      </c>
      <c r="I81" s="122"/>
    </row>
    <row r="82" spans="1:9" s="110" customFormat="1" hidden="1" x14ac:dyDescent="0.25">
      <c r="A82" s="302"/>
      <c r="B82" s="277"/>
      <c r="C82" s="277"/>
      <c r="D82" s="281"/>
      <c r="E82" s="277"/>
      <c r="F82" s="87">
        <f t="shared" si="0"/>
        <v>0</v>
      </c>
      <c r="G82" s="122" t="s">
        <v>348</v>
      </c>
      <c r="I82" s="122"/>
    </row>
    <row r="83" spans="1:9" s="110" customFormat="1" hidden="1" x14ac:dyDescent="0.25">
      <c r="A83" s="302"/>
      <c r="B83" s="277"/>
      <c r="C83" s="277"/>
      <c r="D83" s="281"/>
      <c r="E83" s="277"/>
      <c r="F83" s="87">
        <f t="shared" si="0"/>
        <v>0</v>
      </c>
      <c r="G83" s="122" t="s">
        <v>348</v>
      </c>
      <c r="I83" s="122"/>
    </row>
    <row r="84" spans="1:9" s="110" customFormat="1" hidden="1" x14ac:dyDescent="0.25">
      <c r="A84" s="302"/>
      <c r="B84" s="277"/>
      <c r="C84" s="277"/>
      <c r="D84" s="281"/>
      <c r="E84" s="277"/>
      <c r="F84" s="87">
        <f t="shared" si="0"/>
        <v>0</v>
      </c>
      <c r="G84" s="122" t="s">
        <v>348</v>
      </c>
      <c r="I84" s="122"/>
    </row>
    <row r="85" spans="1:9" s="110" customFormat="1" hidden="1" x14ac:dyDescent="0.25">
      <c r="A85" s="302"/>
      <c r="B85" s="277"/>
      <c r="C85" s="277"/>
      <c r="D85" s="281"/>
      <c r="E85" s="277"/>
      <c r="F85" s="87">
        <f t="shared" si="0"/>
        <v>0</v>
      </c>
      <c r="G85" s="122" t="s">
        <v>348</v>
      </c>
      <c r="I85" s="122"/>
    </row>
    <row r="86" spans="1:9" s="110" customFormat="1" hidden="1" x14ac:dyDescent="0.25">
      <c r="A86" s="302"/>
      <c r="B86" s="277"/>
      <c r="C86" s="277"/>
      <c r="D86" s="281"/>
      <c r="E86" s="277"/>
      <c r="F86" s="87">
        <f t="shared" si="0"/>
        <v>0</v>
      </c>
      <c r="G86" s="122" t="s">
        <v>348</v>
      </c>
      <c r="I86" s="122"/>
    </row>
    <row r="87" spans="1:9" s="110" customFormat="1" hidden="1" x14ac:dyDescent="0.25">
      <c r="A87" s="302"/>
      <c r="B87" s="277"/>
      <c r="C87" s="277"/>
      <c r="D87" s="281"/>
      <c r="E87" s="277"/>
      <c r="F87" s="87">
        <f t="shared" si="0"/>
        <v>0</v>
      </c>
      <c r="G87" s="122" t="s">
        <v>348</v>
      </c>
      <c r="I87" s="122"/>
    </row>
    <row r="88" spans="1:9" s="110" customFormat="1" hidden="1" x14ac:dyDescent="0.25">
      <c r="A88" s="302"/>
      <c r="B88" s="277"/>
      <c r="C88" s="277"/>
      <c r="D88" s="281"/>
      <c r="E88" s="277"/>
      <c r="F88" s="87">
        <f t="shared" si="0"/>
        <v>0</v>
      </c>
      <c r="G88" s="122" t="s">
        <v>348</v>
      </c>
      <c r="I88" s="122"/>
    </row>
    <row r="89" spans="1:9" s="110" customFormat="1" hidden="1" x14ac:dyDescent="0.25">
      <c r="A89" s="302"/>
      <c r="B89" s="277"/>
      <c r="C89" s="277"/>
      <c r="D89" s="281"/>
      <c r="E89" s="277"/>
      <c r="F89" s="87">
        <f t="shared" si="0"/>
        <v>0</v>
      </c>
      <c r="G89" s="122" t="s">
        <v>348</v>
      </c>
      <c r="I89" s="122"/>
    </row>
    <row r="90" spans="1:9" s="110" customFormat="1" hidden="1" x14ac:dyDescent="0.25">
      <c r="A90" s="302"/>
      <c r="B90" s="277"/>
      <c r="C90" s="277"/>
      <c r="D90" s="281"/>
      <c r="E90" s="277"/>
      <c r="F90" s="87">
        <f t="shared" si="0"/>
        <v>0</v>
      </c>
      <c r="G90" s="122" t="s">
        <v>348</v>
      </c>
      <c r="I90" s="122"/>
    </row>
    <row r="91" spans="1:9" s="110" customFormat="1" hidden="1" x14ac:dyDescent="0.25">
      <c r="A91" s="302"/>
      <c r="B91" s="277"/>
      <c r="C91" s="277"/>
      <c r="D91" s="281"/>
      <c r="E91" s="277"/>
      <c r="F91" s="87">
        <f t="shared" si="0"/>
        <v>0</v>
      </c>
      <c r="G91" s="122" t="s">
        <v>348</v>
      </c>
      <c r="I91" s="122"/>
    </row>
    <row r="92" spans="1:9" s="110" customFormat="1" hidden="1" x14ac:dyDescent="0.25">
      <c r="A92" s="302"/>
      <c r="B92" s="277"/>
      <c r="C92" s="277"/>
      <c r="D92" s="281"/>
      <c r="E92" s="277"/>
      <c r="F92" s="87">
        <f t="shared" si="0"/>
        <v>0</v>
      </c>
      <c r="G92" s="122" t="s">
        <v>348</v>
      </c>
      <c r="I92" s="122"/>
    </row>
    <row r="93" spans="1:9" s="110" customFormat="1" hidden="1" x14ac:dyDescent="0.25">
      <c r="A93" s="302"/>
      <c r="B93" s="277"/>
      <c r="C93" s="277"/>
      <c r="D93" s="281"/>
      <c r="E93" s="277"/>
      <c r="F93" s="87">
        <f t="shared" si="0"/>
        <v>0</v>
      </c>
      <c r="G93" s="122" t="s">
        <v>348</v>
      </c>
      <c r="I93" s="122"/>
    </row>
    <row r="94" spans="1:9" s="110" customFormat="1" hidden="1" x14ac:dyDescent="0.25">
      <c r="A94" s="302"/>
      <c r="B94" s="277"/>
      <c r="C94" s="277"/>
      <c r="D94" s="281"/>
      <c r="E94" s="277"/>
      <c r="F94" s="87">
        <f t="shared" si="0"/>
        <v>0</v>
      </c>
      <c r="G94" s="122" t="s">
        <v>348</v>
      </c>
      <c r="I94" s="122"/>
    </row>
    <row r="95" spans="1:9" s="110" customFormat="1" hidden="1" x14ac:dyDescent="0.25">
      <c r="A95" s="302"/>
      <c r="B95" s="277"/>
      <c r="C95" s="277"/>
      <c r="D95" s="281"/>
      <c r="E95" s="277"/>
      <c r="F95" s="87">
        <f t="shared" si="0"/>
        <v>0</v>
      </c>
      <c r="G95" s="122" t="s">
        <v>348</v>
      </c>
      <c r="I95" s="122"/>
    </row>
    <row r="96" spans="1:9" s="110" customFormat="1" hidden="1" x14ac:dyDescent="0.25">
      <c r="A96" s="302"/>
      <c r="B96" s="277"/>
      <c r="C96" s="277"/>
      <c r="D96" s="281"/>
      <c r="E96" s="277"/>
      <c r="F96" s="87">
        <f t="shared" si="0"/>
        <v>0</v>
      </c>
      <c r="G96" s="122" t="s">
        <v>348</v>
      </c>
      <c r="I96" s="122"/>
    </row>
    <row r="97" spans="1:9" s="110" customFormat="1" hidden="1" x14ac:dyDescent="0.25">
      <c r="A97" s="302"/>
      <c r="B97" s="277"/>
      <c r="C97" s="277"/>
      <c r="D97" s="281"/>
      <c r="E97" s="277"/>
      <c r="F97" s="87">
        <f t="shared" si="0"/>
        <v>0</v>
      </c>
      <c r="G97" s="122" t="s">
        <v>348</v>
      </c>
      <c r="I97" s="122"/>
    </row>
    <row r="98" spans="1:9" s="110" customFormat="1" hidden="1" x14ac:dyDescent="0.25">
      <c r="A98" s="302"/>
      <c r="B98" s="277"/>
      <c r="C98" s="277"/>
      <c r="D98" s="281"/>
      <c r="E98" s="277"/>
      <c r="F98" s="87">
        <f t="shared" si="0"/>
        <v>0</v>
      </c>
      <c r="G98" s="122" t="s">
        <v>348</v>
      </c>
      <c r="I98" s="122"/>
    </row>
    <row r="99" spans="1:9" s="110" customFormat="1" hidden="1" x14ac:dyDescent="0.25">
      <c r="A99" s="302"/>
      <c r="B99" s="277"/>
      <c r="C99" s="277"/>
      <c r="D99" s="281"/>
      <c r="E99" s="277"/>
      <c r="F99" s="87">
        <f t="shared" si="0"/>
        <v>0</v>
      </c>
      <c r="G99" s="122" t="s">
        <v>348</v>
      </c>
      <c r="I99" s="122"/>
    </row>
    <row r="100" spans="1:9" s="110" customFormat="1" hidden="1" x14ac:dyDescent="0.25">
      <c r="A100" s="302"/>
      <c r="B100" s="277"/>
      <c r="C100" s="277"/>
      <c r="D100" s="281"/>
      <c r="E100" s="277"/>
      <c r="F100" s="87">
        <f t="shared" si="0"/>
        <v>0</v>
      </c>
      <c r="G100" s="122" t="s">
        <v>348</v>
      </c>
      <c r="I100" s="122"/>
    </row>
    <row r="101" spans="1:9" s="110" customFormat="1" hidden="1" x14ac:dyDescent="0.25">
      <c r="A101" s="302"/>
      <c r="B101" s="277"/>
      <c r="C101" s="277"/>
      <c r="D101" s="281"/>
      <c r="E101" s="277"/>
      <c r="F101" s="87">
        <f t="shared" si="0"/>
        <v>0</v>
      </c>
      <c r="G101" s="122" t="s">
        <v>348</v>
      </c>
      <c r="I101" s="122"/>
    </row>
    <row r="102" spans="1:9" s="110" customFormat="1" hidden="1" x14ac:dyDescent="0.25">
      <c r="A102" s="302"/>
      <c r="B102" s="277"/>
      <c r="C102" s="277"/>
      <c r="D102" s="281"/>
      <c r="E102" s="277"/>
      <c r="F102" s="87">
        <f t="shared" si="0"/>
        <v>0</v>
      </c>
      <c r="G102" s="122" t="s">
        <v>348</v>
      </c>
      <c r="I102" s="122"/>
    </row>
    <row r="103" spans="1:9" s="110" customFormat="1" hidden="1" x14ac:dyDescent="0.25">
      <c r="A103" s="302"/>
      <c r="B103" s="277"/>
      <c r="C103" s="277"/>
      <c r="D103" s="281"/>
      <c r="E103" s="277"/>
      <c r="F103" s="87">
        <f t="shared" si="0"/>
        <v>0</v>
      </c>
      <c r="G103" s="122" t="s">
        <v>348</v>
      </c>
      <c r="I103" s="122"/>
    </row>
    <row r="104" spans="1:9" s="110" customFormat="1" hidden="1" x14ac:dyDescent="0.25">
      <c r="A104" s="302"/>
      <c r="B104" s="277"/>
      <c r="C104" s="277"/>
      <c r="D104" s="281"/>
      <c r="E104" s="277"/>
      <c r="F104" s="87">
        <f t="shared" si="0"/>
        <v>0</v>
      </c>
      <c r="G104" s="122" t="s">
        <v>348</v>
      </c>
      <c r="I104" s="122"/>
    </row>
    <row r="105" spans="1:9" s="110" customFormat="1" hidden="1" x14ac:dyDescent="0.25">
      <c r="A105" s="302"/>
      <c r="B105" s="277"/>
      <c r="C105" s="277"/>
      <c r="D105" s="281"/>
      <c r="E105" s="277"/>
      <c r="F105" s="87">
        <f t="shared" si="0"/>
        <v>0</v>
      </c>
      <c r="G105" s="122" t="s">
        <v>348</v>
      </c>
      <c r="I105" s="122"/>
    </row>
    <row r="106" spans="1:9" s="110" customFormat="1" hidden="1" x14ac:dyDescent="0.25">
      <c r="A106" s="302"/>
      <c r="B106" s="277"/>
      <c r="C106" s="277"/>
      <c r="D106" s="281"/>
      <c r="E106" s="277"/>
      <c r="F106" s="87">
        <f t="shared" si="0"/>
        <v>0</v>
      </c>
      <c r="G106" s="122" t="s">
        <v>348</v>
      </c>
      <c r="I106" s="122"/>
    </row>
    <row r="107" spans="1:9" s="110" customFormat="1" hidden="1" x14ac:dyDescent="0.25">
      <c r="A107" s="302"/>
      <c r="B107" s="277"/>
      <c r="C107" s="277"/>
      <c r="D107" s="281"/>
      <c r="E107" s="277"/>
      <c r="F107" s="87">
        <f t="shared" si="0"/>
        <v>0</v>
      </c>
      <c r="G107" s="122" t="s">
        <v>348</v>
      </c>
      <c r="I107" s="122"/>
    </row>
    <row r="108" spans="1:9" s="110" customFormat="1" hidden="1" x14ac:dyDescent="0.25">
      <c r="A108" s="302"/>
      <c r="B108" s="277"/>
      <c r="C108" s="277"/>
      <c r="D108" s="281"/>
      <c r="E108" s="277"/>
      <c r="F108" s="87">
        <f t="shared" si="0"/>
        <v>0</v>
      </c>
      <c r="G108" s="122" t="s">
        <v>348</v>
      </c>
      <c r="I108" s="122"/>
    </row>
    <row r="109" spans="1:9" s="110" customFormat="1" hidden="1" x14ac:dyDescent="0.25">
      <c r="A109" s="302"/>
      <c r="B109" s="277"/>
      <c r="C109" s="277"/>
      <c r="D109" s="281"/>
      <c r="E109" s="277"/>
      <c r="F109" s="87">
        <f t="shared" si="0"/>
        <v>0</v>
      </c>
      <c r="G109" s="122" t="s">
        <v>348</v>
      </c>
      <c r="I109" s="122"/>
    </row>
    <row r="110" spans="1:9" s="110" customFormat="1" hidden="1" x14ac:dyDescent="0.25">
      <c r="A110" s="302"/>
      <c r="B110" s="277"/>
      <c r="C110" s="277"/>
      <c r="D110" s="281"/>
      <c r="E110" s="277"/>
      <c r="F110" s="87">
        <f t="shared" si="0"/>
        <v>0</v>
      </c>
      <c r="G110" s="122" t="s">
        <v>348</v>
      </c>
      <c r="I110" s="122"/>
    </row>
    <row r="111" spans="1:9" s="110" customFormat="1" hidden="1" x14ac:dyDescent="0.25">
      <c r="A111" s="302"/>
      <c r="B111" s="277"/>
      <c r="C111" s="277"/>
      <c r="D111" s="281"/>
      <c r="E111" s="277"/>
      <c r="F111" s="87">
        <f t="shared" si="0"/>
        <v>0</v>
      </c>
      <c r="G111" s="122" t="s">
        <v>348</v>
      </c>
      <c r="I111" s="122"/>
    </row>
    <row r="112" spans="1:9" s="110" customFormat="1" hidden="1" x14ac:dyDescent="0.25">
      <c r="A112" s="302"/>
      <c r="B112" s="277"/>
      <c r="C112" s="277"/>
      <c r="D112" s="281"/>
      <c r="E112" s="277"/>
      <c r="F112" s="87">
        <f t="shared" si="0"/>
        <v>0</v>
      </c>
      <c r="G112" s="122" t="s">
        <v>348</v>
      </c>
      <c r="I112" s="122"/>
    </row>
    <row r="113" spans="1:9" s="110" customFormat="1" hidden="1" x14ac:dyDescent="0.25">
      <c r="A113" s="302"/>
      <c r="B113" s="277"/>
      <c r="C113" s="277"/>
      <c r="D113" s="281"/>
      <c r="E113" s="277"/>
      <c r="F113" s="87">
        <f t="shared" si="0"/>
        <v>0</v>
      </c>
      <c r="G113" s="122" t="s">
        <v>348</v>
      </c>
      <c r="I113" s="122"/>
    </row>
    <row r="114" spans="1:9" s="110" customFormat="1" hidden="1" x14ac:dyDescent="0.25">
      <c r="A114" s="302"/>
      <c r="B114" s="277"/>
      <c r="C114" s="277"/>
      <c r="D114" s="281"/>
      <c r="E114" s="277"/>
      <c r="F114" s="87">
        <f t="shared" si="0"/>
        <v>0</v>
      </c>
      <c r="G114" s="122" t="s">
        <v>348</v>
      </c>
      <c r="I114" s="122"/>
    </row>
    <row r="115" spans="1:9" s="110" customFormat="1" hidden="1" x14ac:dyDescent="0.25">
      <c r="A115" s="302"/>
      <c r="B115" s="277"/>
      <c r="C115" s="277"/>
      <c r="D115" s="281"/>
      <c r="E115" s="277"/>
      <c r="F115" s="87">
        <f t="shared" si="0"/>
        <v>0</v>
      </c>
      <c r="G115" s="122" t="s">
        <v>348</v>
      </c>
      <c r="I115" s="122"/>
    </row>
    <row r="116" spans="1:9" s="110" customFormat="1" hidden="1" x14ac:dyDescent="0.25">
      <c r="A116" s="302"/>
      <c r="B116" s="277"/>
      <c r="C116" s="277"/>
      <c r="D116" s="281"/>
      <c r="E116" s="277"/>
      <c r="F116" s="87">
        <f t="shared" si="0"/>
        <v>0</v>
      </c>
      <c r="G116" s="122" t="s">
        <v>348</v>
      </c>
      <c r="I116" s="122"/>
    </row>
    <row r="117" spans="1:9" s="110" customFormat="1" hidden="1" x14ac:dyDescent="0.25">
      <c r="A117" s="302"/>
      <c r="B117" s="277"/>
      <c r="C117" s="277"/>
      <c r="D117" s="281"/>
      <c r="E117" s="277"/>
      <c r="F117" s="87">
        <f t="shared" si="0"/>
        <v>0</v>
      </c>
      <c r="G117" s="122" t="s">
        <v>348</v>
      </c>
      <c r="I117" s="122"/>
    </row>
    <row r="118" spans="1:9" s="110" customFormat="1" hidden="1" x14ac:dyDescent="0.25">
      <c r="A118" s="302"/>
      <c r="B118" s="277"/>
      <c r="C118" s="277"/>
      <c r="D118" s="281"/>
      <c r="E118" s="277"/>
      <c r="F118" s="87">
        <f t="shared" si="0"/>
        <v>0</v>
      </c>
      <c r="G118" s="122" t="s">
        <v>348</v>
      </c>
      <c r="I118" s="122"/>
    </row>
    <row r="119" spans="1:9" s="110" customFormat="1" hidden="1" x14ac:dyDescent="0.25">
      <c r="A119" s="302"/>
      <c r="B119" s="277"/>
      <c r="C119" s="277"/>
      <c r="D119" s="281"/>
      <c r="E119" s="277"/>
      <c r="F119" s="87">
        <f t="shared" si="0"/>
        <v>0</v>
      </c>
      <c r="G119" s="122" t="s">
        <v>348</v>
      </c>
      <c r="I119" s="122"/>
    </row>
    <row r="120" spans="1:9" s="110" customFormat="1" hidden="1" x14ac:dyDescent="0.25">
      <c r="A120" s="302"/>
      <c r="B120" s="277"/>
      <c r="C120" s="277"/>
      <c r="D120" s="281"/>
      <c r="E120" s="277"/>
      <c r="F120" s="87">
        <f t="shared" si="0"/>
        <v>0</v>
      </c>
      <c r="G120" s="122" t="s">
        <v>348</v>
      </c>
      <c r="I120" s="122"/>
    </row>
    <row r="121" spans="1:9" s="110" customFormat="1" hidden="1" x14ac:dyDescent="0.25">
      <c r="A121" s="302"/>
      <c r="B121" s="277"/>
      <c r="C121" s="277"/>
      <c r="D121" s="281"/>
      <c r="E121" s="277"/>
      <c r="F121" s="87">
        <f t="shared" si="0"/>
        <v>0</v>
      </c>
      <c r="G121" s="122" t="s">
        <v>348</v>
      </c>
      <c r="I121" s="122"/>
    </row>
    <row r="122" spans="1:9" s="110" customFormat="1" hidden="1" x14ac:dyDescent="0.25">
      <c r="A122" s="302"/>
      <c r="B122" s="277"/>
      <c r="C122" s="277"/>
      <c r="D122" s="281"/>
      <c r="E122" s="277"/>
      <c r="F122" s="87">
        <f t="shared" si="0"/>
        <v>0</v>
      </c>
      <c r="G122" s="122" t="s">
        <v>348</v>
      </c>
      <c r="I122" s="122"/>
    </row>
    <row r="123" spans="1:9" s="110" customFormat="1" hidden="1" x14ac:dyDescent="0.25">
      <c r="A123" s="302"/>
      <c r="B123" s="277"/>
      <c r="C123" s="277"/>
      <c r="D123" s="281"/>
      <c r="E123" s="277"/>
      <c r="F123" s="87">
        <f t="shared" si="0"/>
        <v>0</v>
      </c>
      <c r="G123" s="122" t="s">
        <v>348</v>
      </c>
      <c r="I123" s="122"/>
    </row>
    <row r="124" spans="1:9" s="110" customFormat="1" hidden="1" x14ac:dyDescent="0.25">
      <c r="A124" s="302"/>
      <c r="B124" s="277"/>
      <c r="C124" s="277"/>
      <c r="D124" s="281"/>
      <c r="E124" s="277"/>
      <c r="F124" s="87">
        <f t="shared" si="0"/>
        <v>0</v>
      </c>
      <c r="G124" s="122" t="s">
        <v>348</v>
      </c>
      <c r="I124" s="122"/>
    </row>
    <row r="125" spans="1:9" s="110" customFormat="1" hidden="1" x14ac:dyDescent="0.25">
      <c r="A125" s="302"/>
      <c r="B125" s="277"/>
      <c r="C125" s="277"/>
      <c r="D125" s="281"/>
      <c r="E125" s="277"/>
      <c r="F125" s="87">
        <f t="shared" si="0"/>
        <v>0</v>
      </c>
      <c r="G125" s="122" t="s">
        <v>348</v>
      </c>
      <c r="I125" s="122"/>
    </row>
    <row r="126" spans="1:9" s="110" customFormat="1" hidden="1" x14ac:dyDescent="0.25">
      <c r="A126" s="302"/>
      <c r="B126" s="277"/>
      <c r="C126" s="277"/>
      <c r="D126" s="281"/>
      <c r="E126" s="277"/>
      <c r="F126" s="87">
        <f t="shared" si="0"/>
        <v>0</v>
      </c>
      <c r="G126" s="122" t="s">
        <v>348</v>
      </c>
      <c r="I126" s="122"/>
    </row>
    <row r="127" spans="1:9" s="110" customFormat="1" hidden="1" x14ac:dyDescent="0.25">
      <c r="A127" s="302"/>
      <c r="B127" s="277"/>
      <c r="C127" s="277"/>
      <c r="D127" s="281"/>
      <c r="E127" s="277"/>
      <c r="F127" s="87">
        <f t="shared" si="0"/>
        <v>0</v>
      </c>
      <c r="G127" s="122" t="s">
        <v>348</v>
      </c>
      <c r="I127" s="122"/>
    </row>
    <row r="128" spans="1:9" s="110" customFormat="1" hidden="1" x14ac:dyDescent="0.25">
      <c r="A128" s="302"/>
      <c r="B128" s="277"/>
      <c r="C128" s="277"/>
      <c r="D128" s="281"/>
      <c r="E128" s="277"/>
      <c r="F128" s="87">
        <f t="shared" si="0"/>
        <v>0</v>
      </c>
      <c r="G128" s="122" t="s">
        <v>348</v>
      </c>
      <c r="I128" s="122"/>
    </row>
    <row r="129" spans="1:9" s="110" customFormat="1" hidden="1" x14ac:dyDescent="0.25">
      <c r="A129" s="302"/>
      <c r="B129" s="277"/>
      <c r="C129" s="277"/>
      <c r="D129" s="281"/>
      <c r="E129" s="277"/>
      <c r="F129" s="87">
        <f t="shared" si="0"/>
        <v>0</v>
      </c>
      <c r="G129" s="122" t="s">
        <v>348</v>
      </c>
      <c r="I129" s="122"/>
    </row>
    <row r="130" spans="1:9" s="110" customFormat="1" hidden="1" x14ac:dyDescent="0.25">
      <c r="A130" s="302"/>
      <c r="B130" s="277"/>
      <c r="C130" s="277"/>
      <c r="D130" s="281"/>
      <c r="E130" s="277"/>
      <c r="F130" s="87">
        <f t="shared" si="0"/>
        <v>0</v>
      </c>
      <c r="G130" s="122" t="s">
        <v>348</v>
      </c>
      <c r="I130" s="122"/>
    </row>
    <row r="131" spans="1:9" s="110" customFormat="1" hidden="1" x14ac:dyDescent="0.25">
      <c r="A131" s="302"/>
      <c r="B131" s="277"/>
      <c r="C131" s="277"/>
      <c r="D131" s="281"/>
      <c r="E131" s="277"/>
      <c r="F131" s="87">
        <f t="shared" si="0"/>
        <v>0</v>
      </c>
      <c r="G131" s="122" t="s">
        <v>348</v>
      </c>
      <c r="I131" s="122"/>
    </row>
    <row r="132" spans="1:9" s="110" customFormat="1" hidden="1" x14ac:dyDescent="0.25">
      <c r="A132" s="302"/>
      <c r="B132" s="277"/>
      <c r="C132" s="277"/>
      <c r="D132" s="281"/>
      <c r="E132" s="277"/>
      <c r="F132" s="87">
        <f t="shared" si="0"/>
        <v>0</v>
      </c>
      <c r="G132" s="122" t="s">
        <v>348</v>
      </c>
      <c r="I132" s="122"/>
    </row>
    <row r="133" spans="1:9" s="110" customFormat="1" hidden="1" x14ac:dyDescent="0.25">
      <c r="A133" s="302"/>
      <c r="B133" s="277"/>
      <c r="C133" s="277"/>
      <c r="D133" s="281"/>
      <c r="E133" s="277"/>
      <c r="F133" s="87">
        <f t="shared" si="0"/>
        <v>0</v>
      </c>
      <c r="G133" s="122" t="s">
        <v>348</v>
      </c>
      <c r="I133" s="122"/>
    </row>
    <row r="134" spans="1:9" s="110" customFormat="1" hidden="1" x14ac:dyDescent="0.25">
      <c r="A134" s="302"/>
      <c r="B134" s="277"/>
      <c r="C134" s="277"/>
      <c r="D134" s="281"/>
      <c r="E134" s="277"/>
      <c r="F134" s="87">
        <f t="shared" si="0"/>
        <v>0</v>
      </c>
      <c r="G134" s="122" t="s">
        <v>348</v>
      </c>
      <c r="I134" s="122"/>
    </row>
    <row r="135" spans="1:9" s="110" customFormat="1" x14ac:dyDescent="0.25">
      <c r="A135" s="302" t="s">
        <v>62</v>
      </c>
      <c r="B135" s="277">
        <v>3</v>
      </c>
      <c r="C135" s="277" t="s">
        <v>322</v>
      </c>
      <c r="D135" s="281">
        <f t="shared" ref="D135:D140" ca="1" si="2">RAND()*400000</f>
        <v>131205.80395503575</v>
      </c>
      <c r="E135" s="277">
        <v>7</v>
      </c>
      <c r="F135" s="309">
        <f ca="1">ROUND(+B135*D135*E135,2)</f>
        <v>2755321.88</v>
      </c>
      <c r="G135" s="122" t="s">
        <v>348</v>
      </c>
      <c r="I135" s="122"/>
    </row>
    <row r="136" spans="1:9" s="110" customFormat="1" x14ac:dyDescent="0.25">
      <c r="A136" s="301"/>
      <c r="B136" s="98"/>
      <c r="C136" s="98"/>
      <c r="D136" s="144"/>
      <c r="E136" s="216" t="s">
        <v>40</v>
      </c>
      <c r="F136" s="322">
        <f ca="1">ROUND(SUBTOTAL(109,F6:F135),2)</f>
        <v>16460952.99</v>
      </c>
      <c r="G136" s="122" t="s">
        <v>348</v>
      </c>
      <c r="I136" s="125" t="s">
        <v>352</v>
      </c>
    </row>
    <row r="137" spans="1:9" s="110" customFormat="1" x14ac:dyDescent="0.25">
      <c r="A137" s="301"/>
      <c r="B137" s="98"/>
      <c r="C137" s="98"/>
      <c r="D137" s="144"/>
      <c r="E137" s="98"/>
      <c r="F137" s="310"/>
      <c r="G137" s="122" t="s">
        <v>349</v>
      </c>
    </row>
    <row r="138" spans="1:9" s="110" customFormat="1" x14ac:dyDescent="0.25">
      <c r="A138" s="302" t="s">
        <v>329</v>
      </c>
      <c r="B138" s="277">
        <v>3</v>
      </c>
      <c r="C138" s="277" t="s">
        <v>322</v>
      </c>
      <c r="D138" s="281">
        <f t="shared" ca="1" si="2"/>
        <v>224666.71426037198</v>
      </c>
      <c r="E138" s="277">
        <v>7</v>
      </c>
      <c r="F138" s="87">
        <f ca="1">ROUND(+B138*D138*E138,2)</f>
        <v>4718001</v>
      </c>
      <c r="G138" s="122" t="s">
        <v>349</v>
      </c>
    </row>
    <row r="139" spans="1:9" s="110" customFormat="1" x14ac:dyDescent="0.25">
      <c r="A139" s="302" t="s">
        <v>356</v>
      </c>
      <c r="B139" s="277">
        <v>3</v>
      </c>
      <c r="C139" s="277" t="s">
        <v>322</v>
      </c>
      <c r="D139" s="281">
        <f t="shared" ca="1" si="2"/>
        <v>82500.422431901432</v>
      </c>
      <c r="E139" s="277">
        <v>7</v>
      </c>
      <c r="F139" s="87">
        <f t="shared" ref="F139:F266" ca="1" si="3">ROUND(+B139*D139*E139,2)</f>
        <v>1732508.87</v>
      </c>
      <c r="G139" s="122" t="s">
        <v>349</v>
      </c>
      <c r="I139" s="122"/>
    </row>
    <row r="140" spans="1:9" s="110" customFormat="1" x14ac:dyDescent="0.25">
      <c r="A140" s="302" t="s">
        <v>357</v>
      </c>
      <c r="B140" s="277">
        <v>3</v>
      </c>
      <c r="C140" s="277" t="s">
        <v>322</v>
      </c>
      <c r="D140" s="281">
        <f t="shared" ca="1" si="2"/>
        <v>312562.22998129233</v>
      </c>
      <c r="E140" s="277">
        <v>7</v>
      </c>
      <c r="F140" s="87">
        <f t="shared" ca="1" si="3"/>
        <v>6563806.8300000001</v>
      </c>
      <c r="G140" s="122" t="s">
        <v>349</v>
      </c>
      <c r="I140" s="122"/>
    </row>
    <row r="141" spans="1:9" s="110" customFormat="1" hidden="1" x14ac:dyDescent="0.25">
      <c r="A141" s="302"/>
      <c r="B141" s="277"/>
      <c r="C141" s="277"/>
      <c r="D141" s="281"/>
      <c r="E141" s="277"/>
      <c r="F141" s="87">
        <f t="shared" si="3"/>
        <v>0</v>
      </c>
      <c r="G141" s="122" t="s">
        <v>349</v>
      </c>
      <c r="I141" s="122"/>
    </row>
    <row r="142" spans="1:9" s="110" customFormat="1" hidden="1" x14ac:dyDescent="0.25">
      <c r="A142" s="302"/>
      <c r="B142" s="277"/>
      <c r="C142" s="277"/>
      <c r="D142" s="281"/>
      <c r="E142" s="277"/>
      <c r="F142" s="87">
        <f t="shared" si="3"/>
        <v>0</v>
      </c>
      <c r="G142" s="122" t="s">
        <v>349</v>
      </c>
      <c r="I142" s="122"/>
    </row>
    <row r="143" spans="1:9" s="110" customFormat="1" hidden="1" x14ac:dyDescent="0.25">
      <c r="A143" s="302"/>
      <c r="B143" s="277"/>
      <c r="C143" s="277"/>
      <c r="D143" s="281"/>
      <c r="E143" s="277"/>
      <c r="F143" s="87">
        <f t="shared" si="3"/>
        <v>0</v>
      </c>
      <c r="G143" s="122" t="s">
        <v>349</v>
      </c>
      <c r="I143" s="122"/>
    </row>
    <row r="144" spans="1:9" s="110" customFormat="1" hidden="1" x14ac:dyDescent="0.25">
      <c r="A144" s="302"/>
      <c r="B144" s="277"/>
      <c r="C144" s="277"/>
      <c r="D144" s="281"/>
      <c r="E144" s="277"/>
      <c r="F144" s="87">
        <f t="shared" si="3"/>
        <v>0</v>
      </c>
      <c r="G144" s="122" t="s">
        <v>349</v>
      </c>
      <c r="I144" s="122"/>
    </row>
    <row r="145" spans="1:9" s="110" customFormat="1" hidden="1" x14ac:dyDescent="0.25">
      <c r="A145" s="302"/>
      <c r="B145" s="277"/>
      <c r="C145" s="277"/>
      <c r="D145" s="281"/>
      <c r="E145" s="277"/>
      <c r="F145" s="87">
        <f t="shared" si="3"/>
        <v>0</v>
      </c>
      <c r="G145" s="122" t="s">
        <v>349</v>
      </c>
      <c r="I145" s="122"/>
    </row>
    <row r="146" spans="1:9" s="110" customFormat="1" hidden="1" x14ac:dyDescent="0.25">
      <c r="A146" s="302"/>
      <c r="B146" s="277"/>
      <c r="C146" s="277"/>
      <c r="D146" s="281"/>
      <c r="E146" s="277"/>
      <c r="F146" s="87">
        <f t="shared" si="3"/>
        <v>0</v>
      </c>
      <c r="G146" s="122" t="s">
        <v>349</v>
      </c>
      <c r="I146" s="122"/>
    </row>
    <row r="147" spans="1:9" s="110" customFormat="1" hidden="1" x14ac:dyDescent="0.25">
      <c r="A147" s="302"/>
      <c r="B147" s="277"/>
      <c r="C147" s="277"/>
      <c r="D147" s="281"/>
      <c r="E147" s="277"/>
      <c r="F147" s="87">
        <f t="shared" si="3"/>
        <v>0</v>
      </c>
      <c r="G147" s="122" t="s">
        <v>349</v>
      </c>
      <c r="I147" s="122"/>
    </row>
    <row r="148" spans="1:9" s="110" customFormat="1" hidden="1" x14ac:dyDescent="0.25">
      <c r="A148" s="302"/>
      <c r="B148" s="277"/>
      <c r="C148" s="277"/>
      <c r="D148" s="281"/>
      <c r="E148" s="277"/>
      <c r="F148" s="87">
        <f t="shared" si="3"/>
        <v>0</v>
      </c>
      <c r="G148" s="122" t="s">
        <v>349</v>
      </c>
      <c r="I148" s="122"/>
    </row>
    <row r="149" spans="1:9" s="110" customFormat="1" hidden="1" x14ac:dyDescent="0.25">
      <c r="A149" s="302"/>
      <c r="B149" s="277"/>
      <c r="C149" s="277"/>
      <c r="D149" s="281"/>
      <c r="E149" s="277"/>
      <c r="F149" s="87">
        <f t="shared" si="3"/>
        <v>0</v>
      </c>
      <c r="G149" s="122" t="s">
        <v>349</v>
      </c>
      <c r="I149" s="122"/>
    </row>
    <row r="150" spans="1:9" s="110" customFormat="1" hidden="1" x14ac:dyDescent="0.25">
      <c r="A150" s="302"/>
      <c r="B150" s="277"/>
      <c r="C150" s="277"/>
      <c r="D150" s="281"/>
      <c r="E150" s="277"/>
      <c r="F150" s="87">
        <f t="shared" si="3"/>
        <v>0</v>
      </c>
      <c r="G150" s="122" t="s">
        <v>349</v>
      </c>
      <c r="I150" s="122"/>
    </row>
    <row r="151" spans="1:9" s="110" customFormat="1" hidden="1" x14ac:dyDescent="0.25">
      <c r="A151" s="302"/>
      <c r="B151" s="277"/>
      <c r="C151" s="277"/>
      <c r="D151" s="281"/>
      <c r="E151" s="277"/>
      <c r="F151" s="87">
        <f t="shared" si="3"/>
        <v>0</v>
      </c>
      <c r="G151" s="122" t="s">
        <v>349</v>
      </c>
      <c r="I151" s="122"/>
    </row>
    <row r="152" spans="1:9" s="110" customFormat="1" hidden="1" x14ac:dyDescent="0.25">
      <c r="A152" s="302"/>
      <c r="B152" s="277"/>
      <c r="C152" s="277"/>
      <c r="D152" s="281"/>
      <c r="E152" s="277"/>
      <c r="F152" s="87">
        <f t="shared" si="3"/>
        <v>0</v>
      </c>
      <c r="G152" s="122" t="s">
        <v>349</v>
      </c>
      <c r="I152" s="122"/>
    </row>
    <row r="153" spans="1:9" s="110" customFormat="1" hidden="1" x14ac:dyDescent="0.25">
      <c r="A153" s="302"/>
      <c r="B153" s="277"/>
      <c r="C153" s="277"/>
      <c r="D153" s="281"/>
      <c r="E153" s="277"/>
      <c r="F153" s="87">
        <f t="shared" si="3"/>
        <v>0</v>
      </c>
      <c r="G153" s="122" t="s">
        <v>349</v>
      </c>
      <c r="I153" s="122"/>
    </row>
    <row r="154" spans="1:9" s="110" customFormat="1" hidden="1" x14ac:dyDescent="0.25">
      <c r="A154" s="302"/>
      <c r="B154" s="277"/>
      <c r="C154" s="277"/>
      <c r="D154" s="281"/>
      <c r="E154" s="277"/>
      <c r="F154" s="87">
        <f t="shared" si="3"/>
        <v>0</v>
      </c>
      <c r="G154" s="122" t="s">
        <v>349</v>
      </c>
      <c r="I154" s="122"/>
    </row>
    <row r="155" spans="1:9" s="110" customFormat="1" hidden="1" x14ac:dyDescent="0.25">
      <c r="A155" s="302"/>
      <c r="B155" s="277"/>
      <c r="C155" s="277"/>
      <c r="D155" s="281"/>
      <c r="E155" s="277"/>
      <c r="F155" s="87">
        <f t="shared" si="3"/>
        <v>0</v>
      </c>
      <c r="G155" s="122" t="s">
        <v>349</v>
      </c>
      <c r="I155" s="122"/>
    </row>
    <row r="156" spans="1:9" s="110" customFormat="1" hidden="1" x14ac:dyDescent="0.25">
      <c r="A156" s="302"/>
      <c r="B156" s="277"/>
      <c r="C156" s="277"/>
      <c r="D156" s="281"/>
      <c r="E156" s="277"/>
      <c r="F156" s="87">
        <f t="shared" si="3"/>
        <v>0</v>
      </c>
      <c r="G156" s="122" t="s">
        <v>349</v>
      </c>
      <c r="I156" s="122"/>
    </row>
    <row r="157" spans="1:9" s="110" customFormat="1" hidden="1" x14ac:dyDescent="0.25">
      <c r="A157" s="302"/>
      <c r="B157" s="277"/>
      <c r="C157" s="277"/>
      <c r="D157" s="281"/>
      <c r="E157" s="277"/>
      <c r="F157" s="87">
        <f t="shared" si="3"/>
        <v>0</v>
      </c>
      <c r="G157" s="122" t="s">
        <v>349</v>
      </c>
      <c r="I157" s="122"/>
    </row>
    <row r="158" spans="1:9" s="110" customFormat="1" hidden="1" x14ac:dyDescent="0.25">
      <c r="A158" s="302"/>
      <c r="B158" s="277"/>
      <c r="C158" s="277"/>
      <c r="D158" s="281"/>
      <c r="E158" s="277"/>
      <c r="F158" s="87">
        <f t="shared" si="3"/>
        <v>0</v>
      </c>
      <c r="G158" s="122" t="s">
        <v>349</v>
      </c>
      <c r="I158" s="122"/>
    </row>
    <row r="159" spans="1:9" s="110" customFormat="1" hidden="1" x14ac:dyDescent="0.25">
      <c r="A159" s="302"/>
      <c r="B159" s="277"/>
      <c r="C159" s="277"/>
      <c r="D159" s="281"/>
      <c r="E159" s="277"/>
      <c r="F159" s="87">
        <f t="shared" si="3"/>
        <v>0</v>
      </c>
      <c r="G159" s="122" t="s">
        <v>349</v>
      </c>
      <c r="I159" s="122"/>
    </row>
    <row r="160" spans="1:9" s="110" customFormat="1" hidden="1" x14ac:dyDescent="0.25">
      <c r="A160" s="302"/>
      <c r="B160" s="277"/>
      <c r="C160" s="277"/>
      <c r="D160" s="281"/>
      <c r="E160" s="277"/>
      <c r="F160" s="87">
        <f t="shared" si="3"/>
        <v>0</v>
      </c>
      <c r="G160" s="122" t="s">
        <v>349</v>
      </c>
      <c r="I160" s="122"/>
    </row>
    <row r="161" spans="1:9" s="110" customFormat="1" hidden="1" x14ac:dyDescent="0.25">
      <c r="A161" s="302"/>
      <c r="B161" s="277"/>
      <c r="C161" s="277"/>
      <c r="D161" s="281"/>
      <c r="E161" s="277"/>
      <c r="F161" s="87">
        <f t="shared" si="3"/>
        <v>0</v>
      </c>
      <c r="G161" s="122" t="s">
        <v>349</v>
      </c>
      <c r="I161" s="122"/>
    </row>
    <row r="162" spans="1:9" s="110" customFormat="1" hidden="1" x14ac:dyDescent="0.25">
      <c r="A162" s="302"/>
      <c r="B162" s="277"/>
      <c r="C162" s="277"/>
      <c r="D162" s="281"/>
      <c r="E162" s="277"/>
      <c r="F162" s="87">
        <f t="shared" si="3"/>
        <v>0</v>
      </c>
      <c r="G162" s="122" t="s">
        <v>349</v>
      </c>
      <c r="I162" s="122"/>
    </row>
    <row r="163" spans="1:9" s="110" customFormat="1" hidden="1" x14ac:dyDescent="0.25">
      <c r="A163" s="302"/>
      <c r="B163" s="277"/>
      <c r="C163" s="277"/>
      <c r="D163" s="281"/>
      <c r="E163" s="277"/>
      <c r="F163" s="87">
        <f t="shared" si="3"/>
        <v>0</v>
      </c>
      <c r="G163" s="122" t="s">
        <v>349</v>
      </c>
      <c r="I163" s="122"/>
    </row>
    <row r="164" spans="1:9" s="110" customFormat="1" hidden="1" x14ac:dyDescent="0.25">
      <c r="A164" s="302"/>
      <c r="B164" s="277"/>
      <c r="C164" s="277"/>
      <c r="D164" s="281"/>
      <c r="E164" s="277"/>
      <c r="F164" s="87">
        <f t="shared" si="3"/>
        <v>0</v>
      </c>
      <c r="G164" s="122" t="s">
        <v>349</v>
      </c>
      <c r="I164" s="122"/>
    </row>
    <row r="165" spans="1:9" s="110" customFormat="1" hidden="1" x14ac:dyDescent="0.25">
      <c r="A165" s="302"/>
      <c r="B165" s="277"/>
      <c r="C165" s="277"/>
      <c r="D165" s="281"/>
      <c r="E165" s="277"/>
      <c r="F165" s="87">
        <f t="shared" si="3"/>
        <v>0</v>
      </c>
      <c r="G165" s="122" t="s">
        <v>349</v>
      </c>
      <c r="I165" s="122"/>
    </row>
    <row r="166" spans="1:9" s="110" customFormat="1" hidden="1" x14ac:dyDescent="0.25">
      <c r="A166" s="302"/>
      <c r="B166" s="277"/>
      <c r="C166" s="277"/>
      <c r="D166" s="281"/>
      <c r="E166" s="277"/>
      <c r="F166" s="87">
        <f t="shared" si="3"/>
        <v>0</v>
      </c>
      <c r="G166" s="122" t="s">
        <v>349</v>
      </c>
      <c r="I166" s="122"/>
    </row>
    <row r="167" spans="1:9" s="110" customFormat="1" hidden="1" x14ac:dyDescent="0.25">
      <c r="A167" s="302"/>
      <c r="B167" s="277"/>
      <c r="C167" s="277"/>
      <c r="D167" s="281"/>
      <c r="E167" s="277"/>
      <c r="F167" s="87">
        <f t="shared" si="3"/>
        <v>0</v>
      </c>
      <c r="G167" s="122" t="s">
        <v>349</v>
      </c>
      <c r="I167" s="122"/>
    </row>
    <row r="168" spans="1:9" s="110" customFormat="1" hidden="1" x14ac:dyDescent="0.25">
      <c r="A168" s="302"/>
      <c r="B168" s="277"/>
      <c r="C168" s="277"/>
      <c r="D168" s="281"/>
      <c r="E168" s="277"/>
      <c r="F168" s="87">
        <f t="shared" si="3"/>
        <v>0</v>
      </c>
      <c r="G168" s="122" t="s">
        <v>349</v>
      </c>
      <c r="I168" s="122"/>
    </row>
    <row r="169" spans="1:9" s="110" customFormat="1" hidden="1" x14ac:dyDescent="0.25">
      <c r="A169" s="302"/>
      <c r="B169" s="277"/>
      <c r="C169" s="277"/>
      <c r="D169" s="281"/>
      <c r="E169" s="277"/>
      <c r="F169" s="87">
        <f t="shared" si="3"/>
        <v>0</v>
      </c>
      <c r="G169" s="122" t="s">
        <v>349</v>
      </c>
      <c r="I169" s="122"/>
    </row>
    <row r="170" spans="1:9" s="110" customFormat="1" hidden="1" x14ac:dyDescent="0.25">
      <c r="A170" s="302"/>
      <c r="B170" s="277"/>
      <c r="C170" s="277"/>
      <c r="D170" s="281"/>
      <c r="E170" s="277"/>
      <c r="F170" s="87">
        <f t="shared" si="3"/>
        <v>0</v>
      </c>
      <c r="G170" s="122" t="s">
        <v>349</v>
      </c>
      <c r="I170" s="122"/>
    </row>
    <row r="171" spans="1:9" s="110" customFormat="1" hidden="1" x14ac:dyDescent="0.25">
      <c r="A171" s="302"/>
      <c r="B171" s="277"/>
      <c r="C171" s="277"/>
      <c r="D171" s="281"/>
      <c r="E171" s="277"/>
      <c r="F171" s="87">
        <f t="shared" si="3"/>
        <v>0</v>
      </c>
      <c r="G171" s="122" t="s">
        <v>349</v>
      </c>
      <c r="I171" s="122"/>
    </row>
    <row r="172" spans="1:9" s="110" customFormat="1" hidden="1" x14ac:dyDescent="0.25">
      <c r="A172" s="302"/>
      <c r="B172" s="277"/>
      <c r="C172" s="277"/>
      <c r="D172" s="281"/>
      <c r="E172" s="277"/>
      <c r="F172" s="87">
        <f t="shared" si="3"/>
        <v>0</v>
      </c>
      <c r="G172" s="122" t="s">
        <v>349</v>
      </c>
      <c r="I172" s="122"/>
    </row>
    <row r="173" spans="1:9" s="110" customFormat="1" hidden="1" x14ac:dyDescent="0.25">
      <c r="A173" s="302"/>
      <c r="B173" s="277"/>
      <c r="C173" s="277"/>
      <c r="D173" s="281"/>
      <c r="E173" s="277"/>
      <c r="F173" s="87">
        <f t="shared" si="3"/>
        <v>0</v>
      </c>
      <c r="G173" s="122" t="s">
        <v>349</v>
      </c>
      <c r="I173" s="122"/>
    </row>
    <row r="174" spans="1:9" s="110" customFormat="1" hidden="1" x14ac:dyDescent="0.25">
      <c r="A174" s="302"/>
      <c r="B174" s="277"/>
      <c r="C174" s="277"/>
      <c r="D174" s="281"/>
      <c r="E174" s="277"/>
      <c r="F174" s="87">
        <f t="shared" si="3"/>
        <v>0</v>
      </c>
      <c r="G174" s="122" t="s">
        <v>349</v>
      </c>
      <c r="I174" s="122"/>
    </row>
    <row r="175" spans="1:9" s="110" customFormat="1" hidden="1" x14ac:dyDescent="0.25">
      <c r="A175" s="302"/>
      <c r="B175" s="277"/>
      <c r="C175" s="277"/>
      <c r="D175" s="281"/>
      <c r="E175" s="277"/>
      <c r="F175" s="87">
        <f t="shared" si="3"/>
        <v>0</v>
      </c>
      <c r="G175" s="122" t="s">
        <v>349</v>
      </c>
      <c r="I175" s="122"/>
    </row>
    <row r="176" spans="1:9" s="110" customFormat="1" hidden="1" x14ac:dyDescent="0.25">
      <c r="A176" s="302"/>
      <c r="B176" s="277"/>
      <c r="C176" s="277"/>
      <c r="D176" s="281"/>
      <c r="E176" s="277"/>
      <c r="F176" s="87">
        <f t="shared" si="3"/>
        <v>0</v>
      </c>
      <c r="G176" s="122" t="s">
        <v>349</v>
      </c>
      <c r="I176" s="122"/>
    </row>
    <row r="177" spans="1:9" s="110" customFormat="1" hidden="1" x14ac:dyDescent="0.25">
      <c r="A177" s="302"/>
      <c r="B177" s="277"/>
      <c r="C177" s="277"/>
      <c r="D177" s="281"/>
      <c r="E177" s="277"/>
      <c r="F177" s="87">
        <f t="shared" si="3"/>
        <v>0</v>
      </c>
      <c r="G177" s="122" t="s">
        <v>349</v>
      </c>
      <c r="I177" s="122"/>
    </row>
    <row r="178" spans="1:9" s="110" customFormat="1" hidden="1" x14ac:dyDescent="0.25">
      <c r="A178" s="302"/>
      <c r="B178" s="277"/>
      <c r="C178" s="277"/>
      <c r="D178" s="281"/>
      <c r="E178" s="277"/>
      <c r="F178" s="87">
        <f t="shared" si="3"/>
        <v>0</v>
      </c>
      <c r="G178" s="122" t="s">
        <v>349</v>
      </c>
      <c r="I178" s="122"/>
    </row>
    <row r="179" spans="1:9" s="110" customFormat="1" hidden="1" x14ac:dyDescent="0.25">
      <c r="A179" s="302"/>
      <c r="B179" s="277"/>
      <c r="C179" s="277"/>
      <c r="D179" s="281"/>
      <c r="E179" s="277"/>
      <c r="F179" s="87">
        <f t="shared" si="3"/>
        <v>0</v>
      </c>
      <c r="G179" s="122" t="s">
        <v>349</v>
      </c>
      <c r="I179" s="122"/>
    </row>
    <row r="180" spans="1:9" s="110" customFormat="1" hidden="1" x14ac:dyDescent="0.25">
      <c r="A180" s="302"/>
      <c r="B180" s="277"/>
      <c r="C180" s="277"/>
      <c r="D180" s="281"/>
      <c r="E180" s="277"/>
      <c r="F180" s="87">
        <f t="shared" si="3"/>
        <v>0</v>
      </c>
      <c r="G180" s="122" t="s">
        <v>349</v>
      </c>
      <c r="I180" s="122"/>
    </row>
    <row r="181" spans="1:9" s="110" customFormat="1" hidden="1" x14ac:dyDescent="0.25">
      <c r="A181" s="302"/>
      <c r="B181" s="277"/>
      <c r="C181" s="277"/>
      <c r="D181" s="281"/>
      <c r="E181" s="277"/>
      <c r="F181" s="87">
        <f t="shared" si="3"/>
        <v>0</v>
      </c>
      <c r="G181" s="122" t="s">
        <v>349</v>
      </c>
      <c r="I181" s="122"/>
    </row>
    <row r="182" spans="1:9" s="110" customFormat="1" hidden="1" x14ac:dyDescent="0.25">
      <c r="A182" s="302"/>
      <c r="B182" s="277"/>
      <c r="C182" s="277"/>
      <c r="D182" s="281"/>
      <c r="E182" s="277"/>
      <c r="F182" s="87">
        <f t="shared" si="3"/>
        <v>0</v>
      </c>
      <c r="G182" s="122" t="s">
        <v>349</v>
      </c>
      <c r="I182" s="122"/>
    </row>
    <row r="183" spans="1:9" s="110" customFormat="1" hidden="1" x14ac:dyDescent="0.25">
      <c r="A183" s="302"/>
      <c r="B183" s="277"/>
      <c r="C183" s="277"/>
      <c r="D183" s="281"/>
      <c r="E183" s="277"/>
      <c r="F183" s="87">
        <f t="shared" si="3"/>
        <v>0</v>
      </c>
      <c r="G183" s="122" t="s">
        <v>349</v>
      </c>
      <c r="I183" s="122"/>
    </row>
    <row r="184" spans="1:9" s="110" customFormat="1" hidden="1" x14ac:dyDescent="0.25">
      <c r="A184" s="302"/>
      <c r="B184" s="277"/>
      <c r="C184" s="277"/>
      <c r="D184" s="281"/>
      <c r="E184" s="277"/>
      <c r="F184" s="87">
        <f t="shared" si="3"/>
        <v>0</v>
      </c>
      <c r="G184" s="122" t="s">
        <v>349</v>
      </c>
      <c r="I184" s="122"/>
    </row>
    <row r="185" spans="1:9" s="110" customFormat="1" hidden="1" x14ac:dyDescent="0.25">
      <c r="A185" s="302"/>
      <c r="B185" s="277"/>
      <c r="C185" s="277"/>
      <c r="D185" s="281"/>
      <c r="E185" s="277"/>
      <c r="F185" s="87">
        <f t="shared" si="3"/>
        <v>0</v>
      </c>
      <c r="G185" s="122" t="s">
        <v>349</v>
      </c>
      <c r="I185" s="122"/>
    </row>
    <row r="186" spans="1:9" s="110" customFormat="1" hidden="1" x14ac:dyDescent="0.25">
      <c r="A186" s="302"/>
      <c r="B186" s="277"/>
      <c r="C186" s="277"/>
      <c r="D186" s="281"/>
      <c r="E186" s="277"/>
      <c r="F186" s="87">
        <f t="shared" si="3"/>
        <v>0</v>
      </c>
      <c r="G186" s="122" t="s">
        <v>349</v>
      </c>
      <c r="I186" s="122"/>
    </row>
    <row r="187" spans="1:9" s="110" customFormat="1" hidden="1" x14ac:dyDescent="0.25">
      <c r="A187" s="302"/>
      <c r="B187" s="277"/>
      <c r="C187" s="277"/>
      <c r="D187" s="281"/>
      <c r="E187" s="277"/>
      <c r="F187" s="87">
        <f t="shared" si="3"/>
        <v>0</v>
      </c>
      <c r="G187" s="122" t="s">
        <v>349</v>
      </c>
      <c r="I187" s="122"/>
    </row>
    <row r="188" spans="1:9" s="110" customFormat="1" hidden="1" x14ac:dyDescent="0.25">
      <c r="A188" s="302"/>
      <c r="B188" s="277"/>
      <c r="C188" s="277"/>
      <c r="D188" s="281"/>
      <c r="E188" s="277"/>
      <c r="F188" s="87">
        <f t="shared" si="3"/>
        <v>0</v>
      </c>
      <c r="G188" s="122" t="s">
        <v>349</v>
      </c>
      <c r="I188" s="122"/>
    </row>
    <row r="189" spans="1:9" s="110" customFormat="1" hidden="1" x14ac:dyDescent="0.25">
      <c r="A189" s="302"/>
      <c r="B189" s="277"/>
      <c r="C189" s="277"/>
      <c r="D189" s="281"/>
      <c r="E189" s="277"/>
      <c r="F189" s="87">
        <f t="shared" si="3"/>
        <v>0</v>
      </c>
      <c r="G189" s="122" t="s">
        <v>349</v>
      </c>
      <c r="I189" s="122"/>
    </row>
    <row r="190" spans="1:9" s="110" customFormat="1" hidden="1" x14ac:dyDescent="0.25">
      <c r="A190" s="302"/>
      <c r="B190" s="277"/>
      <c r="C190" s="277"/>
      <c r="D190" s="281"/>
      <c r="E190" s="277"/>
      <c r="F190" s="87">
        <f t="shared" si="3"/>
        <v>0</v>
      </c>
      <c r="G190" s="122" t="s">
        <v>349</v>
      </c>
      <c r="I190" s="122"/>
    </row>
    <row r="191" spans="1:9" s="110" customFormat="1" hidden="1" x14ac:dyDescent="0.25">
      <c r="A191" s="302"/>
      <c r="B191" s="277"/>
      <c r="C191" s="277"/>
      <c r="D191" s="281"/>
      <c r="E191" s="277"/>
      <c r="F191" s="87">
        <f t="shared" si="3"/>
        <v>0</v>
      </c>
      <c r="G191" s="122" t="s">
        <v>349</v>
      </c>
      <c r="I191" s="122"/>
    </row>
    <row r="192" spans="1:9" s="110" customFormat="1" hidden="1" x14ac:dyDescent="0.25">
      <c r="A192" s="302"/>
      <c r="B192" s="277"/>
      <c r="C192" s="277"/>
      <c r="D192" s="281"/>
      <c r="E192" s="277"/>
      <c r="F192" s="87">
        <f t="shared" si="3"/>
        <v>0</v>
      </c>
      <c r="G192" s="122" t="s">
        <v>349</v>
      </c>
      <c r="I192" s="122"/>
    </row>
    <row r="193" spans="1:9" s="110" customFormat="1" hidden="1" x14ac:dyDescent="0.25">
      <c r="A193" s="302"/>
      <c r="B193" s="277"/>
      <c r="C193" s="277"/>
      <c r="D193" s="281"/>
      <c r="E193" s="277"/>
      <c r="F193" s="87">
        <f t="shared" si="3"/>
        <v>0</v>
      </c>
      <c r="G193" s="122" t="s">
        <v>349</v>
      </c>
      <c r="I193" s="122"/>
    </row>
    <row r="194" spans="1:9" s="110" customFormat="1" hidden="1" x14ac:dyDescent="0.25">
      <c r="A194" s="302"/>
      <c r="B194" s="277"/>
      <c r="C194" s="277"/>
      <c r="D194" s="281"/>
      <c r="E194" s="277"/>
      <c r="F194" s="87">
        <f t="shared" si="3"/>
        <v>0</v>
      </c>
      <c r="G194" s="122" t="s">
        <v>349</v>
      </c>
      <c r="I194" s="122"/>
    </row>
    <row r="195" spans="1:9" s="110" customFormat="1" hidden="1" x14ac:dyDescent="0.25">
      <c r="A195" s="302"/>
      <c r="B195" s="277"/>
      <c r="C195" s="277"/>
      <c r="D195" s="281"/>
      <c r="E195" s="277"/>
      <c r="F195" s="87">
        <f t="shared" si="3"/>
        <v>0</v>
      </c>
      <c r="G195" s="122" t="s">
        <v>349</v>
      </c>
      <c r="I195" s="122"/>
    </row>
    <row r="196" spans="1:9" s="110" customFormat="1" hidden="1" x14ac:dyDescent="0.25">
      <c r="A196" s="302"/>
      <c r="B196" s="277"/>
      <c r="C196" s="277"/>
      <c r="D196" s="281"/>
      <c r="E196" s="277"/>
      <c r="F196" s="87">
        <f t="shared" si="3"/>
        <v>0</v>
      </c>
      <c r="G196" s="122" t="s">
        <v>349</v>
      </c>
      <c r="I196" s="122"/>
    </row>
    <row r="197" spans="1:9" s="110" customFormat="1" hidden="1" x14ac:dyDescent="0.25">
      <c r="A197" s="302"/>
      <c r="B197" s="277"/>
      <c r="C197" s="277"/>
      <c r="D197" s="281"/>
      <c r="E197" s="277"/>
      <c r="F197" s="87">
        <f t="shared" si="3"/>
        <v>0</v>
      </c>
      <c r="G197" s="122" t="s">
        <v>349</v>
      </c>
      <c r="I197" s="122"/>
    </row>
    <row r="198" spans="1:9" s="110" customFormat="1" hidden="1" x14ac:dyDescent="0.25">
      <c r="A198" s="302"/>
      <c r="B198" s="277"/>
      <c r="C198" s="277"/>
      <c r="D198" s="281"/>
      <c r="E198" s="277"/>
      <c r="F198" s="87">
        <f t="shared" si="3"/>
        <v>0</v>
      </c>
      <c r="G198" s="122" t="s">
        <v>349</v>
      </c>
      <c r="I198" s="122"/>
    </row>
    <row r="199" spans="1:9" s="110" customFormat="1" hidden="1" x14ac:dyDescent="0.25">
      <c r="A199" s="302"/>
      <c r="B199" s="277"/>
      <c r="C199" s="277"/>
      <c r="D199" s="281"/>
      <c r="E199" s="277"/>
      <c r="F199" s="87">
        <f t="shared" si="3"/>
        <v>0</v>
      </c>
      <c r="G199" s="122" t="s">
        <v>349</v>
      </c>
      <c r="I199" s="122"/>
    </row>
    <row r="200" spans="1:9" s="110" customFormat="1" hidden="1" x14ac:dyDescent="0.25">
      <c r="A200" s="302"/>
      <c r="B200" s="277"/>
      <c r="C200" s="277"/>
      <c r="D200" s="281"/>
      <c r="E200" s="277"/>
      <c r="F200" s="87">
        <f t="shared" si="3"/>
        <v>0</v>
      </c>
      <c r="G200" s="122" t="s">
        <v>349</v>
      </c>
      <c r="I200" s="122"/>
    </row>
    <row r="201" spans="1:9" s="110" customFormat="1" hidden="1" x14ac:dyDescent="0.25">
      <c r="A201" s="302"/>
      <c r="B201" s="277"/>
      <c r="C201" s="277"/>
      <c r="D201" s="281"/>
      <c r="E201" s="277"/>
      <c r="F201" s="87">
        <f t="shared" si="3"/>
        <v>0</v>
      </c>
      <c r="G201" s="122" t="s">
        <v>349</v>
      </c>
      <c r="I201" s="122"/>
    </row>
    <row r="202" spans="1:9" s="110" customFormat="1" hidden="1" x14ac:dyDescent="0.25">
      <c r="A202" s="302"/>
      <c r="B202" s="277"/>
      <c r="C202" s="277"/>
      <c r="D202" s="281"/>
      <c r="E202" s="277"/>
      <c r="F202" s="87">
        <f t="shared" si="3"/>
        <v>0</v>
      </c>
      <c r="G202" s="122" t="s">
        <v>349</v>
      </c>
      <c r="I202" s="122"/>
    </row>
    <row r="203" spans="1:9" s="110" customFormat="1" hidden="1" x14ac:dyDescent="0.25">
      <c r="A203" s="302"/>
      <c r="B203" s="277"/>
      <c r="C203" s="277"/>
      <c r="D203" s="281"/>
      <c r="E203" s="277"/>
      <c r="F203" s="87">
        <f t="shared" si="3"/>
        <v>0</v>
      </c>
      <c r="G203" s="122" t="s">
        <v>349</v>
      </c>
      <c r="I203" s="122"/>
    </row>
    <row r="204" spans="1:9" s="110" customFormat="1" hidden="1" x14ac:dyDescent="0.25">
      <c r="A204" s="302"/>
      <c r="B204" s="277"/>
      <c r="C204" s="277"/>
      <c r="D204" s="281"/>
      <c r="E204" s="277"/>
      <c r="F204" s="87">
        <f t="shared" si="3"/>
        <v>0</v>
      </c>
      <c r="G204" s="122" t="s">
        <v>349</v>
      </c>
      <c r="I204" s="122"/>
    </row>
    <row r="205" spans="1:9" s="110" customFormat="1" hidden="1" x14ac:dyDescent="0.25">
      <c r="A205" s="302"/>
      <c r="B205" s="277"/>
      <c r="C205" s="277"/>
      <c r="D205" s="281"/>
      <c r="E205" s="277"/>
      <c r="F205" s="87">
        <f t="shared" si="3"/>
        <v>0</v>
      </c>
      <c r="G205" s="122" t="s">
        <v>349</v>
      </c>
      <c r="I205" s="122"/>
    </row>
    <row r="206" spans="1:9" s="110" customFormat="1" hidden="1" x14ac:dyDescent="0.25">
      <c r="A206" s="302"/>
      <c r="B206" s="277"/>
      <c r="C206" s="277"/>
      <c r="D206" s="281"/>
      <c r="E206" s="277"/>
      <c r="F206" s="87">
        <f t="shared" si="3"/>
        <v>0</v>
      </c>
      <c r="G206" s="122" t="s">
        <v>349</v>
      </c>
      <c r="I206" s="122"/>
    </row>
    <row r="207" spans="1:9" s="110" customFormat="1" hidden="1" x14ac:dyDescent="0.25">
      <c r="A207" s="302"/>
      <c r="B207" s="277"/>
      <c r="C207" s="277"/>
      <c r="D207" s="281"/>
      <c r="E207" s="277"/>
      <c r="F207" s="87">
        <f t="shared" si="3"/>
        <v>0</v>
      </c>
      <c r="G207" s="122" t="s">
        <v>349</v>
      </c>
      <c r="I207" s="122"/>
    </row>
    <row r="208" spans="1:9" s="110" customFormat="1" hidden="1" x14ac:dyDescent="0.25">
      <c r="A208" s="302"/>
      <c r="B208" s="277"/>
      <c r="C208" s="277"/>
      <c r="D208" s="281"/>
      <c r="E208" s="277"/>
      <c r="F208" s="87">
        <f t="shared" si="3"/>
        <v>0</v>
      </c>
      <c r="G208" s="122" t="s">
        <v>349</v>
      </c>
      <c r="I208" s="122"/>
    </row>
    <row r="209" spans="1:9" s="110" customFormat="1" hidden="1" x14ac:dyDescent="0.25">
      <c r="A209" s="302"/>
      <c r="B209" s="277"/>
      <c r="C209" s="277"/>
      <c r="D209" s="281"/>
      <c r="E209" s="277"/>
      <c r="F209" s="87">
        <f t="shared" si="3"/>
        <v>0</v>
      </c>
      <c r="G209" s="122" t="s">
        <v>349</v>
      </c>
      <c r="I209" s="122"/>
    </row>
    <row r="210" spans="1:9" s="110" customFormat="1" hidden="1" x14ac:dyDescent="0.25">
      <c r="A210" s="302"/>
      <c r="B210" s="277"/>
      <c r="C210" s="277"/>
      <c r="D210" s="281"/>
      <c r="E210" s="277"/>
      <c r="F210" s="87">
        <f t="shared" si="3"/>
        <v>0</v>
      </c>
      <c r="G210" s="122" t="s">
        <v>349</v>
      </c>
      <c r="I210" s="122"/>
    </row>
    <row r="211" spans="1:9" s="110" customFormat="1" hidden="1" x14ac:dyDescent="0.25">
      <c r="A211" s="302"/>
      <c r="B211" s="277"/>
      <c r="C211" s="277"/>
      <c r="D211" s="281"/>
      <c r="E211" s="277"/>
      <c r="F211" s="87">
        <f t="shared" si="3"/>
        <v>0</v>
      </c>
      <c r="G211" s="122" t="s">
        <v>349</v>
      </c>
      <c r="I211" s="122"/>
    </row>
    <row r="212" spans="1:9" s="110" customFormat="1" hidden="1" x14ac:dyDescent="0.25">
      <c r="A212" s="302"/>
      <c r="B212" s="277"/>
      <c r="C212" s="277"/>
      <c r="D212" s="281"/>
      <c r="E212" s="277"/>
      <c r="F212" s="87">
        <f t="shared" si="3"/>
        <v>0</v>
      </c>
      <c r="G212" s="122" t="s">
        <v>349</v>
      </c>
      <c r="I212" s="122"/>
    </row>
    <row r="213" spans="1:9" s="110" customFormat="1" hidden="1" x14ac:dyDescent="0.25">
      <c r="A213" s="302"/>
      <c r="B213" s="277"/>
      <c r="C213" s="277"/>
      <c r="D213" s="281"/>
      <c r="E213" s="277"/>
      <c r="F213" s="87">
        <f t="shared" si="3"/>
        <v>0</v>
      </c>
      <c r="G213" s="122" t="s">
        <v>349</v>
      </c>
      <c r="I213" s="122"/>
    </row>
    <row r="214" spans="1:9" s="110" customFormat="1" hidden="1" x14ac:dyDescent="0.25">
      <c r="A214" s="302"/>
      <c r="B214" s="277"/>
      <c r="C214" s="277"/>
      <c r="D214" s="281"/>
      <c r="E214" s="277"/>
      <c r="F214" s="87">
        <f t="shared" si="3"/>
        <v>0</v>
      </c>
      <c r="G214" s="122" t="s">
        <v>349</v>
      </c>
      <c r="I214" s="122"/>
    </row>
    <row r="215" spans="1:9" s="110" customFormat="1" hidden="1" x14ac:dyDescent="0.25">
      <c r="A215" s="302"/>
      <c r="B215" s="277"/>
      <c r="C215" s="277"/>
      <c r="D215" s="281"/>
      <c r="E215" s="277"/>
      <c r="F215" s="87">
        <f t="shared" si="3"/>
        <v>0</v>
      </c>
      <c r="G215" s="122" t="s">
        <v>349</v>
      </c>
      <c r="I215" s="122"/>
    </row>
    <row r="216" spans="1:9" s="110" customFormat="1" hidden="1" x14ac:dyDescent="0.25">
      <c r="A216" s="302"/>
      <c r="B216" s="277"/>
      <c r="C216" s="277"/>
      <c r="D216" s="281"/>
      <c r="E216" s="277"/>
      <c r="F216" s="87">
        <f t="shared" si="3"/>
        <v>0</v>
      </c>
      <c r="G216" s="122" t="s">
        <v>349</v>
      </c>
      <c r="I216" s="122"/>
    </row>
    <row r="217" spans="1:9" s="110" customFormat="1" hidden="1" x14ac:dyDescent="0.25">
      <c r="A217" s="302"/>
      <c r="B217" s="277"/>
      <c r="C217" s="277"/>
      <c r="D217" s="281"/>
      <c r="E217" s="277"/>
      <c r="F217" s="87">
        <f t="shared" si="3"/>
        <v>0</v>
      </c>
      <c r="G217" s="122" t="s">
        <v>349</v>
      </c>
      <c r="I217" s="122"/>
    </row>
    <row r="218" spans="1:9" s="110" customFormat="1" hidden="1" x14ac:dyDescent="0.25">
      <c r="A218" s="302"/>
      <c r="B218" s="277"/>
      <c r="C218" s="277"/>
      <c r="D218" s="281"/>
      <c r="E218" s="277"/>
      <c r="F218" s="87">
        <f t="shared" si="3"/>
        <v>0</v>
      </c>
      <c r="G218" s="122" t="s">
        <v>349</v>
      </c>
      <c r="I218" s="122"/>
    </row>
    <row r="219" spans="1:9" s="110" customFormat="1" hidden="1" x14ac:dyDescent="0.25">
      <c r="A219" s="302"/>
      <c r="B219" s="277"/>
      <c r="C219" s="277"/>
      <c r="D219" s="281"/>
      <c r="E219" s="277"/>
      <c r="F219" s="87">
        <f t="shared" si="3"/>
        <v>0</v>
      </c>
      <c r="G219" s="122" t="s">
        <v>349</v>
      </c>
      <c r="I219" s="122"/>
    </row>
    <row r="220" spans="1:9" s="110" customFormat="1" hidden="1" x14ac:dyDescent="0.25">
      <c r="A220" s="302"/>
      <c r="B220" s="277"/>
      <c r="C220" s="277"/>
      <c r="D220" s="281"/>
      <c r="E220" s="277"/>
      <c r="F220" s="87">
        <f t="shared" si="3"/>
        <v>0</v>
      </c>
      <c r="G220" s="122" t="s">
        <v>349</v>
      </c>
      <c r="I220" s="122"/>
    </row>
    <row r="221" spans="1:9" s="110" customFormat="1" hidden="1" x14ac:dyDescent="0.25">
      <c r="A221" s="302"/>
      <c r="B221" s="277"/>
      <c r="C221" s="277"/>
      <c r="D221" s="281"/>
      <c r="E221" s="277"/>
      <c r="F221" s="87">
        <f t="shared" si="3"/>
        <v>0</v>
      </c>
      <c r="G221" s="122" t="s">
        <v>349</v>
      </c>
      <c r="I221" s="122"/>
    </row>
    <row r="222" spans="1:9" s="110" customFormat="1" hidden="1" x14ac:dyDescent="0.25">
      <c r="A222" s="302"/>
      <c r="B222" s="277"/>
      <c r="C222" s="277"/>
      <c r="D222" s="281"/>
      <c r="E222" s="277"/>
      <c r="F222" s="87">
        <f t="shared" si="3"/>
        <v>0</v>
      </c>
      <c r="G222" s="122" t="s">
        <v>349</v>
      </c>
      <c r="I222" s="122"/>
    </row>
    <row r="223" spans="1:9" s="110" customFormat="1" hidden="1" x14ac:dyDescent="0.25">
      <c r="A223" s="302"/>
      <c r="B223" s="277"/>
      <c r="C223" s="277"/>
      <c r="D223" s="281"/>
      <c r="E223" s="277"/>
      <c r="F223" s="87">
        <f t="shared" si="3"/>
        <v>0</v>
      </c>
      <c r="G223" s="122" t="s">
        <v>349</v>
      </c>
      <c r="I223" s="122"/>
    </row>
    <row r="224" spans="1:9" s="110" customFormat="1" hidden="1" x14ac:dyDescent="0.25">
      <c r="A224" s="302"/>
      <c r="B224" s="277"/>
      <c r="C224" s="277"/>
      <c r="D224" s="281"/>
      <c r="E224" s="277"/>
      <c r="F224" s="87">
        <f t="shared" si="3"/>
        <v>0</v>
      </c>
      <c r="G224" s="122" t="s">
        <v>349</v>
      </c>
      <c r="I224" s="122"/>
    </row>
    <row r="225" spans="1:9" s="110" customFormat="1" hidden="1" x14ac:dyDescent="0.25">
      <c r="A225" s="302"/>
      <c r="B225" s="277"/>
      <c r="C225" s="277"/>
      <c r="D225" s="281"/>
      <c r="E225" s="277"/>
      <c r="F225" s="87">
        <f t="shared" si="3"/>
        <v>0</v>
      </c>
      <c r="G225" s="122" t="s">
        <v>349</v>
      </c>
      <c r="I225" s="122"/>
    </row>
    <row r="226" spans="1:9" s="110" customFormat="1" hidden="1" x14ac:dyDescent="0.25">
      <c r="A226" s="302"/>
      <c r="B226" s="277"/>
      <c r="C226" s="277"/>
      <c r="D226" s="281"/>
      <c r="E226" s="277"/>
      <c r="F226" s="87">
        <f t="shared" si="3"/>
        <v>0</v>
      </c>
      <c r="G226" s="122" t="s">
        <v>349</v>
      </c>
      <c r="I226" s="122"/>
    </row>
    <row r="227" spans="1:9" s="110" customFormat="1" hidden="1" x14ac:dyDescent="0.25">
      <c r="A227" s="302"/>
      <c r="B227" s="277"/>
      <c r="C227" s="277"/>
      <c r="D227" s="281"/>
      <c r="E227" s="277"/>
      <c r="F227" s="87">
        <f t="shared" si="3"/>
        <v>0</v>
      </c>
      <c r="G227" s="122" t="s">
        <v>349</v>
      </c>
      <c r="I227" s="122"/>
    </row>
    <row r="228" spans="1:9" s="110" customFormat="1" hidden="1" x14ac:dyDescent="0.25">
      <c r="A228" s="302"/>
      <c r="B228" s="277"/>
      <c r="C228" s="277"/>
      <c r="D228" s="281"/>
      <c r="E228" s="277"/>
      <c r="F228" s="87">
        <f t="shared" si="3"/>
        <v>0</v>
      </c>
      <c r="G228" s="122" t="s">
        <v>349</v>
      </c>
      <c r="I228" s="122"/>
    </row>
    <row r="229" spans="1:9" s="110" customFormat="1" hidden="1" x14ac:dyDescent="0.25">
      <c r="A229" s="302"/>
      <c r="B229" s="277"/>
      <c r="C229" s="277"/>
      <c r="D229" s="281"/>
      <c r="E229" s="277"/>
      <c r="F229" s="87">
        <f t="shared" si="3"/>
        <v>0</v>
      </c>
      <c r="G229" s="122" t="s">
        <v>349</v>
      </c>
      <c r="I229" s="122"/>
    </row>
    <row r="230" spans="1:9" s="110" customFormat="1" hidden="1" x14ac:dyDescent="0.25">
      <c r="A230" s="302"/>
      <c r="B230" s="277"/>
      <c r="C230" s="277"/>
      <c r="D230" s="281"/>
      <c r="E230" s="277"/>
      <c r="F230" s="87">
        <f t="shared" si="3"/>
        <v>0</v>
      </c>
      <c r="G230" s="122" t="s">
        <v>349</v>
      </c>
      <c r="I230" s="122"/>
    </row>
    <row r="231" spans="1:9" s="110" customFormat="1" hidden="1" x14ac:dyDescent="0.25">
      <c r="A231" s="302"/>
      <c r="B231" s="277"/>
      <c r="C231" s="277"/>
      <c r="D231" s="281"/>
      <c r="E231" s="277"/>
      <c r="F231" s="87">
        <f t="shared" si="3"/>
        <v>0</v>
      </c>
      <c r="G231" s="122" t="s">
        <v>349</v>
      </c>
      <c r="I231" s="122"/>
    </row>
    <row r="232" spans="1:9" s="110" customFormat="1" hidden="1" x14ac:dyDescent="0.25">
      <c r="A232" s="302"/>
      <c r="B232" s="277"/>
      <c r="C232" s="277"/>
      <c r="D232" s="281"/>
      <c r="E232" s="277"/>
      <c r="F232" s="87">
        <f t="shared" si="3"/>
        <v>0</v>
      </c>
      <c r="G232" s="122" t="s">
        <v>349</v>
      </c>
      <c r="I232" s="122"/>
    </row>
    <row r="233" spans="1:9" s="110" customFormat="1" hidden="1" x14ac:dyDescent="0.25">
      <c r="A233" s="302"/>
      <c r="B233" s="277"/>
      <c r="C233" s="277"/>
      <c r="D233" s="281"/>
      <c r="E233" s="277"/>
      <c r="F233" s="87">
        <f t="shared" si="3"/>
        <v>0</v>
      </c>
      <c r="G233" s="122" t="s">
        <v>349</v>
      </c>
      <c r="I233" s="122"/>
    </row>
    <row r="234" spans="1:9" s="110" customFormat="1" hidden="1" x14ac:dyDescent="0.25">
      <c r="A234" s="302"/>
      <c r="B234" s="277"/>
      <c r="C234" s="277"/>
      <c r="D234" s="281"/>
      <c r="E234" s="277"/>
      <c r="F234" s="87">
        <f t="shared" si="3"/>
        <v>0</v>
      </c>
      <c r="G234" s="122" t="s">
        <v>349</v>
      </c>
      <c r="I234" s="122"/>
    </row>
    <row r="235" spans="1:9" s="110" customFormat="1" hidden="1" x14ac:dyDescent="0.25">
      <c r="A235" s="302"/>
      <c r="B235" s="277"/>
      <c r="C235" s="277"/>
      <c r="D235" s="281"/>
      <c r="E235" s="277"/>
      <c r="F235" s="87">
        <f t="shared" si="3"/>
        <v>0</v>
      </c>
      <c r="G235" s="122" t="s">
        <v>349</v>
      </c>
      <c r="I235" s="122"/>
    </row>
    <row r="236" spans="1:9" s="110" customFormat="1" hidden="1" x14ac:dyDescent="0.25">
      <c r="A236" s="302"/>
      <c r="B236" s="277"/>
      <c r="C236" s="277"/>
      <c r="D236" s="281"/>
      <c r="E236" s="277"/>
      <c r="F236" s="87">
        <f t="shared" si="3"/>
        <v>0</v>
      </c>
      <c r="G236" s="122" t="s">
        <v>349</v>
      </c>
      <c r="I236" s="122"/>
    </row>
    <row r="237" spans="1:9" s="110" customFormat="1" hidden="1" x14ac:dyDescent="0.25">
      <c r="A237" s="302"/>
      <c r="B237" s="277"/>
      <c r="C237" s="277"/>
      <c r="D237" s="281"/>
      <c r="E237" s="277"/>
      <c r="F237" s="87">
        <f t="shared" si="3"/>
        <v>0</v>
      </c>
      <c r="G237" s="122" t="s">
        <v>349</v>
      </c>
      <c r="I237" s="122"/>
    </row>
    <row r="238" spans="1:9" s="110" customFormat="1" hidden="1" x14ac:dyDescent="0.25">
      <c r="A238" s="302"/>
      <c r="B238" s="277"/>
      <c r="C238" s="277"/>
      <c r="D238" s="281"/>
      <c r="E238" s="277"/>
      <c r="F238" s="87">
        <f t="shared" si="3"/>
        <v>0</v>
      </c>
      <c r="G238" s="122" t="s">
        <v>349</v>
      </c>
      <c r="I238" s="122"/>
    </row>
    <row r="239" spans="1:9" s="110" customFormat="1" hidden="1" x14ac:dyDescent="0.25">
      <c r="A239" s="302"/>
      <c r="B239" s="277"/>
      <c r="C239" s="277"/>
      <c r="D239" s="281"/>
      <c r="E239" s="277"/>
      <c r="F239" s="87">
        <f t="shared" si="3"/>
        <v>0</v>
      </c>
      <c r="G239" s="122" t="s">
        <v>349</v>
      </c>
      <c r="I239" s="122"/>
    </row>
    <row r="240" spans="1:9" s="110" customFormat="1" hidden="1" x14ac:dyDescent="0.25">
      <c r="A240" s="302"/>
      <c r="B240" s="277"/>
      <c r="C240" s="277"/>
      <c r="D240" s="281"/>
      <c r="E240" s="277"/>
      <c r="F240" s="87">
        <f t="shared" si="3"/>
        <v>0</v>
      </c>
      <c r="G240" s="122" t="s">
        <v>349</v>
      </c>
      <c r="I240" s="122"/>
    </row>
    <row r="241" spans="1:9" s="110" customFormat="1" hidden="1" x14ac:dyDescent="0.25">
      <c r="A241" s="302"/>
      <c r="B241" s="277"/>
      <c r="C241" s="277"/>
      <c r="D241" s="281"/>
      <c r="E241" s="277"/>
      <c r="F241" s="87">
        <f t="shared" si="3"/>
        <v>0</v>
      </c>
      <c r="G241" s="122" t="s">
        <v>349</v>
      </c>
      <c r="I241" s="122"/>
    </row>
    <row r="242" spans="1:9" s="110" customFormat="1" hidden="1" x14ac:dyDescent="0.25">
      <c r="A242" s="302"/>
      <c r="B242" s="277"/>
      <c r="C242" s="277"/>
      <c r="D242" s="281"/>
      <c r="E242" s="277"/>
      <c r="F242" s="87">
        <f t="shared" si="3"/>
        <v>0</v>
      </c>
      <c r="G242" s="122" t="s">
        <v>349</v>
      </c>
      <c r="I242" s="122"/>
    </row>
    <row r="243" spans="1:9" s="110" customFormat="1" hidden="1" x14ac:dyDescent="0.25">
      <c r="A243" s="302"/>
      <c r="B243" s="277"/>
      <c r="C243" s="277"/>
      <c r="D243" s="281"/>
      <c r="E243" s="277"/>
      <c r="F243" s="87">
        <f t="shared" si="3"/>
        <v>0</v>
      </c>
      <c r="G243" s="122" t="s">
        <v>349</v>
      </c>
      <c r="I243" s="122"/>
    </row>
    <row r="244" spans="1:9" s="110" customFormat="1" hidden="1" x14ac:dyDescent="0.25">
      <c r="A244" s="302"/>
      <c r="B244" s="277"/>
      <c r="C244" s="277"/>
      <c r="D244" s="281"/>
      <c r="E244" s="277"/>
      <c r="F244" s="87">
        <f t="shared" si="3"/>
        <v>0</v>
      </c>
      <c r="G244" s="122" t="s">
        <v>349</v>
      </c>
      <c r="I244" s="122"/>
    </row>
    <row r="245" spans="1:9" s="110" customFormat="1" hidden="1" x14ac:dyDescent="0.25">
      <c r="A245" s="302"/>
      <c r="B245" s="277"/>
      <c r="C245" s="277"/>
      <c r="D245" s="281"/>
      <c r="E245" s="277"/>
      <c r="F245" s="87">
        <f t="shared" si="3"/>
        <v>0</v>
      </c>
      <c r="G245" s="122" t="s">
        <v>349</v>
      </c>
      <c r="I245" s="122"/>
    </row>
    <row r="246" spans="1:9" s="110" customFormat="1" hidden="1" x14ac:dyDescent="0.25">
      <c r="A246" s="302"/>
      <c r="B246" s="277"/>
      <c r="C246" s="277"/>
      <c r="D246" s="281"/>
      <c r="E246" s="277"/>
      <c r="F246" s="87">
        <f t="shared" si="3"/>
        <v>0</v>
      </c>
      <c r="G246" s="122" t="s">
        <v>349</v>
      </c>
      <c r="I246" s="122"/>
    </row>
    <row r="247" spans="1:9" s="110" customFormat="1" hidden="1" x14ac:dyDescent="0.25">
      <c r="A247" s="302"/>
      <c r="B247" s="277"/>
      <c r="C247" s="277"/>
      <c r="D247" s="281"/>
      <c r="E247" s="277"/>
      <c r="F247" s="87">
        <f t="shared" si="3"/>
        <v>0</v>
      </c>
      <c r="G247" s="122" t="s">
        <v>349</v>
      </c>
      <c r="I247" s="122"/>
    </row>
    <row r="248" spans="1:9" s="110" customFormat="1" hidden="1" x14ac:dyDescent="0.25">
      <c r="A248" s="302"/>
      <c r="B248" s="277"/>
      <c r="C248" s="277"/>
      <c r="D248" s="281"/>
      <c r="E248" s="277"/>
      <c r="F248" s="87">
        <f t="shared" si="3"/>
        <v>0</v>
      </c>
      <c r="G248" s="122" t="s">
        <v>349</v>
      </c>
      <c r="I248" s="122"/>
    </row>
    <row r="249" spans="1:9" s="110" customFormat="1" hidden="1" x14ac:dyDescent="0.25">
      <c r="A249" s="302"/>
      <c r="B249" s="277"/>
      <c r="C249" s="277"/>
      <c r="D249" s="281"/>
      <c r="E249" s="277"/>
      <c r="F249" s="87">
        <f t="shared" si="3"/>
        <v>0</v>
      </c>
      <c r="G249" s="122" t="s">
        <v>349</v>
      </c>
      <c r="I249" s="122"/>
    </row>
    <row r="250" spans="1:9" s="110" customFormat="1" hidden="1" x14ac:dyDescent="0.25">
      <c r="A250" s="302"/>
      <c r="B250" s="277"/>
      <c r="C250" s="277"/>
      <c r="D250" s="281"/>
      <c r="E250" s="277"/>
      <c r="F250" s="87">
        <f t="shared" si="3"/>
        <v>0</v>
      </c>
      <c r="G250" s="122" t="s">
        <v>349</v>
      </c>
      <c r="I250" s="122"/>
    </row>
    <row r="251" spans="1:9" s="110" customFormat="1" hidden="1" x14ac:dyDescent="0.25">
      <c r="A251" s="302"/>
      <c r="B251" s="277"/>
      <c r="C251" s="277"/>
      <c r="D251" s="281"/>
      <c r="E251" s="277"/>
      <c r="F251" s="87">
        <f t="shared" si="3"/>
        <v>0</v>
      </c>
      <c r="G251" s="122" t="s">
        <v>349</v>
      </c>
      <c r="I251" s="122"/>
    </row>
    <row r="252" spans="1:9" s="110" customFormat="1" hidden="1" x14ac:dyDescent="0.25">
      <c r="A252" s="302"/>
      <c r="B252" s="277"/>
      <c r="C252" s="277"/>
      <c r="D252" s="281"/>
      <c r="E252" s="277"/>
      <c r="F252" s="87">
        <f t="shared" si="3"/>
        <v>0</v>
      </c>
      <c r="G252" s="122" t="s">
        <v>349</v>
      </c>
      <c r="I252" s="122"/>
    </row>
    <row r="253" spans="1:9" s="110" customFormat="1" hidden="1" x14ac:dyDescent="0.25">
      <c r="A253" s="302"/>
      <c r="B253" s="277"/>
      <c r="C253" s="277"/>
      <c r="D253" s="281"/>
      <c r="E253" s="277"/>
      <c r="F253" s="87">
        <f t="shared" si="3"/>
        <v>0</v>
      </c>
      <c r="G253" s="122" t="s">
        <v>349</v>
      </c>
      <c r="I253" s="122"/>
    </row>
    <row r="254" spans="1:9" s="110" customFormat="1" hidden="1" x14ac:dyDescent="0.25">
      <c r="A254" s="302"/>
      <c r="B254" s="277"/>
      <c r="C254" s="277"/>
      <c r="D254" s="281"/>
      <c r="E254" s="277"/>
      <c r="F254" s="87">
        <f t="shared" si="3"/>
        <v>0</v>
      </c>
      <c r="G254" s="122" t="s">
        <v>349</v>
      </c>
      <c r="I254" s="122"/>
    </row>
    <row r="255" spans="1:9" s="110" customFormat="1" hidden="1" x14ac:dyDescent="0.25">
      <c r="A255" s="302"/>
      <c r="B255" s="277"/>
      <c r="C255" s="277"/>
      <c r="D255" s="281"/>
      <c r="E255" s="277"/>
      <c r="F255" s="87">
        <f t="shared" si="3"/>
        <v>0</v>
      </c>
      <c r="G255" s="122" t="s">
        <v>349</v>
      </c>
      <c r="I255" s="122"/>
    </row>
    <row r="256" spans="1:9" s="110" customFormat="1" hidden="1" x14ac:dyDescent="0.25">
      <c r="A256" s="302"/>
      <c r="B256" s="277"/>
      <c r="C256" s="277"/>
      <c r="D256" s="281"/>
      <c r="E256" s="277"/>
      <c r="F256" s="87">
        <f t="shared" si="3"/>
        <v>0</v>
      </c>
      <c r="G256" s="122" t="s">
        <v>349</v>
      </c>
      <c r="I256" s="122"/>
    </row>
    <row r="257" spans="1:9" s="110" customFormat="1" hidden="1" x14ac:dyDescent="0.25">
      <c r="A257" s="302"/>
      <c r="B257" s="277"/>
      <c r="C257" s="277"/>
      <c r="D257" s="281"/>
      <c r="E257" s="277"/>
      <c r="F257" s="87">
        <f t="shared" si="3"/>
        <v>0</v>
      </c>
      <c r="G257" s="122" t="s">
        <v>349</v>
      </c>
      <c r="I257" s="122"/>
    </row>
    <row r="258" spans="1:9" s="110" customFormat="1" hidden="1" x14ac:dyDescent="0.25">
      <c r="A258" s="302"/>
      <c r="B258" s="277"/>
      <c r="C258" s="277"/>
      <c r="D258" s="281"/>
      <c r="E258" s="277"/>
      <c r="F258" s="87">
        <f t="shared" si="3"/>
        <v>0</v>
      </c>
      <c r="G258" s="122" t="s">
        <v>349</v>
      </c>
      <c r="I258" s="122"/>
    </row>
    <row r="259" spans="1:9" s="110" customFormat="1" hidden="1" x14ac:dyDescent="0.25">
      <c r="A259" s="302"/>
      <c r="B259" s="277"/>
      <c r="C259" s="277"/>
      <c r="D259" s="281"/>
      <c r="E259" s="277"/>
      <c r="F259" s="87">
        <f t="shared" si="3"/>
        <v>0</v>
      </c>
      <c r="G259" s="122" t="s">
        <v>349</v>
      </c>
      <c r="I259" s="122"/>
    </row>
    <row r="260" spans="1:9" s="110" customFormat="1" hidden="1" x14ac:dyDescent="0.25">
      <c r="A260" s="302"/>
      <c r="B260" s="277"/>
      <c r="C260" s="277"/>
      <c r="D260" s="281"/>
      <c r="E260" s="277"/>
      <c r="F260" s="87">
        <f t="shared" si="3"/>
        <v>0</v>
      </c>
      <c r="G260" s="122" t="s">
        <v>349</v>
      </c>
      <c r="I260" s="122"/>
    </row>
    <row r="261" spans="1:9" s="110" customFormat="1" hidden="1" x14ac:dyDescent="0.25">
      <c r="A261" s="302"/>
      <c r="B261" s="277"/>
      <c r="C261" s="277"/>
      <c r="D261" s="281"/>
      <c r="E261" s="277"/>
      <c r="F261" s="87">
        <f t="shared" si="3"/>
        <v>0</v>
      </c>
      <c r="G261" s="122" t="s">
        <v>349</v>
      </c>
      <c r="I261" s="122"/>
    </row>
    <row r="262" spans="1:9" s="110" customFormat="1" hidden="1" x14ac:dyDescent="0.25">
      <c r="A262" s="302"/>
      <c r="B262" s="277"/>
      <c r="C262" s="277"/>
      <c r="D262" s="281"/>
      <c r="E262" s="277"/>
      <c r="F262" s="87">
        <f t="shared" si="3"/>
        <v>0</v>
      </c>
      <c r="G262" s="122" t="s">
        <v>349</v>
      </c>
      <c r="I262" s="122"/>
    </row>
    <row r="263" spans="1:9" s="110" customFormat="1" hidden="1" x14ac:dyDescent="0.25">
      <c r="A263" s="302"/>
      <c r="B263" s="277"/>
      <c r="C263" s="277"/>
      <c r="D263" s="281"/>
      <c r="E263" s="277"/>
      <c r="F263" s="87">
        <f t="shared" si="3"/>
        <v>0</v>
      </c>
      <c r="G263" s="122" t="s">
        <v>349</v>
      </c>
      <c r="I263" s="122"/>
    </row>
    <row r="264" spans="1:9" s="110" customFormat="1" hidden="1" x14ac:dyDescent="0.25">
      <c r="A264" s="302"/>
      <c r="B264" s="277"/>
      <c r="C264" s="277"/>
      <c r="D264" s="281"/>
      <c r="E264" s="277"/>
      <c r="F264" s="87">
        <f t="shared" si="3"/>
        <v>0</v>
      </c>
      <c r="G264" s="122" t="s">
        <v>349</v>
      </c>
      <c r="I264" s="122"/>
    </row>
    <row r="265" spans="1:9" s="110" customFormat="1" hidden="1" x14ac:dyDescent="0.25">
      <c r="A265" s="302"/>
      <c r="B265" s="277"/>
      <c r="C265" s="277"/>
      <c r="D265" s="281"/>
      <c r="E265" s="277"/>
      <c r="F265" s="87">
        <f t="shared" si="3"/>
        <v>0</v>
      </c>
      <c r="G265" s="122" t="s">
        <v>349</v>
      </c>
      <c r="I265" s="122"/>
    </row>
    <row r="266" spans="1:9" s="110" customFormat="1" hidden="1" x14ac:dyDescent="0.25">
      <c r="A266" s="302"/>
      <c r="B266" s="277"/>
      <c r="C266" s="277"/>
      <c r="D266" s="281"/>
      <c r="E266" s="277"/>
      <c r="F266" s="87">
        <f t="shared" si="3"/>
        <v>0</v>
      </c>
      <c r="G266" s="122" t="s">
        <v>349</v>
      </c>
      <c r="I266" s="122"/>
    </row>
    <row r="267" spans="1:9" s="110" customFormat="1" x14ac:dyDescent="0.25">
      <c r="A267" s="302" t="s">
        <v>329</v>
      </c>
      <c r="B267" s="277">
        <v>3</v>
      </c>
      <c r="C267" s="277" t="s">
        <v>322</v>
      </c>
      <c r="D267" s="281">
        <f t="shared" ref="D267" ca="1" si="4">RAND()*400000</f>
        <v>97897.264481028353</v>
      </c>
      <c r="E267" s="277">
        <v>7</v>
      </c>
      <c r="F267" s="309">
        <f ca="1">ROUND(+B267*D267*E267,2)</f>
        <v>2055842.55</v>
      </c>
      <c r="G267" s="122" t="s">
        <v>349</v>
      </c>
    </row>
    <row r="268" spans="1:9" s="110" customFormat="1" x14ac:dyDescent="0.25">
      <c r="A268" s="301"/>
      <c r="B268" s="98"/>
      <c r="C268" s="98"/>
      <c r="D268" s="210"/>
      <c r="E268" s="215" t="s">
        <v>34</v>
      </c>
      <c r="F268" s="323">
        <f ca="1">ROUND(SUBTOTAL(109,F137:F267),2)</f>
        <v>15070159.25</v>
      </c>
      <c r="G268" s="122" t="s">
        <v>349</v>
      </c>
      <c r="I268" s="125" t="s">
        <v>352</v>
      </c>
    </row>
    <row r="269" spans="1:9" x14ac:dyDescent="0.25">
      <c r="F269" s="311"/>
      <c r="G269" s="122" t="s">
        <v>347</v>
      </c>
    </row>
    <row r="270" spans="1:9" x14ac:dyDescent="0.25">
      <c r="C270" s="599" t="str">
        <f>"Total "&amp;B2</f>
        <v>Total GRANT EXCLUSIVE LINE ITEM</v>
      </c>
      <c r="D270" s="599"/>
      <c r="E270" s="599"/>
      <c r="F270" s="87">
        <f ca="1">+F268+F136</f>
        <v>31531112.240000002</v>
      </c>
      <c r="G270" s="122" t="s">
        <v>347</v>
      </c>
      <c r="I270" s="149" t="s">
        <v>246</v>
      </c>
    </row>
    <row r="271" spans="1:9" s="110" customFormat="1" x14ac:dyDescent="0.25">
      <c r="A271" s="244"/>
      <c r="B271" s="98"/>
      <c r="C271" s="98"/>
      <c r="D271" s="98"/>
      <c r="E271" s="98"/>
      <c r="F271" s="138"/>
      <c r="G271" s="122" t="s">
        <v>347</v>
      </c>
    </row>
    <row r="272" spans="1:9" s="110" customFormat="1" x14ac:dyDescent="0.25">
      <c r="A272" s="251" t="str">
        <f>B2&amp;" Narrative (State):"</f>
        <v>GRANT EXCLUSIVE LINE ITEM Narrative (State):</v>
      </c>
      <c r="B272" s="115"/>
      <c r="C272" s="115"/>
      <c r="D272" s="115"/>
      <c r="E272" s="115"/>
      <c r="F272" s="116"/>
      <c r="G272" s="122" t="s">
        <v>348</v>
      </c>
      <c r="I272" s="150" t="s">
        <v>245</v>
      </c>
    </row>
    <row r="273" spans="1:17" s="110" customFormat="1" ht="45" customHeight="1" x14ac:dyDescent="0.25">
      <c r="A273" s="571" t="s">
        <v>345</v>
      </c>
      <c r="B273" s="572"/>
      <c r="C273" s="572"/>
      <c r="D273" s="572"/>
      <c r="E273" s="572"/>
      <c r="F273" s="573"/>
      <c r="G273" s="110" t="s">
        <v>348</v>
      </c>
      <c r="I273" s="569" t="s">
        <v>307</v>
      </c>
      <c r="J273" s="569"/>
      <c r="K273" s="569"/>
      <c r="L273" s="569"/>
      <c r="M273" s="569"/>
      <c r="N273" s="569"/>
      <c r="O273" s="569"/>
      <c r="P273" s="569"/>
      <c r="Q273" s="569"/>
    </row>
    <row r="274" spans="1:17" x14ac:dyDescent="0.25">
      <c r="G274" s="291" t="s">
        <v>349</v>
      </c>
      <c r="I274"/>
    </row>
    <row r="275" spans="1:17" s="110" customFormat="1" x14ac:dyDescent="0.25">
      <c r="A275" s="251" t="str">
        <f>B2&amp;" Narrative (Non-State) i.e. Match or Other Funding"</f>
        <v>GRANT EXCLUSIVE LINE ITEM Narrative (Non-State) i.e. Match or Other Funding</v>
      </c>
      <c r="B275" s="119"/>
      <c r="C275" s="119"/>
      <c r="D275" s="119"/>
      <c r="E275" s="119"/>
      <c r="F275" s="120"/>
      <c r="G275" s="110" t="s">
        <v>349</v>
      </c>
      <c r="I275" s="150" t="s">
        <v>245</v>
      </c>
    </row>
    <row r="276" spans="1:17" s="110" customFormat="1" ht="45" customHeight="1" x14ac:dyDescent="0.25">
      <c r="A276" s="571" t="s">
        <v>346</v>
      </c>
      <c r="B276" s="572"/>
      <c r="C276" s="572"/>
      <c r="D276" s="572"/>
      <c r="E276" s="572"/>
      <c r="F276" s="573"/>
      <c r="G276" s="291" t="s">
        <v>349</v>
      </c>
      <c r="I276" s="569" t="s">
        <v>307</v>
      </c>
      <c r="J276" s="569"/>
      <c r="K276" s="569"/>
      <c r="L276" s="569"/>
      <c r="M276" s="569"/>
      <c r="N276" s="569"/>
      <c r="O276" s="569"/>
      <c r="P276" s="569"/>
      <c r="Q276" s="569"/>
    </row>
    <row r="278" spans="1:17" x14ac:dyDescent="0.25">
      <c r="D278" s="26"/>
    </row>
  </sheetData>
  <sheetProtection algorithmName="SHA-512" hashValue="vFdh486PoA8jcny1ZdOXjlBxMO8pyBEE49f4rDNetvDUOJeEGCkX/64Lk64/Sf+7xQywTdaqeR+GV8QbHzoRGQ==" saltValue="dbPOgWb8vjPvuxQYvKn2SA==" spinCount="100000" sheet="1" formatCells="0" formatRows="0" insertRows="0" delete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1D90-E99B-448A-BED1-0D016F781999}">
  <sheetPr>
    <pageSetUpPr fitToPage="1"/>
  </sheetPr>
  <dimension ref="A1:Q278"/>
  <sheetViews>
    <sheetView zoomScaleNormal="100" zoomScaleSheetLayoutView="100" workbookViewId="0">
      <selection activeCell="A273" sqref="A273:F273"/>
    </sheetView>
  </sheetViews>
  <sheetFormatPr defaultColWidth="9.140625" defaultRowHeight="15" x14ac:dyDescent="0.2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x14ac:dyDescent="0.25">
      <c r="A1" s="597" t="s">
        <v>186</v>
      </c>
      <c r="B1" s="597"/>
      <c r="C1" s="597"/>
      <c r="D1" s="597"/>
      <c r="E1" s="597"/>
      <c r="F1" s="307">
        <f>+'Section A'!B2</f>
        <v>0</v>
      </c>
      <c r="G1" s="55" t="s">
        <v>350</v>
      </c>
    </row>
    <row r="2" spans="1:9" s="307" customFormat="1" ht="20.25" customHeight="1" x14ac:dyDescent="0.25">
      <c r="A2" s="308" t="s">
        <v>394</v>
      </c>
      <c r="B2" s="598" t="s">
        <v>355</v>
      </c>
      <c r="C2" s="598"/>
      <c r="D2" s="598"/>
      <c r="E2" s="598"/>
      <c r="F2" s="598"/>
      <c r="G2" s="421"/>
    </row>
    <row r="3" spans="1:9" s="307" customFormat="1" ht="42" customHeight="1" x14ac:dyDescent="0.25">
      <c r="A3" s="494" t="s">
        <v>354</v>
      </c>
      <c r="B3" s="494"/>
      <c r="C3" s="494"/>
      <c r="D3" s="494"/>
      <c r="E3" s="494"/>
      <c r="F3" s="494"/>
      <c r="G3" s="307" t="s">
        <v>347</v>
      </c>
    </row>
    <row r="4" spans="1:9" x14ac:dyDescent="0.25">
      <c r="A4" s="13"/>
      <c r="B4" s="13"/>
      <c r="C4" s="13"/>
      <c r="D4" s="13"/>
      <c r="E4" s="13"/>
      <c r="F4" s="13"/>
      <c r="G4" t="s">
        <v>347</v>
      </c>
    </row>
    <row r="5" spans="1:9" x14ac:dyDescent="0.25">
      <c r="A5" s="246" t="s">
        <v>62</v>
      </c>
      <c r="B5" s="246" t="s">
        <v>44</v>
      </c>
      <c r="C5" s="246" t="s">
        <v>43</v>
      </c>
      <c r="D5" s="246" t="s">
        <v>32</v>
      </c>
      <c r="E5" s="246" t="s">
        <v>31</v>
      </c>
      <c r="F5" s="317" t="s">
        <v>306</v>
      </c>
      <c r="G5" s="290" t="s">
        <v>347</v>
      </c>
      <c r="I5" s="150" t="s">
        <v>244</v>
      </c>
    </row>
    <row r="6" spans="1:9" s="110" customFormat="1" x14ac:dyDescent="0.25">
      <c r="A6" s="241" t="s">
        <v>62</v>
      </c>
      <c r="B6" s="277">
        <v>3</v>
      </c>
      <c r="C6" s="277" t="s">
        <v>322</v>
      </c>
      <c r="D6" s="281">
        <f ca="1">RAND()*400000</f>
        <v>6515.6208949396441</v>
      </c>
      <c r="E6" s="277">
        <v>7</v>
      </c>
      <c r="F6" s="87">
        <f t="shared" ref="F6:F134" ca="1" si="0">ROUND(+B6*D6*E6,2)</f>
        <v>136828.04</v>
      </c>
      <c r="G6" s="122" t="s">
        <v>348</v>
      </c>
      <c r="I6" s="122"/>
    </row>
    <row r="7" spans="1:9" s="110" customFormat="1" x14ac:dyDescent="0.25">
      <c r="A7" s="306" t="s">
        <v>356</v>
      </c>
      <c r="B7" s="277">
        <v>3</v>
      </c>
      <c r="C7" s="277" t="s">
        <v>322</v>
      </c>
      <c r="D7" s="281">
        <f t="shared" ref="D7:D8" ca="1" si="1">RAND()*400000</f>
        <v>170352.30893217374</v>
      </c>
      <c r="E7" s="277">
        <v>7</v>
      </c>
      <c r="F7" s="87">
        <f t="shared" ca="1" si="0"/>
        <v>3577398.49</v>
      </c>
      <c r="G7" s="122" t="s">
        <v>348</v>
      </c>
      <c r="I7" s="122"/>
    </row>
    <row r="8" spans="1:9" s="110" customFormat="1" x14ac:dyDescent="0.25">
      <c r="A8" s="306" t="s">
        <v>357</v>
      </c>
      <c r="B8" s="277">
        <v>3</v>
      </c>
      <c r="C8" s="277" t="s">
        <v>322</v>
      </c>
      <c r="D8" s="281">
        <f t="shared" ca="1" si="1"/>
        <v>160988.79091249016</v>
      </c>
      <c r="E8" s="277">
        <v>7</v>
      </c>
      <c r="F8" s="87">
        <f t="shared" ca="1" si="0"/>
        <v>3380764.61</v>
      </c>
      <c r="G8" s="122" t="s">
        <v>348</v>
      </c>
      <c r="I8" s="122"/>
    </row>
    <row r="9" spans="1:9" s="110" customFormat="1" hidden="1" x14ac:dyDescent="0.25">
      <c r="A9" s="306"/>
      <c r="B9" s="277"/>
      <c r="C9" s="277"/>
      <c r="D9" s="281"/>
      <c r="E9" s="277"/>
      <c r="F9" s="87">
        <f t="shared" si="0"/>
        <v>0</v>
      </c>
      <c r="G9" s="122" t="s">
        <v>348</v>
      </c>
      <c r="I9" s="122"/>
    </row>
    <row r="10" spans="1:9" s="110" customFormat="1" hidden="1" x14ac:dyDescent="0.25">
      <c r="A10" s="306"/>
      <c r="B10" s="277"/>
      <c r="C10" s="277"/>
      <c r="D10" s="281"/>
      <c r="E10" s="277"/>
      <c r="F10" s="87">
        <f t="shared" si="0"/>
        <v>0</v>
      </c>
      <c r="G10" s="122" t="s">
        <v>348</v>
      </c>
      <c r="I10" s="122"/>
    </row>
    <row r="11" spans="1:9" s="110" customFormat="1" hidden="1" x14ac:dyDescent="0.25">
      <c r="A11" s="306"/>
      <c r="B11" s="277"/>
      <c r="C11" s="277"/>
      <c r="D11" s="281"/>
      <c r="E11" s="277"/>
      <c r="F11" s="87">
        <f t="shared" si="0"/>
        <v>0</v>
      </c>
      <c r="G11" s="122" t="s">
        <v>348</v>
      </c>
      <c r="I11" s="122"/>
    </row>
    <row r="12" spans="1:9" s="110" customFormat="1" hidden="1" x14ac:dyDescent="0.25">
      <c r="A12" s="306"/>
      <c r="B12" s="277"/>
      <c r="C12" s="277"/>
      <c r="D12" s="281"/>
      <c r="E12" s="277"/>
      <c r="F12" s="87">
        <f t="shared" si="0"/>
        <v>0</v>
      </c>
      <c r="G12" s="122" t="s">
        <v>348</v>
      </c>
      <c r="I12" s="122"/>
    </row>
    <row r="13" spans="1:9" s="110" customFormat="1" hidden="1" x14ac:dyDescent="0.25">
      <c r="A13" s="306"/>
      <c r="B13" s="277"/>
      <c r="C13" s="277"/>
      <c r="D13" s="281"/>
      <c r="E13" s="277"/>
      <c r="F13" s="87">
        <f t="shared" si="0"/>
        <v>0</v>
      </c>
      <c r="G13" s="122" t="s">
        <v>348</v>
      </c>
      <c r="I13" s="122"/>
    </row>
    <row r="14" spans="1:9" s="110" customFormat="1" hidden="1" x14ac:dyDescent="0.25">
      <c r="A14" s="306"/>
      <c r="B14" s="277"/>
      <c r="C14" s="277"/>
      <c r="D14" s="281"/>
      <c r="E14" s="277"/>
      <c r="F14" s="87">
        <f t="shared" si="0"/>
        <v>0</v>
      </c>
      <c r="G14" s="122" t="s">
        <v>348</v>
      </c>
      <c r="I14" s="122"/>
    </row>
    <row r="15" spans="1:9" s="110" customFormat="1" hidden="1" x14ac:dyDescent="0.25">
      <c r="A15" s="306"/>
      <c r="B15" s="277"/>
      <c r="C15" s="277"/>
      <c r="D15" s="281"/>
      <c r="E15" s="277"/>
      <c r="F15" s="87">
        <f t="shared" si="0"/>
        <v>0</v>
      </c>
      <c r="G15" s="122" t="s">
        <v>348</v>
      </c>
      <c r="I15" s="122"/>
    </row>
    <row r="16" spans="1:9" s="110" customFormat="1" hidden="1" x14ac:dyDescent="0.25">
      <c r="A16" s="306"/>
      <c r="B16" s="277"/>
      <c r="C16" s="277"/>
      <c r="D16" s="281"/>
      <c r="E16" s="277"/>
      <c r="F16" s="87">
        <f t="shared" si="0"/>
        <v>0</v>
      </c>
      <c r="G16" s="122" t="s">
        <v>348</v>
      </c>
      <c r="I16" s="122"/>
    </row>
    <row r="17" spans="1:9" s="110" customFormat="1" hidden="1" x14ac:dyDescent="0.25">
      <c r="A17" s="306"/>
      <c r="B17" s="277"/>
      <c r="C17" s="277"/>
      <c r="D17" s="281"/>
      <c r="E17" s="277"/>
      <c r="F17" s="87">
        <f t="shared" si="0"/>
        <v>0</v>
      </c>
      <c r="G17" s="122" t="s">
        <v>348</v>
      </c>
      <c r="I17" s="122"/>
    </row>
    <row r="18" spans="1:9" s="110" customFormat="1" hidden="1" x14ac:dyDescent="0.25">
      <c r="A18" s="306"/>
      <c r="B18" s="277"/>
      <c r="C18" s="277"/>
      <c r="D18" s="281"/>
      <c r="E18" s="277"/>
      <c r="F18" s="87">
        <f t="shared" si="0"/>
        <v>0</v>
      </c>
      <c r="G18" s="122" t="s">
        <v>348</v>
      </c>
      <c r="I18" s="122"/>
    </row>
    <row r="19" spans="1:9" s="110" customFormat="1" hidden="1" x14ac:dyDescent="0.25">
      <c r="A19" s="306"/>
      <c r="B19" s="277"/>
      <c r="C19" s="277"/>
      <c r="D19" s="281"/>
      <c r="E19" s="277"/>
      <c r="F19" s="87">
        <f t="shared" si="0"/>
        <v>0</v>
      </c>
      <c r="G19" s="122" t="s">
        <v>348</v>
      </c>
      <c r="I19" s="122"/>
    </row>
    <row r="20" spans="1:9" s="110" customFormat="1" hidden="1" x14ac:dyDescent="0.25">
      <c r="A20" s="306"/>
      <c r="B20" s="277"/>
      <c r="C20" s="277"/>
      <c r="D20" s="281"/>
      <c r="E20" s="277"/>
      <c r="F20" s="87">
        <f t="shared" si="0"/>
        <v>0</v>
      </c>
      <c r="G20" s="122" t="s">
        <v>348</v>
      </c>
      <c r="I20" s="122"/>
    </row>
    <row r="21" spans="1:9" s="110" customFormat="1" hidden="1" x14ac:dyDescent="0.25">
      <c r="A21" s="306"/>
      <c r="B21" s="277"/>
      <c r="C21" s="277"/>
      <c r="D21" s="281"/>
      <c r="E21" s="277"/>
      <c r="F21" s="87">
        <f t="shared" si="0"/>
        <v>0</v>
      </c>
      <c r="G21" s="122" t="s">
        <v>348</v>
      </c>
      <c r="I21" s="122"/>
    </row>
    <row r="22" spans="1:9" s="110" customFormat="1" hidden="1" x14ac:dyDescent="0.25">
      <c r="A22" s="306"/>
      <c r="B22" s="277"/>
      <c r="C22" s="277"/>
      <c r="D22" s="281"/>
      <c r="E22" s="277"/>
      <c r="F22" s="87">
        <f t="shared" si="0"/>
        <v>0</v>
      </c>
      <c r="G22" s="122" t="s">
        <v>348</v>
      </c>
      <c r="I22" s="122"/>
    </row>
    <row r="23" spans="1:9" s="110" customFormat="1" hidden="1" x14ac:dyDescent="0.25">
      <c r="A23" s="306"/>
      <c r="B23" s="277"/>
      <c r="C23" s="277"/>
      <c r="D23" s="281"/>
      <c r="E23" s="277"/>
      <c r="F23" s="87">
        <f t="shared" si="0"/>
        <v>0</v>
      </c>
      <c r="G23" s="122" t="s">
        <v>348</v>
      </c>
      <c r="I23" s="122"/>
    </row>
    <row r="24" spans="1:9" s="110" customFormat="1" hidden="1" x14ac:dyDescent="0.25">
      <c r="A24" s="306"/>
      <c r="B24" s="277"/>
      <c r="C24" s="277"/>
      <c r="D24" s="281"/>
      <c r="E24" s="277"/>
      <c r="F24" s="87">
        <f t="shared" si="0"/>
        <v>0</v>
      </c>
      <c r="G24" s="122" t="s">
        <v>348</v>
      </c>
      <c r="I24" s="122"/>
    </row>
    <row r="25" spans="1:9" s="110" customFormat="1" hidden="1" x14ac:dyDescent="0.25">
      <c r="A25" s="306"/>
      <c r="B25" s="277"/>
      <c r="C25" s="277"/>
      <c r="D25" s="281"/>
      <c r="E25" s="277"/>
      <c r="F25" s="87">
        <f t="shared" si="0"/>
        <v>0</v>
      </c>
      <c r="G25" s="122" t="s">
        <v>348</v>
      </c>
      <c r="I25" s="122"/>
    </row>
    <row r="26" spans="1:9" s="110" customFormat="1" hidden="1" x14ac:dyDescent="0.25">
      <c r="A26" s="306"/>
      <c r="B26" s="277"/>
      <c r="C26" s="277"/>
      <c r="D26" s="281"/>
      <c r="E26" s="277"/>
      <c r="F26" s="87">
        <f t="shared" si="0"/>
        <v>0</v>
      </c>
      <c r="G26" s="122" t="s">
        <v>348</v>
      </c>
      <c r="I26" s="122"/>
    </row>
    <row r="27" spans="1:9" s="110" customFormat="1" hidden="1" x14ac:dyDescent="0.25">
      <c r="A27" s="306"/>
      <c r="B27" s="277"/>
      <c r="C27" s="277"/>
      <c r="D27" s="281"/>
      <c r="E27" s="277"/>
      <c r="F27" s="87">
        <f t="shared" si="0"/>
        <v>0</v>
      </c>
      <c r="G27" s="122" t="s">
        <v>348</v>
      </c>
      <c r="I27" s="122"/>
    </row>
    <row r="28" spans="1:9" s="110" customFormat="1" hidden="1" x14ac:dyDescent="0.25">
      <c r="A28" s="306"/>
      <c r="B28" s="277"/>
      <c r="C28" s="277"/>
      <c r="D28" s="281"/>
      <c r="E28" s="277"/>
      <c r="F28" s="87">
        <f t="shared" si="0"/>
        <v>0</v>
      </c>
      <c r="G28" s="122" t="s">
        <v>348</v>
      </c>
      <c r="I28" s="122"/>
    </row>
    <row r="29" spans="1:9" s="110" customFormat="1" hidden="1" x14ac:dyDescent="0.25">
      <c r="A29" s="306"/>
      <c r="B29" s="277"/>
      <c r="C29" s="277"/>
      <c r="D29" s="281"/>
      <c r="E29" s="277"/>
      <c r="F29" s="87">
        <f t="shared" si="0"/>
        <v>0</v>
      </c>
      <c r="G29" s="122" t="s">
        <v>348</v>
      </c>
      <c r="I29" s="122"/>
    </row>
    <row r="30" spans="1:9" s="110" customFormat="1" hidden="1" x14ac:dyDescent="0.25">
      <c r="A30" s="306"/>
      <c r="B30" s="277"/>
      <c r="C30" s="277"/>
      <c r="D30" s="281"/>
      <c r="E30" s="277"/>
      <c r="F30" s="87">
        <f t="shared" si="0"/>
        <v>0</v>
      </c>
      <c r="G30" s="122" t="s">
        <v>348</v>
      </c>
      <c r="I30" s="122"/>
    </row>
    <row r="31" spans="1:9" s="110" customFormat="1" hidden="1" x14ac:dyDescent="0.25">
      <c r="A31" s="306"/>
      <c r="B31" s="277"/>
      <c r="C31" s="277"/>
      <c r="D31" s="281"/>
      <c r="E31" s="277"/>
      <c r="F31" s="87">
        <f t="shared" si="0"/>
        <v>0</v>
      </c>
      <c r="G31" s="122" t="s">
        <v>348</v>
      </c>
      <c r="I31" s="122"/>
    </row>
    <row r="32" spans="1:9" s="110" customFormat="1" hidden="1" x14ac:dyDescent="0.25">
      <c r="A32" s="306"/>
      <c r="B32" s="277"/>
      <c r="C32" s="277"/>
      <c r="D32" s="281"/>
      <c r="E32" s="277"/>
      <c r="F32" s="87">
        <f t="shared" si="0"/>
        <v>0</v>
      </c>
      <c r="G32" s="122" t="s">
        <v>348</v>
      </c>
      <c r="I32" s="122"/>
    </row>
    <row r="33" spans="1:9" s="110" customFormat="1" hidden="1" x14ac:dyDescent="0.25">
      <c r="A33" s="306"/>
      <c r="B33" s="277"/>
      <c r="C33" s="277"/>
      <c r="D33" s="281"/>
      <c r="E33" s="277"/>
      <c r="F33" s="87">
        <f t="shared" si="0"/>
        <v>0</v>
      </c>
      <c r="G33" s="122" t="s">
        <v>348</v>
      </c>
      <c r="I33" s="122"/>
    </row>
    <row r="34" spans="1:9" s="110" customFormat="1" hidden="1" x14ac:dyDescent="0.25">
      <c r="A34" s="306"/>
      <c r="B34" s="277"/>
      <c r="C34" s="277"/>
      <c r="D34" s="281"/>
      <c r="E34" s="277"/>
      <c r="F34" s="87">
        <f t="shared" si="0"/>
        <v>0</v>
      </c>
      <c r="G34" s="122" t="s">
        <v>348</v>
      </c>
      <c r="I34" s="122"/>
    </row>
    <row r="35" spans="1:9" s="110" customFormat="1" hidden="1" x14ac:dyDescent="0.25">
      <c r="A35" s="306"/>
      <c r="B35" s="277"/>
      <c r="C35" s="277"/>
      <c r="D35" s="281"/>
      <c r="E35" s="277"/>
      <c r="F35" s="87">
        <f t="shared" si="0"/>
        <v>0</v>
      </c>
      <c r="G35" s="122" t="s">
        <v>348</v>
      </c>
      <c r="I35" s="122"/>
    </row>
    <row r="36" spans="1:9" s="110" customFormat="1" hidden="1" x14ac:dyDescent="0.25">
      <c r="A36" s="306"/>
      <c r="B36" s="277"/>
      <c r="C36" s="277"/>
      <c r="D36" s="281"/>
      <c r="E36" s="277"/>
      <c r="F36" s="87">
        <f t="shared" si="0"/>
        <v>0</v>
      </c>
      <c r="G36" s="122" t="s">
        <v>348</v>
      </c>
      <c r="I36" s="122"/>
    </row>
    <row r="37" spans="1:9" s="110" customFormat="1" hidden="1" x14ac:dyDescent="0.25">
      <c r="A37" s="306"/>
      <c r="B37" s="277"/>
      <c r="C37" s="277"/>
      <c r="D37" s="281"/>
      <c r="E37" s="277"/>
      <c r="F37" s="87">
        <f t="shared" si="0"/>
        <v>0</v>
      </c>
      <c r="G37" s="122" t="s">
        <v>348</v>
      </c>
      <c r="I37" s="122"/>
    </row>
    <row r="38" spans="1:9" s="110" customFormat="1" hidden="1" x14ac:dyDescent="0.25">
      <c r="A38" s="306"/>
      <c r="B38" s="277"/>
      <c r="C38" s="277"/>
      <c r="D38" s="281"/>
      <c r="E38" s="277"/>
      <c r="F38" s="87">
        <f t="shared" si="0"/>
        <v>0</v>
      </c>
      <c r="G38" s="122" t="s">
        <v>348</v>
      </c>
      <c r="I38" s="122"/>
    </row>
    <row r="39" spans="1:9" s="110" customFormat="1" hidden="1" x14ac:dyDescent="0.25">
      <c r="A39" s="306"/>
      <c r="B39" s="277"/>
      <c r="C39" s="277"/>
      <c r="D39" s="281"/>
      <c r="E39" s="277"/>
      <c r="F39" s="87">
        <f t="shared" si="0"/>
        <v>0</v>
      </c>
      <c r="G39" s="122" t="s">
        <v>348</v>
      </c>
      <c r="I39" s="122"/>
    </row>
    <row r="40" spans="1:9" s="110" customFormat="1" hidden="1" x14ac:dyDescent="0.25">
      <c r="A40" s="306"/>
      <c r="B40" s="277"/>
      <c r="C40" s="277"/>
      <c r="D40" s="281"/>
      <c r="E40" s="277"/>
      <c r="F40" s="87">
        <f t="shared" si="0"/>
        <v>0</v>
      </c>
      <c r="G40" s="122" t="s">
        <v>348</v>
      </c>
      <c r="I40" s="122"/>
    </row>
    <row r="41" spans="1:9" s="110" customFormat="1" hidden="1" x14ac:dyDescent="0.25">
      <c r="A41" s="306"/>
      <c r="B41" s="277"/>
      <c r="C41" s="277"/>
      <c r="D41" s="281"/>
      <c r="E41" s="277"/>
      <c r="F41" s="87">
        <f t="shared" si="0"/>
        <v>0</v>
      </c>
      <c r="G41" s="122" t="s">
        <v>348</v>
      </c>
      <c r="I41" s="122"/>
    </row>
    <row r="42" spans="1:9" s="110" customFormat="1" hidden="1" x14ac:dyDescent="0.25">
      <c r="A42" s="306"/>
      <c r="B42" s="277"/>
      <c r="C42" s="277"/>
      <c r="D42" s="281"/>
      <c r="E42" s="277"/>
      <c r="F42" s="87">
        <f t="shared" si="0"/>
        <v>0</v>
      </c>
      <c r="G42" s="122" t="s">
        <v>348</v>
      </c>
      <c r="I42" s="122"/>
    </row>
    <row r="43" spans="1:9" s="110" customFormat="1" hidden="1" x14ac:dyDescent="0.25">
      <c r="A43" s="306"/>
      <c r="B43" s="277"/>
      <c r="C43" s="277"/>
      <c r="D43" s="281"/>
      <c r="E43" s="277"/>
      <c r="F43" s="87">
        <f t="shared" si="0"/>
        <v>0</v>
      </c>
      <c r="G43" s="122" t="s">
        <v>348</v>
      </c>
      <c r="I43" s="122"/>
    </row>
    <row r="44" spans="1:9" s="110" customFormat="1" hidden="1" x14ac:dyDescent="0.25">
      <c r="A44" s="306"/>
      <c r="B44" s="277"/>
      <c r="C44" s="277"/>
      <c r="D44" s="281"/>
      <c r="E44" s="277"/>
      <c r="F44" s="87">
        <f t="shared" si="0"/>
        <v>0</v>
      </c>
      <c r="G44" s="122" t="s">
        <v>348</v>
      </c>
      <c r="I44" s="122"/>
    </row>
    <row r="45" spans="1:9" s="110" customFormat="1" hidden="1" x14ac:dyDescent="0.25">
      <c r="A45" s="306"/>
      <c r="B45" s="277"/>
      <c r="C45" s="277"/>
      <c r="D45" s="281"/>
      <c r="E45" s="277"/>
      <c r="F45" s="87">
        <f t="shared" si="0"/>
        <v>0</v>
      </c>
      <c r="G45" s="122" t="s">
        <v>348</v>
      </c>
      <c r="I45" s="122"/>
    </row>
    <row r="46" spans="1:9" s="110" customFormat="1" hidden="1" x14ac:dyDescent="0.25">
      <c r="A46" s="306"/>
      <c r="B46" s="277"/>
      <c r="C46" s="277"/>
      <c r="D46" s="281"/>
      <c r="E46" s="277"/>
      <c r="F46" s="87">
        <f t="shared" si="0"/>
        <v>0</v>
      </c>
      <c r="G46" s="122" t="s">
        <v>348</v>
      </c>
      <c r="I46" s="122"/>
    </row>
    <row r="47" spans="1:9" s="110" customFormat="1" hidden="1" x14ac:dyDescent="0.25">
      <c r="A47" s="306"/>
      <c r="B47" s="277"/>
      <c r="C47" s="277"/>
      <c r="D47" s="281"/>
      <c r="E47" s="277"/>
      <c r="F47" s="87">
        <f t="shared" si="0"/>
        <v>0</v>
      </c>
      <c r="G47" s="122" t="s">
        <v>348</v>
      </c>
      <c r="I47" s="122"/>
    </row>
    <row r="48" spans="1:9" s="110" customFormat="1" hidden="1" x14ac:dyDescent="0.25">
      <c r="A48" s="306"/>
      <c r="B48" s="277"/>
      <c r="C48" s="277"/>
      <c r="D48" s="281"/>
      <c r="E48" s="277"/>
      <c r="F48" s="87">
        <f t="shared" si="0"/>
        <v>0</v>
      </c>
      <c r="G48" s="122" t="s">
        <v>348</v>
      </c>
      <c r="I48" s="122"/>
    </row>
    <row r="49" spans="1:9" s="110" customFormat="1" hidden="1" x14ac:dyDescent="0.25">
      <c r="A49" s="306"/>
      <c r="B49" s="277"/>
      <c r="C49" s="277"/>
      <c r="D49" s="281"/>
      <c r="E49" s="277"/>
      <c r="F49" s="87">
        <f t="shared" si="0"/>
        <v>0</v>
      </c>
      <c r="G49" s="122" t="s">
        <v>348</v>
      </c>
      <c r="I49" s="122"/>
    </row>
    <row r="50" spans="1:9" s="110" customFormat="1" hidden="1" x14ac:dyDescent="0.25">
      <c r="A50" s="306"/>
      <c r="B50" s="277"/>
      <c r="C50" s="277"/>
      <c r="D50" s="281"/>
      <c r="E50" s="277"/>
      <c r="F50" s="87">
        <f t="shared" si="0"/>
        <v>0</v>
      </c>
      <c r="G50" s="122" t="s">
        <v>348</v>
      </c>
      <c r="I50" s="122"/>
    </row>
    <row r="51" spans="1:9" s="110" customFormat="1" hidden="1" x14ac:dyDescent="0.25">
      <c r="A51" s="306"/>
      <c r="B51" s="277"/>
      <c r="C51" s="277"/>
      <c r="D51" s="281"/>
      <c r="E51" s="277"/>
      <c r="F51" s="87">
        <f t="shared" si="0"/>
        <v>0</v>
      </c>
      <c r="G51" s="122" t="s">
        <v>348</v>
      </c>
      <c r="I51" s="122"/>
    </row>
    <row r="52" spans="1:9" s="110" customFormat="1" hidden="1" x14ac:dyDescent="0.25">
      <c r="A52" s="306"/>
      <c r="B52" s="277"/>
      <c r="C52" s="277"/>
      <c r="D52" s="281"/>
      <c r="E52" s="277"/>
      <c r="F52" s="87">
        <f t="shared" si="0"/>
        <v>0</v>
      </c>
      <c r="G52" s="122" t="s">
        <v>348</v>
      </c>
      <c r="I52" s="122"/>
    </row>
    <row r="53" spans="1:9" s="110" customFormat="1" hidden="1" x14ac:dyDescent="0.25">
      <c r="A53" s="306"/>
      <c r="B53" s="277"/>
      <c r="C53" s="277"/>
      <c r="D53" s="281"/>
      <c r="E53" s="277"/>
      <c r="F53" s="87">
        <f t="shared" si="0"/>
        <v>0</v>
      </c>
      <c r="G53" s="122" t="s">
        <v>348</v>
      </c>
      <c r="I53" s="122"/>
    </row>
    <row r="54" spans="1:9" s="110" customFormat="1" hidden="1" x14ac:dyDescent="0.25">
      <c r="A54" s="306"/>
      <c r="B54" s="277"/>
      <c r="C54" s="277"/>
      <c r="D54" s="281"/>
      <c r="E54" s="277"/>
      <c r="F54" s="87">
        <f t="shared" si="0"/>
        <v>0</v>
      </c>
      <c r="G54" s="122" t="s">
        <v>348</v>
      </c>
      <c r="I54" s="122"/>
    </row>
    <row r="55" spans="1:9" s="110" customFormat="1" hidden="1" x14ac:dyDescent="0.25">
      <c r="A55" s="306"/>
      <c r="B55" s="277"/>
      <c r="C55" s="277"/>
      <c r="D55" s="281"/>
      <c r="E55" s="277"/>
      <c r="F55" s="87">
        <f t="shared" si="0"/>
        <v>0</v>
      </c>
      <c r="G55" s="122" t="s">
        <v>348</v>
      </c>
      <c r="I55" s="122"/>
    </row>
    <row r="56" spans="1:9" s="110" customFormat="1" hidden="1" x14ac:dyDescent="0.25">
      <c r="A56" s="306"/>
      <c r="B56" s="277"/>
      <c r="C56" s="277"/>
      <c r="D56" s="281"/>
      <c r="E56" s="277"/>
      <c r="F56" s="87">
        <f t="shared" si="0"/>
        <v>0</v>
      </c>
      <c r="G56" s="122" t="s">
        <v>348</v>
      </c>
      <c r="I56" s="122"/>
    </row>
    <row r="57" spans="1:9" s="110" customFormat="1" hidden="1" x14ac:dyDescent="0.25">
      <c r="A57" s="306"/>
      <c r="B57" s="277"/>
      <c r="C57" s="277"/>
      <c r="D57" s="281"/>
      <c r="E57" s="277"/>
      <c r="F57" s="87">
        <f t="shared" si="0"/>
        <v>0</v>
      </c>
      <c r="G57" s="122" t="s">
        <v>348</v>
      </c>
      <c r="I57" s="122"/>
    </row>
    <row r="58" spans="1:9" s="110" customFormat="1" hidden="1" x14ac:dyDescent="0.25">
      <c r="A58" s="306"/>
      <c r="B58" s="277"/>
      <c r="C58" s="277"/>
      <c r="D58" s="281"/>
      <c r="E58" s="277"/>
      <c r="F58" s="87">
        <f t="shared" si="0"/>
        <v>0</v>
      </c>
      <c r="G58" s="122" t="s">
        <v>348</v>
      </c>
      <c r="I58" s="122"/>
    </row>
    <row r="59" spans="1:9" s="110" customFormat="1" hidden="1" x14ac:dyDescent="0.25">
      <c r="A59" s="306"/>
      <c r="B59" s="277"/>
      <c r="C59" s="277"/>
      <c r="D59" s="281"/>
      <c r="E59" s="277"/>
      <c r="F59" s="87">
        <f t="shared" si="0"/>
        <v>0</v>
      </c>
      <c r="G59" s="122" t="s">
        <v>348</v>
      </c>
      <c r="I59" s="122"/>
    </row>
    <row r="60" spans="1:9" s="110" customFormat="1" hidden="1" x14ac:dyDescent="0.25">
      <c r="A60" s="306"/>
      <c r="B60" s="277"/>
      <c r="C60" s="277"/>
      <c r="D60" s="281"/>
      <c r="E60" s="277"/>
      <c r="F60" s="87">
        <f t="shared" si="0"/>
        <v>0</v>
      </c>
      <c r="G60" s="122" t="s">
        <v>348</v>
      </c>
      <c r="I60" s="122"/>
    </row>
    <row r="61" spans="1:9" s="110" customFormat="1" hidden="1" x14ac:dyDescent="0.25">
      <c r="A61" s="306"/>
      <c r="B61" s="277"/>
      <c r="C61" s="277"/>
      <c r="D61" s="281"/>
      <c r="E61" s="277"/>
      <c r="F61" s="87">
        <f t="shared" si="0"/>
        <v>0</v>
      </c>
      <c r="G61" s="122" t="s">
        <v>348</v>
      </c>
      <c r="I61" s="122"/>
    </row>
    <row r="62" spans="1:9" s="110" customFormat="1" hidden="1" x14ac:dyDescent="0.25">
      <c r="A62" s="306"/>
      <c r="B62" s="277"/>
      <c r="C62" s="277"/>
      <c r="D62" s="281"/>
      <c r="E62" s="277"/>
      <c r="F62" s="87">
        <f t="shared" si="0"/>
        <v>0</v>
      </c>
      <c r="G62" s="122" t="s">
        <v>348</v>
      </c>
      <c r="I62" s="122"/>
    </row>
    <row r="63" spans="1:9" s="110" customFormat="1" hidden="1" x14ac:dyDescent="0.25">
      <c r="A63" s="306"/>
      <c r="B63" s="277"/>
      <c r="C63" s="277"/>
      <c r="D63" s="281"/>
      <c r="E63" s="277"/>
      <c r="F63" s="87">
        <f t="shared" si="0"/>
        <v>0</v>
      </c>
      <c r="G63" s="122" t="s">
        <v>348</v>
      </c>
      <c r="I63" s="122"/>
    </row>
    <row r="64" spans="1:9" s="110" customFormat="1" hidden="1" x14ac:dyDescent="0.25">
      <c r="A64" s="306"/>
      <c r="B64" s="277"/>
      <c r="C64" s="277"/>
      <c r="D64" s="281"/>
      <c r="E64" s="277"/>
      <c r="F64" s="87">
        <f t="shared" si="0"/>
        <v>0</v>
      </c>
      <c r="G64" s="122" t="s">
        <v>348</v>
      </c>
      <c r="I64" s="122"/>
    </row>
    <row r="65" spans="1:9" s="110" customFormat="1" hidden="1" x14ac:dyDescent="0.25">
      <c r="A65" s="306"/>
      <c r="B65" s="277"/>
      <c r="C65" s="277"/>
      <c r="D65" s="281"/>
      <c r="E65" s="277"/>
      <c r="F65" s="87">
        <f t="shared" si="0"/>
        <v>0</v>
      </c>
      <c r="G65" s="122" t="s">
        <v>348</v>
      </c>
      <c r="I65" s="122"/>
    </row>
    <row r="66" spans="1:9" s="110" customFormat="1" hidden="1" x14ac:dyDescent="0.25">
      <c r="A66" s="306"/>
      <c r="B66" s="277"/>
      <c r="C66" s="277"/>
      <c r="D66" s="281"/>
      <c r="E66" s="277"/>
      <c r="F66" s="87">
        <f t="shared" si="0"/>
        <v>0</v>
      </c>
      <c r="G66" s="122" t="s">
        <v>348</v>
      </c>
      <c r="I66" s="122"/>
    </row>
    <row r="67" spans="1:9" s="110" customFormat="1" hidden="1" x14ac:dyDescent="0.25">
      <c r="A67" s="306"/>
      <c r="B67" s="277"/>
      <c r="C67" s="277"/>
      <c r="D67" s="281"/>
      <c r="E67" s="277"/>
      <c r="F67" s="87">
        <f t="shared" si="0"/>
        <v>0</v>
      </c>
      <c r="G67" s="122" t="s">
        <v>348</v>
      </c>
      <c r="I67" s="122"/>
    </row>
    <row r="68" spans="1:9" s="110" customFormat="1" hidden="1" x14ac:dyDescent="0.25">
      <c r="A68" s="306"/>
      <c r="B68" s="277"/>
      <c r="C68" s="277"/>
      <c r="D68" s="281"/>
      <c r="E68" s="277"/>
      <c r="F68" s="87">
        <f t="shared" si="0"/>
        <v>0</v>
      </c>
      <c r="G68" s="122" t="s">
        <v>348</v>
      </c>
      <c r="I68" s="122"/>
    </row>
    <row r="69" spans="1:9" s="110" customFormat="1" hidden="1" x14ac:dyDescent="0.25">
      <c r="A69" s="306"/>
      <c r="B69" s="277"/>
      <c r="C69" s="277"/>
      <c r="D69" s="281"/>
      <c r="E69" s="277"/>
      <c r="F69" s="87">
        <f t="shared" si="0"/>
        <v>0</v>
      </c>
      <c r="G69" s="122" t="s">
        <v>348</v>
      </c>
      <c r="I69" s="122"/>
    </row>
    <row r="70" spans="1:9" s="110" customFormat="1" hidden="1" x14ac:dyDescent="0.25">
      <c r="A70" s="306"/>
      <c r="B70" s="277"/>
      <c r="C70" s="277"/>
      <c r="D70" s="281"/>
      <c r="E70" s="277"/>
      <c r="F70" s="87">
        <f t="shared" si="0"/>
        <v>0</v>
      </c>
      <c r="G70" s="122" t="s">
        <v>348</v>
      </c>
      <c r="I70" s="122"/>
    </row>
    <row r="71" spans="1:9" s="110" customFormat="1" hidden="1" x14ac:dyDescent="0.25">
      <c r="A71" s="306"/>
      <c r="B71" s="277"/>
      <c r="C71" s="277"/>
      <c r="D71" s="281"/>
      <c r="E71" s="277"/>
      <c r="F71" s="87">
        <f t="shared" si="0"/>
        <v>0</v>
      </c>
      <c r="G71" s="122" t="s">
        <v>348</v>
      </c>
      <c r="I71" s="122"/>
    </row>
    <row r="72" spans="1:9" s="110" customFormat="1" hidden="1" x14ac:dyDescent="0.25">
      <c r="A72" s="306"/>
      <c r="B72" s="277"/>
      <c r="C72" s="277"/>
      <c r="D72" s="281"/>
      <c r="E72" s="277"/>
      <c r="F72" s="87">
        <f t="shared" si="0"/>
        <v>0</v>
      </c>
      <c r="G72" s="122" t="s">
        <v>348</v>
      </c>
      <c r="I72" s="122"/>
    </row>
    <row r="73" spans="1:9" s="110" customFormat="1" hidden="1" x14ac:dyDescent="0.25">
      <c r="A73" s="306"/>
      <c r="B73" s="277"/>
      <c r="C73" s="277"/>
      <c r="D73" s="281"/>
      <c r="E73" s="277"/>
      <c r="F73" s="87">
        <f t="shared" si="0"/>
        <v>0</v>
      </c>
      <c r="G73" s="122" t="s">
        <v>348</v>
      </c>
      <c r="I73" s="122"/>
    </row>
    <row r="74" spans="1:9" s="110" customFormat="1" hidden="1" x14ac:dyDescent="0.25">
      <c r="A74" s="306"/>
      <c r="B74" s="277"/>
      <c r="C74" s="277"/>
      <c r="D74" s="281"/>
      <c r="E74" s="277"/>
      <c r="F74" s="87">
        <f t="shared" si="0"/>
        <v>0</v>
      </c>
      <c r="G74" s="122" t="s">
        <v>348</v>
      </c>
      <c r="I74" s="122"/>
    </row>
    <row r="75" spans="1:9" s="110" customFormat="1" hidden="1" x14ac:dyDescent="0.25">
      <c r="A75" s="306"/>
      <c r="B75" s="277"/>
      <c r="C75" s="277"/>
      <c r="D75" s="281"/>
      <c r="E75" s="277"/>
      <c r="F75" s="87">
        <f t="shared" si="0"/>
        <v>0</v>
      </c>
      <c r="G75" s="122" t="s">
        <v>348</v>
      </c>
      <c r="I75" s="122"/>
    </row>
    <row r="76" spans="1:9" s="110" customFormat="1" hidden="1" x14ac:dyDescent="0.25">
      <c r="A76" s="306"/>
      <c r="B76" s="277"/>
      <c r="C76" s="277"/>
      <c r="D76" s="281"/>
      <c r="E76" s="277"/>
      <c r="F76" s="87">
        <f t="shared" si="0"/>
        <v>0</v>
      </c>
      <c r="G76" s="122" t="s">
        <v>348</v>
      </c>
      <c r="I76" s="122"/>
    </row>
    <row r="77" spans="1:9" s="110" customFormat="1" hidden="1" x14ac:dyDescent="0.25">
      <c r="A77" s="306"/>
      <c r="B77" s="277"/>
      <c r="C77" s="277"/>
      <c r="D77" s="281"/>
      <c r="E77" s="277"/>
      <c r="F77" s="87">
        <f t="shared" si="0"/>
        <v>0</v>
      </c>
      <c r="G77" s="122" t="s">
        <v>348</v>
      </c>
      <c r="I77" s="122"/>
    </row>
    <row r="78" spans="1:9" s="110" customFormat="1" hidden="1" x14ac:dyDescent="0.25">
      <c r="A78" s="306"/>
      <c r="B78" s="277"/>
      <c r="C78" s="277"/>
      <c r="D78" s="281"/>
      <c r="E78" s="277"/>
      <c r="F78" s="87">
        <f t="shared" si="0"/>
        <v>0</v>
      </c>
      <c r="G78" s="122" t="s">
        <v>348</v>
      </c>
      <c r="I78" s="122"/>
    </row>
    <row r="79" spans="1:9" s="110" customFormat="1" hidden="1" x14ac:dyDescent="0.25">
      <c r="A79" s="306"/>
      <c r="B79" s="277"/>
      <c r="C79" s="277"/>
      <c r="D79" s="281"/>
      <c r="E79" s="277"/>
      <c r="F79" s="87">
        <f t="shared" si="0"/>
        <v>0</v>
      </c>
      <c r="G79" s="122" t="s">
        <v>348</v>
      </c>
      <c r="I79" s="122"/>
    </row>
    <row r="80" spans="1:9" s="110" customFormat="1" hidden="1" x14ac:dyDescent="0.25">
      <c r="A80" s="306"/>
      <c r="B80" s="277"/>
      <c r="C80" s="277"/>
      <c r="D80" s="281"/>
      <c r="E80" s="277"/>
      <c r="F80" s="87">
        <f t="shared" si="0"/>
        <v>0</v>
      </c>
      <c r="G80" s="122" t="s">
        <v>348</v>
      </c>
      <c r="I80" s="122"/>
    </row>
    <row r="81" spans="1:9" s="110" customFormat="1" hidden="1" x14ac:dyDescent="0.25">
      <c r="A81" s="306"/>
      <c r="B81" s="277"/>
      <c r="C81" s="277"/>
      <c r="D81" s="281"/>
      <c r="E81" s="277"/>
      <c r="F81" s="87">
        <f t="shared" si="0"/>
        <v>0</v>
      </c>
      <c r="G81" s="122" t="s">
        <v>348</v>
      </c>
      <c r="I81" s="122"/>
    </row>
    <row r="82" spans="1:9" s="110" customFormat="1" hidden="1" x14ac:dyDescent="0.25">
      <c r="A82" s="306"/>
      <c r="B82" s="277"/>
      <c r="C82" s="277"/>
      <c r="D82" s="281"/>
      <c r="E82" s="277"/>
      <c r="F82" s="87">
        <f t="shared" si="0"/>
        <v>0</v>
      </c>
      <c r="G82" s="122" t="s">
        <v>348</v>
      </c>
      <c r="I82" s="122"/>
    </row>
    <row r="83" spans="1:9" s="110" customFormat="1" hidden="1" x14ac:dyDescent="0.25">
      <c r="A83" s="306"/>
      <c r="B83" s="277"/>
      <c r="C83" s="277"/>
      <c r="D83" s="281"/>
      <c r="E83" s="277"/>
      <c r="F83" s="87">
        <f t="shared" si="0"/>
        <v>0</v>
      </c>
      <c r="G83" s="122" t="s">
        <v>348</v>
      </c>
      <c r="I83" s="122"/>
    </row>
    <row r="84" spans="1:9" s="110" customFormat="1" hidden="1" x14ac:dyDescent="0.25">
      <c r="A84" s="306"/>
      <c r="B84" s="277"/>
      <c r="C84" s="277"/>
      <c r="D84" s="281"/>
      <c r="E84" s="277"/>
      <c r="F84" s="87">
        <f t="shared" si="0"/>
        <v>0</v>
      </c>
      <c r="G84" s="122" t="s">
        <v>348</v>
      </c>
      <c r="I84" s="122"/>
    </row>
    <row r="85" spans="1:9" s="110" customFormat="1" hidden="1" x14ac:dyDescent="0.25">
      <c r="A85" s="306"/>
      <c r="B85" s="277"/>
      <c r="C85" s="277"/>
      <c r="D85" s="281"/>
      <c r="E85" s="277"/>
      <c r="F85" s="87">
        <f t="shared" si="0"/>
        <v>0</v>
      </c>
      <c r="G85" s="122" t="s">
        <v>348</v>
      </c>
      <c r="I85" s="122"/>
    </row>
    <row r="86" spans="1:9" s="110" customFormat="1" hidden="1" x14ac:dyDescent="0.25">
      <c r="A86" s="306"/>
      <c r="B86" s="277"/>
      <c r="C86" s="277"/>
      <c r="D86" s="281"/>
      <c r="E86" s="277"/>
      <c r="F86" s="87">
        <f t="shared" si="0"/>
        <v>0</v>
      </c>
      <c r="G86" s="122" t="s">
        <v>348</v>
      </c>
      <c r="I86" s="122"/>
    </row>
    <row r="87" spans="1:9" s="110" customFormat="1" hidden="1" x14ac:dyDescent="0.25">
      <c r="A87" s="306"/>
      <c r="B87" s="277"/>
      <c r="C87" s="277"/>
      <c r="D87" s="281"/>
      <c r="E87" s="277"/>
      <c r="F87" s="87">
        <f t="shared" si="0"/>
        <v>0</v>
      </c>
      <c r="G87" s="122" t="s">
        <v>348</v>
      </c>
      <c r="I87" s="122"/>
    </row>
    <row r="88" spans="1:9" s="110" customFormat="1" hidden="1" x14ac:dyDescent="0.25">
      <c r="A88" s="306"/>
      <c r="B88" s="277"/>
      <c r="C88" s="277"/>
      <c r="D88" s="281"/>
      <c r="E88" s="277"/>
      <c r="F88" s="87">
        <f t="shared" si="0"/>
        <v>0</v>
      </c>
      <c r="G88" s="122" t="s">
        <v>348</v>
      </c>
      <c r="I88" s="122"/>
    </row>
    <row r="89" spans="1:9" s="110" customFormat="1" hidden="1" x14ac:dyDescent="0.25">
      <c r="A89" s="306"/>
      <c r="B89" s="277"/>
      <c r="C89" s="277"/>
      <c r="D89" s="281"/>
      <c r="E89" s="277"/>
      <c r="F89" s="87">
        <f t="shared" si="0"/>
        <v>0</v>
      </c>
      <c r="G89" s="122" t="s">
        <v>348</v>
      </c>
      <c r="I89" s="122"/>
    </row>
    <row r="90" spans="1:9" s="110" customFormat="1" hidden="1" x14ac:dyDescent="0.25">
      <c r="A90" s="306"/>
      <c r="B90" s="277"/>
      <c r="C90" s="277"/>
      <c r="D90" s="281"/>
      <c r="E90" s="277"/>
      <c r="F90" s="87">
        <f t="shared" si="0"/>
        <v>0</v>
      </c>
      <c r="G90" s="122" t="s">
        <v>348</v>
      </c>
      <c r="I90" s="122"/>
    </row>
    <row r="91" spans="1:9" s="110" customFormat="1" hidden="1" x14ac:dyDescent="0.25">
      <c r="A91" s="306"/>
      <c r="B91" s="277"/>
      <c r="C91" s="277"/>
      <c r="D91" s="281"/>
      <c r="E91" s="277"/>
      <c r="F91" s="87">
        <f t="shared" si="0"/>
        <v>0</v>
      </c>
      <c r="G91" s="122" t="s">
        <v>348</v>
      </c>
      <c r="I91" s="122"/>
    </row>
    <row r="92" spans="1:9" s="110" customFormat="1" hidden="1" x14ac:dyDescent="0.25">
      <c r="A92" s="306"/>
      <c r="B92" s="277"/>
      <c r="C92" s="277"/>
      <c r="D92" s="281"/>
      <c r="E92" s="277"/>
      <c r="F92" s="87">
        <f t="shared" si="0"/>
        <v>0</v>
      </c>
      <c r="G92" s="122" t="s">
        <v>348</v>
      </c>
      <c r="I92" s="122"/>
    </row>
    <row r="93" spans="1:9" s="110" customFormat="1" hidden="1" x14ac:dyDescent="0.25">
      <c r="A93" s="306"/>
      <c r="B93" s="277"/>
      <c r="C93" s="277"/>
      <c r="D93" s="281"/>
      <c r="E93" s="277"/>
      <c r="F93" s="87">
        <f t="shared" si="0"/>
        <v>0</v>
      </c>
      <c r="G93" s="122" t="s">
        <v>348</v>
      </c>
      <c r="I93" s="122"/>
    </row>
    <row r="94" spans="1:9" s="110" customFormat="1" hidden="1" x14ac:dyDescent="0.25">
      <c r="A94" s="306"/>
      <c r="B94" s="277"/>
      <c r="C94" s="277"/>
      <c r="D94" s="281"/>
      <c r="E94" s="277"/>
      <c r="F94" s="87">
        <f t="shared" si="0"/>
        <v>0</v>
      </c>
      <c r="G94" s="122" t="s">
        <v>348</v>
      </c>
      <c r="I94" s="122"/>
    </row>
    <row r="95" spans="1:9" s="110" customFormat="1" hidden="1" x14ac:dyDescent="0.25">
      <c r="A95" s="306"/>
      <c r="B95" s="277"/>
      <c r="C95" s="277"/>
      <c r="D95" s="281"/>
      <c r="E95" s="277"/>
      <c r="F95" s="87">
        <f t="shared" si="0"/>
        <v>0</v>
      </c>
      <c r="G95" s="122" t="s">
        <v>348</v>
      </c>
      <c r="I95" s="122"/>
    </row>
    <row r="96" spans="1:9" s="110" customFormat="1" hidden="1" x14ac:dyDescent="0.25">
      <c r="A96" s="306"/>
      <c r="B96" s="277"/>
      <c r="C96" s="277"/>
      <c r="D96" s="281"/>
      <c r="E96" s="277"/>
      <c r="F96" s="87">
        <f t="shared" si="0"/>
        <v>0</v>
      </c>
      <c r="G96" s="122" t="s">
        <v>348</v>
      </c>
      <c r="I96" s="122"/>
    </row>
    <row r="97" spans="1:9" s="110" customFormat="1" hidden="1" x14ac:dyDescent="0.25">
      <c r="A97" s="306"/>
      <c r="B97" s="277"/>
      <c r="C97" s="277"/>
      <c r="D97" s="281"/>
      <c r="E97" s="277"/>
      <c r="F97" s="87">
        <f t="shared" si="0"/>
        <v>0</v>
      </c>
      <c r="G97" s="122" t="s">
        <v>348</v>
      </c>
      <c r="I97" s="122"/>
    </row>
    <row r="98" spans="1:9" s="110" customFormat="1" hidden="1" x14ac:dyDescent="0.25">
      <c r="A98" s="306"/>
      <c r="B98" s="277"/>
      <c r="C98" s="277"/>
      <c r="D98" s="281"/>
      <c r="E98" s="277"/>
      <c r="F98" s="87">
        <f t="shared" si="0"/>
        <v>0</v>
      </c>
      <c r="G98" s="122" t="s">
        <v>348</v>
      </c>
      <c r="I98" s="122"/>
    </row>
    <row r="99" spans="1:9" s="110" customFormat="1" hidden="1" x14ac:dyDescent="0.25">
      <c r="A99" s="306"/>
      <c r="B99" s="277"/>
      <c r="C99" s="277"/>
      <c r="D99" s="281"/>
      <c r="E99" s="277"/>
      <c r="F99" s="87">
        <f t="shared" si="0"/>
        <v>0</v>
      </c>
      <c r="G99" s="122" t="s">
        <v>348</v>
      </c>
      <c r="I99" s="122"/>
    </row>
    <row r="100" spans="1:9" s="110" customFormat="1" hidden="1" x14ac:dyDescent="0.25">
      <c r="A100" s="306"/>
      <c r="B100" s="277"/>
      <c r="C100" s="277"/>
      <c r="D100" s="281"/>
      <c r="E100" s="277"/>
      <c r="F100" s="87">
        <f t="shared" si="0"/>
        <v>0</v>
      </c>
      <c r="G100" s="122" t="s">
        <v>348</v>
      </c>
      <c r="I100" s="122"/>
    </row>
    <row r="101" spans="1:9" s="110" customFormat="1" hidden="1" x14ac:dyDescent="0.25">
      <c r="A101" s="306"/>
      <c r="B101" s="277"/>
      <c r="C101" s="277"/>
      <c r="D101" s="281"/>
      <c r="E101" s="277"/>
      <c r="F101" s="87">
        <f t="shared" si="0"/>
        <v>0</v>
      </c>
      <c r="G101" s="122" t="s">
        <v>348</v>
      </c>
      <c r="I101" s="122"/>
    </row>
    <row r="102" spans="1:9" s="110" customFormat="1" hidden="1" x14ac:dyDescent="0.25">
      <c r="A102" s="306"/>
      <c r="B102" s="277"/>
      <c r="C102" s="277"/>
      <c r="D102" s="281"/>
      <c r="E102" s="277"/>
      <c r="F102" s="87">
        <f t="shared" si="0"/>
        <v>0</v>
      </c>
      <c r="G102" s="122" t="s">
        <v>348</v>
      </c>
      <c r="I102" s="122"/>
    </row>
    <row r="103" spans="1:9" s="110" customFormat="1" hidden="1" x14ac:dyDescent="0.25">
      <c r="A103" s="306"/>
      <c r="B103" s="277"/>
      <c r="C103" s="277"/>
      <c r="D103" s="281"/>
      <c r="E103" s="277"/>
      <c r="F103" s="87">
        <f t="shared" si="0"/>
        <v>0</v>
      </c>
      <c r="G103" s="122" t="s">
        <v>348</v>
      </c>
      <c r="I103" s="122"/>
    </row>
    <row r="104" spans="1:9" s="110" customFormat="1" hidden="1" x14ac:dyDescent="0.25">
      <c r="A104" s="306"/>
      <c r="B104" s="277"/>
      <c r="C104" s="277"/>
      <c r="D104" s="281"/>
      <c r="E104" s="277"/>
      <c r="F104" s="87">
        <f t="shared" si="0"/>
        <v>0</v>
      </c>
      <c r="G104" s="122" t="s">
        <v>348</v>
      </c>
      <c r="I104" s="122"/>
    </row>
    <row r="105" spans="1:9" s="110" customFormat="1" hidden="1" x14ac:dyDescent="0.25">
      <c r="A105" s="306"/>
      <c r="B105" s="277"/>
      <c r="C105" s="277"/>
      <c r="D105" s="281"/>
      <c r="E105" s="277"/>
      <c r="F105" s="87">
        <f t="shared" si="0"/>
        <v>0</v>
      </c>
      <c r="G105" s="122" t="s">
        <v>348</v>
      </c>
      <c r="I105" s="122"/>
    </row>
    <row r="106" spans="1:9" s="110" customFormat="1" hidden="1" x14ac:dyDescent="0.25">
      <c r="A106" s="306"/>
      <c r="B106" s="277"/>
      <c r="C106" s="277"/>
      <c r="D106" s="281"/>
      <c r="E106" s="277"/>
      <c r="F106" s="87">
        <f t="shared" si="0"/>
        <v>0</v>
      </c>
      <c r="G106" s="122" t="s">
        <v>348</v>
      </c>
      <c r="I106" s="122"/>
    </row>
    <row r="107" spans="1:9" s="110" customFormat="1" hidden="1" x14ac:dyDescent="0.25">
      <c r="A107" s="306"/>
      <c r="B107" s="277"/>
      <c r="C107" s="277"/>
      <c r="D107" s="281"/>
      <c r="E107" s="277"/>
      <c r="F107" s="87">
        <f t="shared" si="0"/>
        <v>0</v>
      </c>
      <c r="G107" s="122" t="s">
        <v>348</v>
      </c>
      <c r="I107" s="122"/>
    </row>
    <row r="108" spans="1:9" s="110" customFormat="1" hidden="1" x14ac:dyDescent="0.25">
      <c r="A108" s="306"/>
      <c r="B108" s="277"/>
      <c r="C108" s="277"/>
      <c r="D108" s="281"/>
      <c r="E108" s="277"/>
      <c r="F108" s="87">
        <f t="shared" si="0"/>
        <v>0</v>
      </c>
      <c r="G108" s="122" t="s">
        <v>348</v>
      </c>
      <c r="I108" s="122"/>
    </row>
    <row r="109" spans="1:9" s="110" customFormat="1" hidden="1" x14ac:dyDescent="0.25">
      <c r="A109" s="306"/>
      <c r="B109" s="277"/>
      <c r="C109" s="277"/>
      <c r="D109" s="281"/>
      <c r="E109" s="277"/>
      <c r="F109" s="87">
        <f t="shared" si="0"/>
        <v>0</v>
      </c>
      <c r="G109" s="122" t="s">
        <v>348</v>
      </c>
      <c r="I109" s="122"/>
    </row>
    <row r="110" spans="1:9" s="110" customFormat="1" hidden="1" x14ac:dyDescent="0.25">
      <c r="A110" s="306"/>
      <c r="B110" s="277"/>
      <c r="C110" s="277"/>
      <c r="D110" s="281"/>
      <c r="E110" s="277"/>
      <c r="F110" s="87">
        <f t="shared" si="0"/>
        <v>0</v>
      </c>
      <c r="G110" s="122" t="s">
        <v>348</v>
      </c>
      <c r="I110" s="122"/>
    </row>
    <row r="111" spans="1:9" s="110" customFormat="1" hidden="1" x14ac:dyDescent="0.25">
      <c r="A111" s="306"/>
      <c r="B111" s="277"/>
      <c r="C111" s="277"/>
      <c r="D111" s="281"/>
      <c r="E111" s="277"/>
      <c r="F111" s="87">
        <f t="shared" si="0"/>
        <v>0</v>
      </c>
      <c r="G111" s="122" t="s">
        <v>348</v>
      </c>
      <c r="I111" s="122"/>
    </row>
    <row r="112" spans="1:9" s="110" customFormat="1" hidden="1" x14ac:dyDescent="0.25">
      <c r="A112" s="306"/>
      <c r="B112" s="277"/>
      <c r="C112" s="277"/>
      <c r="D112" s="281"/>
      <c r="E112" s="277"/>
      <c r="F112" s="87">
        <f t="shared" si="0"/>
        <v>0</v>
      </c>
      <c r="G112" s="122" t="s">
        <v>348</v>
      </c>
      <c r="I112" s="122"/>
    </row>
    <row r="113" spans="1:9" s="110" customFormat="1" hidden="1" x14ac:dyDescent="0.25">
      <c r="A113" s="306"/>
      <c r="B113" s="277"/>
      <c r="C113" s="277"/>
      <c r="D113" s="281"/>
      <c r="E113" s="277"/>
      <c r="F113" s="87">
        <f t="shared" si="0"/>
        <v>0</v>
      </c>
      <c r="G113" s="122" t="s">
        <v>348</v>
      </c>
      <c r="I113" s="122"/>
    </row>
    <row r="114" spans="1:9" s="110" customFormat="1" hidden="1" x14ac:dyDescent="0.25">
      <c r="A114" s="306"/>
      <c r="B114" s="277"/>
      <c r="C114" s="277"/>
      <c r="D114" s="281"/>
      <c r="E114" s="277"/>
      <c r="F114" s="87">
        <f t="shared" si="0"/>
        <v>0</v>
      </c>
      <c r="G114" s="122" t="s">
        <v>348</v>
      </c>
      <c r="I114" s="122"/>
    </row>
    <row r="115" spans="1:9" s="110" customFormat="1" hidden="1" x14ac:dyDescent="0.25">
      <c r="A115" s="306"/>
      <c r="B115" s="277"/>
      <c r="C115" s="277"/>
      <c r="D115" s="281"/>
      <c r="E115" s="277"/>
      <c r="F115" s="87">
        <f t="shared" si="0"/>
        <v>0</v>
      </c>
      <c r="G115" s="122" t="s">
        <v>348</v>
      </c>
      <c r="I115" s="122"/>
    </row>
    <row r="116" spans="1:9" s="110" customFormat="1" hidden="1" x14ac:dyDescent="0.25">
      <c r="A116" s="306"/>
      <c r="B116" s="277"/>
      <c r="C116" s="277"/>
      <c r="D116" s="281"/>
      <c r="E116" s="277"/>
      <c r="F116" s="87">
        <f t="shared" si="0"/>
        <v>0</v>
      </c>
      <c r="G116" s="122" t="s">
        <v>348</v>
      </c>
      <c r="I116" s="122"/>
    </row>
    <row r="117" spans="1:9" s="110" customFormat="1" hidden="1" x14ac:dyDescent="0.25">
      <c r="A117" s="306"/>
      <c r="B117" s="277"/>
      <c r="C117" s="277"/>
      <c r="D117" s="281"/>
      <c r="E117" s="277"/>
      <c r="F117" s="87">
        <f t="shared" si="0"/>
        <v>0</v>
      </c>
      <c r="G117" s="122" t="s">
        <v>348</v>
      </c>
      <c r="I117" s="122"/>
    </row>
    <row r="118" spans="1:9" s="110" customFormat="1" hidden="1" x14ac:dyDescent="0.25">
      <c r="A118" s="306"/>
      <c r="B118" s="277"/>
      <c r="C118" s="277"/>
      <c r="D118" s="281"/>
      <c r="E118" s="277"/>
      <c r="F118" s="87">
        <f t="shared" si="0"/>
        <v>0</v>
      </c>
      <c r="G118" s="122" t="s">
        <v>348</v>
      </c>
      <c r="I118" s="122"/>
    </row>
    <row r="119" spans="1:9" s="110" customFormat="1" hidden="1" x14ac:dyDescent="0.25">
      <c r="A119" s="306"/>
      <c r="B119" s="277"/>
      <c r="C119" s="277"/>
      <c r="D119" s="281"/>
      <c r="E119" s="277"/>
      <c r="F119" s="87">
        <f t="shared" si="0"/>
        <v>0</v>
      </c>
      <c r="G119" s="122" t="s">
        <v>348</v>
      </c>
      <c r="I119" s="122"/>
    </row>
    <row r="120" spans="1:9" s="110" customFormat="1" hidden="1" x14ac:dyDescent="0.25">
      <c r="A120" s="306"/>
      <c r="B120" s="277"/>
      <c r="C120" s="277"/>
      <c r="D120" s="281"/>
      <c r="E120" s="277"/>
      <c r="F120" s="87">
        <f t="shared" si="0"/>
        <v>0</v>
      </c>
      <c r="G120" s="122" t="s">
        <v>348</v>
      </c>
      <c r="I120" s="122"/>
    </row>
    <row r="121" spans="1:9" s="110" customFormat="1" hidden="1" x14ac:dyDescent="0.25">
      <c r="A121" s="306"/>
      <c r="B121" s="277"/>
      <c r="C121" s="277"/>
      <c r="D121" s="281"/>
      <c r="E121" s="277"/>
      <c r="F121" s="87">
        <f t="shared" si="0"/>
        <v>0</v>
      </c>
      <c r="G121" s="122" t="s">
        <v>348</v>
      </c>
      <c r="I121" s="122"/>
    </row>
    <row r="122" spans="1:9" s="110" customFormat="1" hidden="1" x14ac:dyDescent="0.25">
      <c r="A122" s="306"/>
      <c r="B122" s="277"/>
      <c r="C122" s="277"/>
      <c r="D122" s="281"/>
      <c r="E122" s="277"/>
      <c r="F122" s="87">
        <f t="shared" si="0"/>
        <v>0</v>
      </c>
      <c r="G122" s="122" t="s">
        <v>348</v>
      </c>
      <c r="I122" s="122"/>
    </row>
    <row r="123" spans="1:9" s="110" customFormat="1" hidden="1" x14ac:dyDescent="0.25">
      <c r="A123" s="306"/>
      <c r="B123" s="277"/>
      <c r="C123" s="277"/>
      <c r="D123" s="281"/>
      <c r="E123" s="277"/>
      <c r="F123" s="87">
        <f t="shared" si="0"/>
        <v>0</v>
      </c>
      <c r="G123" s="122" t="s">
        <v>348</v>
      </c>
      <c r="I123" s="122"/>
    </row>
    <row r="124" spans="1:9" s="110" customFormat="1" hidden="1" x14ac:dyDescent="0.25">
      <c r="A124" s="306"/>
      <c r="B124" s="277"/>
      <c r="C124" s="277"/>
      <c r="D124" s="281"/>
      <c r="E124" s="277"/>
      <c r="F124" s="87">
        <f t="shared" si="0"/>
        <v>0</v>
      </c>
      <c r="G124" s="122" t="s">
        <v>348</v>
      </c>
      <c r="I124" s="122"/>
    </row>
    <row r="125" spans="1:9" s="110" customFormat="1" hidden="1" x14ac:dyDescent="0.25">
      <c r="A125" s="306"/>
      <c r="B125" s="277"/>
      <c r="C125" s="277"/>
      <c r="D125" s="281"/>
      <c r="E125" s="277"/>
      <c r="F125" s="87">
        <f t="shared" si="0"/>
        <v>0</v>
      </c>
      <c r="G125" s="122" t="s">
        <v>348</v>
      </c>
      <c r="I125" s="122"/>
    </row>
    <row r="126" spans="1:9" s="110" customFormat="1" hidden="1" x14ac:dyDescent="0.25">
      <c r="A126" s="306"/>
      <c r="B126" s="277"/>
      <c r="C126" s="277"/>
      <c r="D126" s="281"/>
      <c r="E126" s="277"/>
      <c r="F126" s="87">
        <f t="shared" si="0"/>
        <v>0</v>
      </c>
      <c r="G126" s="122" t="s">
        <v>348</v>
      </c>
      <c r="I126" s="122"/>
    </row>
    <row r="127" spans="1:9" s="110" customFormat="1" hidden="1" x14ac:dyDescent="0.25">
      <c r="A127" s="306"/>
      <c r="B127" s="277"/>
      <c r="C127" s="277"/>
      <c r="D127" s="281"/>
      <c r="E127" s="277"/>
      <c r="F127" s="87">
        <f t="shared" si="0"/>
        <v>0</v>
      </c>
      <c r="G127" s="122" t="s">
        <v>348</v>
      </c>
      <c r="I127" s="122"/>
    </row>
    <row r="128" spans="1:9" s="110" customFormat="1" hidden="1" x14ac:dyDescent="0.25">
      <c r="A128" s="306"/>
      <c r="B128" s="277"/>
      <c r="C128" s="277"/>
      <c r="D128" s="281"/>
      <c r="E128" s="277"/>
      <c r="F128" s="87">
        <f t="shared" si="0"/>
        <v>0</v>
      </c>
      <c r="G128" s="122" t="s">
        <v>348</v>
      </c>
      <c r="I128" s="122"/>
    </row>
    <row r="129" spans="1:9" s="110" customFormat="1" hidden="1" x14ac:dyDescent="0.25">
      <c r="A129" s="306"/>
      <c r="B129" s="277"/>
      <c r="C129" s="277"/>
      <c r="D129" s="281"/>
      <c r="E129" s="277"/>
      <c r="F129" s="87">
        <f t="shared" si="0"/>
        <v>0</v>
      </c>
      <c r="G129" s="122" t="s">
        <v>348</v>
      </c>
      <c r="I129" s="122"/>
    </row>
    <row r="130" spans="1:9" s="110" customFormat="1" hidden="1" x14ac:dyDescent="0.25">
      <c r="A130" s="306"/>
      <c r="B130" s="277"/>
      <c r="C130" s="277"/>
      <c r="D130" s="281"/>
      <c r="E130" s="277"/>
      <c r="F130" s="87">
        <f t="shared" si="0"/>
        <v>0</v>
      </c>
      <c r="G130" s="122" t="s">
        <v>348</v>
      </c>
      <c r="I130" s="122"/>
    </row>
    <row r="131" spans="1:9" s="110" customFormat="1" hidden="1" x14ac:dyDescent="0.25">
      <c r="A131" s="306"/>
      <c r="B131" s="277"/>
      <c r="C131" s="277"/>
      <c r="D131" s="281"/>
      <c r="E131" s="277"/>
      <c r="F131" s="87">
        <f t="shared" si="0"/>
        <v>0</v>
      </c>
      <c r="G131" s="122" t="s">
        <v>348</v>
      </c>
      <c r="I131" s="122"/>
    </row>
    <row r="132" spans="1:9" s="110" customFormat="1" hidden="1" x14ac:dyDescent="0.25">
      <c r="A132" s="306"/>
      <c r="B132" s="277"/>
      <c r="C132" s="277"/>
      <c r="D132" s="281"/>
      <c r="E132" s="277"/>
      <c r="F132" s="87">
        <f t="shared" si="0"/>
        <v>0</v>
      </c>
      <c r="G132" s="122" t="s">
        <v>348</v>
      </c>
      <c r="I132" s="122"/>
    </row>
    <row r="133" spans="1:9" s="110" customFormat="1" hidden="1" x14ac:dyDescent="0.25">
      <c r="A133" s="306"/>
      <c r="B133" s="277"/>
      <c r="C133" s="277"/>
      <c r="D133" s="281"/>
      <c r="E133" s="277"/>
      <c r="F133" s="87">
        <f t="shared" si="0"/>
        <v>0</v>
      </c>
      <c r="G133" s="122" t="s">
        <v>348</v>
      </c>
      <c r="I133" s="122"/>
    </row>
    <row r="134" spans="1:9" s="110" customFormat="1" hidden="1" x14ac:dyDescent="0.25">
      <c r="A134" s="306"/>
      <c r="B134" s="277"/>
      <c r="C134" s="277"/>
      <c r="D134" s="281"/>
      <c r="E134" s="277"/>
      <c r="F134" s="87">
        <f t="shared" si="0"/>
        <v>0</v>
      </c>
      <c r="G134" s="122" t="s">
        <v>348</v>
      </c>
      <c r="I134" s="122"/>
    </row>
    <row r="135" spans="1:9" s="110" customFormat="1" x14ac:dyDescent="0.25">
      <c r="A135" s="306" t="s">
        <v>62</v>
      </c>
      <c r="B135" s="277">
        <v>3</v>
      </c>
      <c r="C135" s="277" t="s">
        <v>322</v>
      </c>
      <c r="D135" s="281">
        <f t="shared" ref="D135:D140" ca="1" si="2">RAND()*400000</f>
        <v>353759.3259139586</v>
      </c>
      <c r="E135" s="277">
        <v>7</v>
      </c>
      <c r="F135" s="309">
        <f ca="1">ROUND(+B135*D135*E135,2)</f>
        <v>7428945.8399999999</v>
      </c>
      <c r="G135" s="122" t="s">
        <v>348</v>
      </c>
      <c r="I135" s="122"/>
    </row>
    <row r="136" spans="1:9" s="110" customFormat="1" x14ac:dyDescent="0.25">
      <c r="A136" s="305"/>
      <c r="B136" s="98"/>
      <c r="C136" s="98"/>
      <c r="D136" s="144"/>
      <c r="E136" s="216" t="s">
        <v>40</v>
      </c>
      <c r="F136" s="322">
        <f ca="1">ROUND(SUBTOTAL(109,F6:F135),2)</f>
        <v>14523936.98</v>
      </c>
      <c r="G136" s="122" t="s">
        <v>348</v>
      </c>
      <c r="I136" s="125" t="s">
        <v>352</v>
      </c>
    </row>
    <row r="137" spans="1:9" s="110" customFormat="1" x14ac:dyDescent="0.25">
      <c r="A137" s="305"/>
      <c r="B137" s="98"/>
      <c r="C137" s="98"/>
      <c r="D137" s="144"/>
      <c r="E137" s="98"/>
      <c r="F137" s="310"/>
      <c r="G137" s="122" t="s">
        <v>349</v>
      </c>
    </row>
    <row r="138" spans="1:9" s="110" customFormat="1" x14ac:dyDescent="0.25">
      <c r="A138" s="306" t="s">
        <v>329</v>
      </c>
      <c r="B138" s="277">
        <v>3</v>
      </c>
      <c r="C138" s="277" t="s">
        <v>322</v>
      </c>
      <c r="D138" s="281">
        <f t="shared" ca="1" si="2"/>
        <v>370620.41999987391</v>
      </c>
      <c r="E138" s="277">
        <v>7</v>
      </c>
      <c r="F138" s="87">
        <f ca="1">ROUND(+B138*D138*E138,2)</f>
        <v>7783028.8200000003</v>
      </c>
      <c r="G138" s="122" t="s">
        <v>349</v>
      </c>
    </row>
    <row r="139" spans="1:9" s="110" customFormat="1" x14ac:dyDescent="0.25">
      <c r="A139" s="306" t="s">
        <v>356</v>
      </c>
      <c r="B139" s="277">
        <v>3</v>
      </c>
      <c r="C139" s="277" t="s">
        <v>322</v>
      </c>
      <c r="D139" s="281">
        <f t="shared" ca="1" si="2"/>
        <v>128735.91746883442</v>
      </c>
      <c r="E139" s="277">
        <v>7</v>
      </c>
      <c r="F139" s="87">
        <f t="shared" ref="F139:F266" ca="1" si="3">ROUND(+B139*D139*E139,2)</f>
        <v>2703454.27</v>
      </c>
      <c r="G139" s="122" t="s">
        <v>349</v>
      </c>
      <c r="I139" s="122"/>
    </row>
    <row r="140" spans="1:9" s="110" customFormat="1" x14ac:dyDescent="0.25">
      <c r="A140" s="306" t="s">
        <v>357</v>
      </c>
      <c r="B140" s="277">
        <v>3</v>
      </c>
      <c r="C140" s="277" t="s">
        <v>322</v>
      </c>
      <c r="D140" s="281">
        <f t="shared" ca="1" si="2"/>
        <v>66374.284896837344</v>
      </c>
      <c r="E140" s="277">
        <v>7</v>
      </c>
      <c r="F140" s="87">
        <f t="shared" ca="1" si="3"/>
        <v>1393859.98</v>
      </c>
      <c r="G140" s="122" t="s">
        <v>349</v>
      </c>
      <c r="I140" s="122"/>
    </row>
    <row r="141" spans="1:9" s="110" customFormat="1" hidden="1" x14ac:dyDescent="0.25">
      <c r="A141" s="306"/>
      <c r="B141" s="277"/>
      <c r="C141" s="277"/>
      <c r="D141" s="281"/>
      <c r="E141" s="277"/>
      <c r="F141" s="87">
        <f t="shared" si="3"/>
        <v>0</v>
      </c>
      <c r="G141" s="122" t="s">
        <v>349</v>
      </c>
      <c r="I141" s="122"/>
    </row>
    <row r="142" spans="1:9" s="110" customFormat="1" hidden="1" x14ac:dyDescent="0.25">
      <c r="A142" s="306"/>
      <c r="B142" s="277"/>
      <c r="C142" s="277"/>
      <c r="D142" s="281"/>
      <c r="E142" s="277"/>
      <c r="F142" s="87">
        <f t="shared" si="3"/>
        <v>0</v>
      </c>
      <c r="G142" s="122" t="s">
        <v>349</v>
      </c>
      <c r="I142" s="122"/>
    </row>
    <row r="143" spans="1:9" s="110" customFormat="1" hidden="1" x14ac:dyDescent="0.25">
      <c r="A143" s="306"/>
      <c r="B143" s="277"/>
      <c r="C143" s="277"/>
      <c r="D143" s="281"/>
      <c r="E143" s="277"/>
      <c r="F143" s="87">
        <f t="shared" si="3"/>
        <v>0</v>
      </c>
      <c r="G143" s="122" t="s">
        <v>349</v>
      </c>
      <c r="I143" s="122"/>
    </row>
    <row r="144" spans="1:9" s="110" customFormat="1" hidden="1" x14ac:dyDescent="0.25">
      <c r="A144" s="306"/>
      <c r="B144" s="277"/>
      <c r="C144" s="277"/>
      <c r="D144" s="281"/>
      <c r="E144" s="277"/>
      <c r="F144" s="87">
        <f t="shared" si="3"/>
        <v>0</v>
      </c>
      <c r="G144" s="122" t="s">
        <v>349</v>
      </c>
      <c r="I144" s="122"/>
    </row>
    <row r="145" spans="1:9" s="110" customFormat="1" hidden="1" x14ac:dyDescent="0.25">
      <c r="A145" s="306"/>
      <c r="B145" s="277"/>
      <c r="C145" s="277"/>
      <c r="D145" s="281"/>
      <c r="E145" s="277"/>
      <c r="F145" s="87">
        <f t="shared" si="3"/>
        <v>0</v>
      </c>
      <c r="G145" s="122" t="s">
        <v>349</v>
      </c>
      <c r="I145" s="122"/>
    </row>
    <row r="146" spans="1:9" s="110" customFormat="1" hidden="1" x14ac:dyDescent="0.25">
      <c r="A146" s="306"/>
      <c r="B146" s="277"/>
      <c r="C146" s="277"/>
      <c r="D146" s="281"/>
      <c r="E146" s="277"/>
      <c r="F146" s="87">
        <f t="shared" si="3"/>
        <v>0</v>
      </c>
      <c r="G146" s="122" t="s">
        <v>349</v>
      </c>
      <c r="I146" s="122"/>
    </row>
    <row r="147" spans="1:9" s="110" customFormat="1" hidden="1" x14ac:dyDescent="0.25">
      <c r="A147" s="306"/>
      <c r="B147" s="277"/>
      <c r="C147" s="277"/>
      <c r="D147" s="281"/>
      <c r="E147" s="277"/>
      <c r="F147" s="87">
        <f t="shared" si="3"/>
        <v>0</v>
      </c>
      <c r="G147" s="122" t="s">
        <v>349</v>
      </c>
      <c r="I147" s="122"/>
    </row>
    <row r="148" spans="1:9" s="110" customFormat="1" hidden="1" x14ac:dyDescent="0.25">
      <c r="A148" s="306"/>
      <c r="B148" s="277"/>
      <c r="C148" s="277"/>
      <c r="D148" s="281"/>
      <c r="E148" s="277"/>
      <c r="F148" s="87">
        <f t="shared" si="3"/>
        <v>0</v>
      </c>
      <c r="G148" s="122" t="s">
        <v>349</v>
      </c>
      <c r="I148" s="122"/>
    </row>
    <row r="149" spans="1:9" s="110" customFormat="1" hidden="1" x14ac:dyDescent="0.25">
      <c r="A149" s="306"/>
      <c r="B149" s="277"/>
      <c r="C149" s="277"/>
      <c r="D149" s="281"/>
      <c r="E149" s="277"/>
      <c r="F149" s="87">
        <f t="shared" si="3"/>
        <v>0</v>
      </c>
      <c r="G149" s="122" t="s">
        <v>349</v>
      </c>
      <c r="I149" s="122"/>
    </row>
    <row r="150" spans="1:9" s="110" customFormat="1" hidden="1" x14ac:dyDescent="0.25">
      <c r="A150" s="306"/>
      <c r="B150" s="277"/>
      <c r="C150" s="277"/>
      <c r="D150" s="281"/>
      <c r="E150" s="277"/>
      <c r="F150" s="87">
        <f t="shared" si="3"/>
        <v>0</v>
      </c>
      <c r="G150" s="122" t="s">
        <v>349</v>
      </c>
      <c r="I150" s="122"/>
    </row>
    <row r="151" spans="1:9" s="110" customFormat="1" hidden="1" x14ac:dyDescent="0.25">
      <c r="A151" s="306"/>
      <c r="B151" s="277"/>
      <c r="C151" s="277"/>
      <c r="D151" s="281"/>
      <c r="E151" s="277"/>
      <c r="F151" s="87">
        <f t="shared" si="3"/>
        <v>0</v>
      </c>
      <c r="G151" s="122" t="s">
        <v>349</v>
      </c>
      <c r="I151" s="122"/>
    </row>
    <row r="152" spans="1:9" s="110" customFormat="1" hidden="1" x14ac:dyDescent="0.25">
      <c r="A152" s="306"/>
      <c r="B152" s="277"/>
      <c r="C152" s="277"/>
      <c r="D152" s="281"/>
      <c r="E152" s="277"/>
      <c r="F152" s="87">
        <f t="shared" si="3"/>
        <v>0</v>
      </c>
      <c r="G152" s="122" t="s">
        <v>349</v>
      </c>
      <c r="I152" s="122"/>
    </row>
    <row r="153" spans="1:9" s="110" customFormat="1" hidden="1" x14ac:dyDescent="0.25">
      <c r="A153" s="306"/>
      <c r="B153" s="277"/>
      <c r="C153" s="277"/>
      <c r="D153" s="281"/>
      <c r="E153" s="277"/>
      <c r="F153" s="87">
        <f t="shared" si="3"/>
        <v>0</v>
      </c>
      <c r="G153" s="122" t="s">
        <v>349</v>
      </c>
      <c r="I153" s="122"/>
    </row>
    <row r="154" spans="1:9" s="110" customFormat="1" hidden="1" x14ac:dyDescent="0.25">
      <c r="A154" s="306"/>
      <c r="B154" s="277"/>
      <c r="C154" s="277"/>
      <c r="D154" s="281"/>
      <c r="E154" s="277"/>
      <c r="F154" s="87">
        <f t="shared" si="3"/>
        <v>0</v>
      </c>
      <c r="G154" s="122" t="s">
        <v>349</v>
      </c>
      <c r="I154" s="122"/>
    </row>
    <row r="155" spans="1:9" s="110" customFormat="1" hidden="1" x14ac:dyDescent="0.25">
      <c r="A155" s="306"/>
      <c r="B155" s="277"/>
      <c r="C155" s="277"/>
      <c r="D155" s="281"/>
      <c r="E155" s="277"/>
      <c r="F155" s="87">
        <f t="shared" si="3"/>
        <v>0</v>
      </c>
      <c r="G155" s="122" t="s">
        <v>349</v>
      </c>
      <c r="I155" s="122"/>
    </row>
    <row r="156" spans="1:9" s="110" customFormat="1" hidden="1" x14ac:dyDescent="0.25">
      <c r="A156" s="306"/>
      <c r="B156" s="277"/>
      <c r="C156" s="277"/>
      <c r="D156" s="281"/>
      <c r="E156" s="277"/>
      <c r="F156" s="87">
        <f t="shared" si="3"/>
        <v>0</v>
      </c>
      <c r="G156" s="122" t="s">
        <v>349</v>
      </c>
      <c r="I156" s="122"/>
    </row>
    <row r="157" spans="1:9" s="110" customFormat="1" hidden="1" x14ac:dyDescent="0.25">
      <c r="A157" s="306"/>
      <c r="B157" s="277"/>
      <c r="C157" s="277"/>
      <c r="D157" s="281"/>
      <c r="E157" s="277"/>
      <c r="F157" s="87">
        <f t="shared" si="3"/>
        <v>0</v>
      </c>
      <c r="G157" s="122" t="s">
        <v>349</v>
      </c>
      <c r="I157" s="122"/>
    </row>
    <row r="158" spans="1:9" s="110" customFormat="1" hidden="1" x14ac:dyDescent="0.25">
      <c r="A158" s="306"/>
      <c r="B158" s="277"/>
      <c r="C158" s="277"/>
      <c r="D158" s="281"/>
      <c r="E158" s="277"/>
      <c r="F158" s="87">
        <f t="shared" si="3"/>
        <v>0</v>
      </c>
      <c r="G158" s="122" t="s">
        <v>349</v>
      </c>
      <c r="I158" s="122"/>
    </row>
    <row r="159" spans="1:9" s="110" customFormat="1" hidden="1" x14ac:dyDescent="0.25">
      <c r="A159" s="306"/>
      <c r="B159" s="277"/>
      <c r="C159" s="277"/>
      <c r="D159" s="281"/>
      <c r="E159" s="277"/>
      <c r="F159" s="87">
        <f t="shared" si="3"/>
        <v>0</v>
      </c>
      <c r="G159" s="122" t="s">
        <v>349</v>
      </c>
      <c r="I159" s="122"/>
    </row>
    <row r="160" spans="1:9" s="110" customFormat="1" hidden="1" x14ac:dyDescent="0.25">
      <c r="A160" s="306"/>
      <c r="B160" s="277"/>
      <c r="C160" s="277"/>
      <c r="D160" s="281"/>
      <c r="E160" s="277"/>
      <c r="F160" s="87">
        <f t="shared" si="3"/>
        <v>0</v>
      </c>
      <c r="G160" s="122" t="s">
        <v>349</v>
      </c>
      <c r="I160" s="122"/>
    </row>
    <row r="161" spans="1:9" s="110" customFormat="1" hidden="1" x14ac:dyDescent="0.25">
      <c r="A161" s="306"/>
      <c r="B161" s="277"/>
      <c r="C161" s="277"/>
      <c r="D161" s="281"/>
      <c r="E161" s="277"/>
      <c r="F161" s="87">
        <f t="shared" si="3"/>
        <v>0</v>
      </c>
      <c r="G161" s="122" t="s">
        <v>349</v>
      </c>
      <c r="I161" s="122"/>
    </row>
    <row r="162" spans="1:9" s="110" customFormat="1" hidden="1" x14ac:dyDescent="0.25">
      <c r="A162" s="306"/>
      <c r="B162" s="277"/>
      <c r="C162" s="277"/>
      <c r="D162" s="281"/>
      <c r="E162" s="277"/>
      <c r="F162" s="87">
        <f t="shared" si="3"/>
        <v>0</v>
      </c>
      <c r="G162" s="122" t="s">
        <v>349</v>
      </c>
      <c r="I162" s="122"/>
    </row>
    <row r="163" spans="1:9" s="110" customFormat="1" hidden="1" x14ac:dyDescent="0.25">
      <c r="A163" s="306"/>
      <c r="B163" s="277"/>
      <c r="C163" s="277"/>
      <c r="D163" s="281"/>
      <c r="E163" s="277"/>
      <c r="F163" s="87">
        <f t="shared" si="3"/>
        <v>0</v>
      </c>
      <c r="G163" s="122" t="s">
        <v>349</v>
      </c>
      <c r="I163" s="122"/>
    </row>
    <row r="164" spans="1:9" s="110" customFormat="1" hidden="1" x14ac:dyDescent="0.25">
      <c r="A164" s="306"/>
      <c r="B164" s="277"/>
      <c r="C164" s="277"/>
      <c r="D164" s="281"/>
      <c r="E164" s="277"/>
      <c r="F164" s="87">
        <f t="shared" si="3"/>
        <v>0</v>
      </c>
      <c r="G164" s="122" t="s">
        <v>349</v>
      </c>
      <c r="I164" s="122"/>
    </row>
    <row r="165" spans="1:9" s="110" customFormat="1" hidden="1" x14ac:dyDescent="0.25">
      <c r="A165" s="306"/>
      <c r="B165" s="277"/>
      <c r="C165" s="277"/>
      <c r="D165" s="281"/>
      <c r="E165" s="277"/>
      <c r="F165" s="87">
        <f t="shared" si="3"/>
        <v>0</v>
      </c>
      <c r="G165" s="122" t="s">
        <v>349</v>
      </c>
      <c r="I165" s="122"/>
    </row>
    <row r="166" spans="1:9" s="110" customFormat="1" hidden="1" x14ac:dyDescent="0.25">
      <c r="A166" s="306"/>
      <c r="B166" s="277"/>
      <c r="C166" s="277"/>
      <c r="D166" s="281"/>
      <c r="E166" s="277"/>
      <c r="F166" s="87">
        <f t="shared" si="3"/>
        <v>0</v>
      </c>
      <c r="G166" s="122" t="s">
        <v>349</v>
      </c>
      <c r="I166" s="122"/>
    </row>
    <row r="167" spans="1:9" s="110" customFormat="1" hidden="1" x14ac:dyDescent="0.25">
      <c r="A167" s="306"/>
      <c r="B167" s="277"/>
      <c r="C167" s="277"/>
      <c r="D167" s="281"/>
      <c r="E167" s="277"/>
      <c r="F167" s="87">
        <f t="shared" si="3"/>
        <v>0</v>
      </c>
      <c r="G167" s="122" t="s">
        <v>349</v>
      </c>
      <c r="I167" s="122"/>
    </row>
    <row r="168" spans="1:9" s="110" customFormat="1" hidden="1" x14ac:dyDescent="0.25">
      <c r="A168" s="306"/>
      <c r="B168" s="277"/>
      <c r="C168" s="277"/>
      <c r="D168" s="281"/>
      <c r="E168" s="277"/>
      <c r="F168" s="87">
        <f t="shared" si="3"/>
        <v>0</v>
      </c>
      <c r="G168" s="122" t="s">
        <v>349</v>
      </c>
      <c r="I168" s="122"/>
    </row>
    <row r="169" spans="1:9" s="110" customFormat="1" hidden="1" x14ac:dyDescent="0.25">
      <c r="A169" s="306"/>
      <c r="B169" s="277"/>
      <c r="C169" s="277"/>
      <c r="D169" s="281"/>
      <c r="E169" s="277"/>
      <c r="F169" s="87">
        <f t="shared" si="3"/>
        <v>0</v>
      </c>
      <c r="G169" s="122" t="s">
        <v>349</v>
      </c>
      <c r="I169" s="122"/>
    </row>
    <row r="170" spans="1:9" s="110" customFormat="1" hidden="1" x14ac:dyDescent="0.25">
      <c r="A170" s="306"/>
      <c r="B170" s="277"/>
      <c r="C170" s="277"/>
      <c r="D170" s="281"/>
      <c r="E170" s="277"/>
      <c r="F170" s="87">
        <f t="shared" si="3"/>
        <v>0</v>
      </c>
      <c r="G170" s="122" t="s">
        <v>349</v>
      </c>
      <c r="I170" s="122"/>
    </row>
    <row r="171" spans="1:9" s="110" customFormat="1" hidden="1" x14ac:dyDescent="0.25">
      <c r="A171" s="306"/>
      <c r="B171" s="277"/>
      <c r="C171" s="277"/>
      <c r="D171" s="281"/>
      <c r="E171" s="277"/>
      <c r="F171" s="87">
        <f t="shared" si="3"/>
        <v>0</v>
      </c>
      <c r="G171" s="122" t="s">
        <v>349</v>
      </c>
      <c r="I171" s="122"/>
    </row>
    <row r="172" spans="1:9" s="110" customFormat="1" hidden="1" x14ac:dyDescent="0.25">
      <c r="A172" s="306"/>
      <c r="B172" s="277"/>
      <c r="C172" s="277"/>
      <c r="D172" s="281"/>
      <c r="E172" s="277"/>
      <c r="F172" s="87">
        <f t="shared" si="3"/>
        <v>0</v>
      </c>
      <c r="G172" s="122" t="s">
        <v>349</v>
      </c>
      <c r="I172" s="122"/>
    </row>
    <row r="173" spans="1:9" s="110" customFormat="1" hidden="1" x14ac:dyDescent="0.25">
      <c r="A173" s="306"/>
      <c r="B173" s="277"/>
      <c r="C173" s="277"/>
      <c r="D173" s="281"/>
      <c r="E173" s="277"/>
      <c r="F173" s="87">
        <f t="shared" si="3"/>
        <v>0</v>
      </c>
      <c r="G173" s="122" t="s">
        <v>349</v>
      </c>
      <c r="I173" s="122"/>
    </row>
    <row r="174" spans="1:9" s="110" customFormat="1" hidden="1" x14ac:dyDescent="0.25">
      <c r="A174" s="306"/>
      <c r="B174" s="277"/>
      <c r="C174" s="277"/>
      <c r="D174" s="281"/>
      <c r="E174" s="277"/>
      <c r="F174" s="87">
        <f t="shared" si="3"/>
        <v>0</v>
      </c>
      <c r="G174" s="122" t="s">
        <v>349</v>
      </c>
      <c r="I174" s="122"/>
    </row>
    <row r="175" spans="1:9" s="110" customFormat="1" hidden="1" x14ac:dyDescent="0.25">
      <c r="A175" s="306"/>
      <c r="B175" s="277"/>
      <c r="C175" s="277"/>
      <c r="D175" s="281"/>
      <c r="E175" s="277"/>
      <c r="F175" s="87">
        <f t="shared" si="3"/>
        <v>0</v>
      </c>
      <c r="G175" s="122" t="s">
        <v>349</v>
      </c>
      <c r="I175" s="122"/>
    </row>
    <row r="176" spans="1:9" s="110" customFormat="1" hidden="1" x14ac:dyDescent="0.25">
      <c r="A176" s="306"/>
      <c r="B176" s="277"/>
      <c r="C176" s="277"/>
      <c r="D176" s="281"/>
      <c r="E176" s="277"/>
      <c r="F176" s="87">
        <f t="shared" si="3"/>
        <v>0</v>
      </c>
      <c r="G176" s="122" t="s">
        <v>349</v>
      </c>
      <c r="I176" s="122"/>
    </row>
    <row r="177" spans="1:9" s="110" customFormat="1" hidden="1" x14ac:dyDescent="0.25">
      <c r="A177" s="306"/>
      <c r="B177" s="277"/>
      <c r="C177" s="277"/>
      <c r="D177" s="281"/>
      <c r="E177" s="277"/>
      <c r="F177" s="87">
        <f t="shared" si="3"/>
        <v>0</v>
      </c>
      <c r="G177" s="122" t="s">
        <v>349</v>
      </c>
      <c r="I177" s="122"/>
    </row>
    <row r="178" spans="1:9" s="110" customFormat="1" hidden="1" x14ac:dyDescent="0.25">
      <c r="A178" s="306"/>
      <c r="B178" s="277"/>
      <c r="C178" s="277"/>
      <c r="D178" s="281"/>
      <c r="E178" s="277"/>
      <c r="F178" s="87">
        <f t="shared" si="3"/>
        <v>0</v>
      </c>
      <c r="G178" s="122" t="s">
        <v>349</v>
      </c>
      <c r="I178" s="122"/>
    </row>
    <row r="179" spans="1:9" s="110" customFormat="1" hidden="1" x14ac:dyDescent="0.25">
      <c r="A179" s="306"/>
      <c r="B179" s="277"/>
      <c r="C179" s="277"/>
      <c r="D179" s="281"/>
      <c r="E179" s="277"/>
      <c r="F179" s="87">
        <f t="shared" si="3"/>
        <v>0</v>
      </c>
      <c r="G179" s="122" t="s">
        <v>349</v>
      </c>
      <c r="I179" s="122"/>
    </row>
    <row r="180" spans="1:9" s="110" customFormat="1" hidden="1" x14ac:dyDescent="0.25">
      <c r="A180" s="306"/>
      <c r="B180" s="277"/>
      <c r="C180" s="277"/>
      <c r="D180" s="281"/>
      <c r="E180" s="277"/>
      <c r="F180" s="87">
        <f t="shared" si="3"/>
        <v>0</v>
      </c>
      <c r="G180" s="122" t="s">
        <v>349</v>
      </c>
      <c r="I180" s="122"/>
    </row>
    <row r="181" spans="1:9" s="110" customFormat="1" hidden="1" x14ac:dyDescent="0.25">
      <c r="A181" s="306"/>
      <c r="B181" s="277"/>
      <c r="C181" s="277"/>
      <c r="D181" s="281"/>
      <c r="E181" s="277"/>
      <c r="F181" s="87">
        <f t="shared" si="3"/>
        <v>0</v>
      </c>
      <c r="G181" s="122" t="s">
        <v>349</v>
      </c>
      <c r="I181" s="122"/>
    </row>
    <row r="182" spans="1:9" s="110" customFormat="1" hidden="1" x14ac:dyDescent="0.25">
      <c r="A182" s="306"/>
      <c r="B182" s="277"/>
      <c r="C182" s="277"/>
      <c r="D182" s="281"/>
      <c r="E182" s="277"/>
      <c r="F182" s="87">
        <f t="shared" si="3"/>
        <v>0</v>
      </c>
      <c r="G182" s="122" t="s">
        <v>349</v>
      </c>
      <c r="I182" s="122"/>
    </row>
    <row r="183" spans="1:9" s="110" customFormat="1" hidden="1" x14ac:dyDescent="0.25">
      <c r="A183" s="306"/>
      <c r="B183" s="277"/>
      <c r="C183" s="277"/>
      <c r="D183" s="281"/>
      <c r="E183" s="277"/>
      <c r="F183" s="87">
        <f t="shared" si="3"/>
        <v>0</v>
      </c>
      <c r="G183" s="122" t="s">
        <v>349</v>
      </c>
      <c r="I183" s="122"/>
    </row>
    <row r="184" spans="1:9" s="110" customFormat="1" hidden="1" x14ac:dyDescent="0.25">
      <c r="A184" s="306"/>
      <c r="B184" s="277"/>
      <c r="C184" s="277"/>
      <c r="D184" s="281"/>
      <c r="E184" s="277"/>
      <c r="F184" s="87">
        <f t="shared" si="3"/>
        <v>0</v>
      </c>
      <c r="G184" s="122" t="s">
        <v>349</v>
      </c>
      <c r="I184" s="122"/>
    </row>
    <row r="185" spans="1:9" s="110" customFormat="1" hidden="1" x14ac:dyDescent="0.25">
      <c r="A185" s="306"/>
      <c r="B185" s="277"/>
      <c r="C185" s="277"/>
      <c r="D185" s="281"/>
      <c r="E185" s="277"/>
      <c r="F185" s="87">
        <f t="shared" si="3"/>
        <v>0</v>
      </c>
      <c r="G185" s="122" t="s">
        <v>349</v>
      </c>
      <c r="I185" s="122"/>
    </row>
    <row r="186" spans="1:9" s="110" customFormat="1" hidden="1" x14ac:dyDescent="0.25">
      <c r="A186" s="306"/>
      <c r="B186" s="277"/>
      <c r="C186" s="277"/>
      <c r="D186" s="281"/>
      <c r="E186" s="277"/>
      <c r="F186" s="87">
        <f t="shared" si="3"/>
        <v>0</v>
      </c>
      <c r="G186" s="122" t="s">
        <v>349</v>
      </c>
      <c r="I186" s="122"/>
    </row>
    <row r="187" spans="1:9" s="110" customFormat="1" hidden="1" x14ac:dyDescent="0.25">
      <c r="A187" s="306"/>
      <c r="B187" s="277"/>
      <c r="C187" s="277"/>
      <c r="D187" s="281"/>
      <c r="E187" s="277"/>
      <c r="F187" s="87">
        <f t="shared" si="3"/>
        <v>0</v>
      </c>
      <c r="G187" s="122" t="s">
        <v>349</v>
      </c>
      <c r="I187" s="122"/>
    </row>
    <row r="188" spans="1:9" s="110" customFormat="1" hidden="1" x14ac:dyDescent="0.25">
      <c r="A188" s="306"/>
      <c r="B188" s="277"/>
      <c r="C188" s="277"/>
      <c r="D188" s="281"/>
      <c r="E188" s="277"/>
      <c r="F188" s="87">
        <f t="shared" si="3"/>
        <v>0</v>
      </c>
      <c r="G188" s="122" t="s">
        <v>349</v>
      </c>
      <c r="I188" s="122"/>
    </row>
    <row r="189" spans="1:9" s="110" customFormat="1" hidden="1" x14ac:dyDescent="0.25">
      <c r="A189" s="306"/>
      <c r="B189" s="277"/>
      <c r="C189" s="277"/>
      <c r="D189" s="281"/>
      <c r="E189" s="277"/>
      <c r="F189" s="87">
        <f t="shared" si="3"/>
        <v>0</v>
      </c>
      <c r="G189" s="122" t="s">
        <v>349</v>
      </c>
      <c r="I189" s="122"/>
    </row>
    <row r="190" spans="1:9" s="110" customFormat="1" hidden="1" x14ac:dyDescent="0.25">
      <c r="A190" s="306"/>
      <c r="B190" s="277"/>
      <c r="C190" s="277"/>
      <c r="D190" s="281"/>
      <c r="E190" s="277"/>
      <c r="F190" s="87">
        <f t="shared" si="3"/>
        <v>0</v>
      </c>
      <c r="G190" s="122" t="s">
        <v>349</v>
      </c>
      <c r="I190" s="122"/>
    </row>
    <row r="191" spans="1:9" s="110" customFormat="1" hidden="1" x14ac:dyDescent="0.25">
      <c r="A191" s="306"/>
      <c r="B191" s="277"/>
      <c r="C191" s="277"/>
      <c r="D191" s="281"/>
      <c r="E191" s="277"/>
      <c r="F191" s="87">
        <f t="shared" si="3"/>
        <v>0</v>
      </c>
      <c r="G191" s="122" t="s">
        <v>349</v>
      </c>
      <c r="I191" s="122"/>
    </row>
    <row r="192" spans="1:9" s="110" customFormat="1" hidden="1" x14ac:dyDescent="0.25">
      <c r="A192" s="306"/>
      <c r="B192" s="277"/>
      <c r="C192" s="277"/>
      <c r="D192" s="281"/>
      <c r="E192" s="277"/>
      <c r="F192" s="87">
        <f t="shared" si="3"/>
        <v>0</v>
      </c>
      <c r="G192" s="122" t="s">
        <v>349</v>
      </c>
      <c r="I192" s="122"/>
    </row>
    <row r="193" spans="1:9" s="110" customFormat="1" hidden="1" x14ac:dyDescent="0.25">
      <c r="A193" s="306"/>
      <c r="B193" s="277"/>
      <c r="C193" s="277"/>
      <c r="D193" s="281"/>
      <c r="E193" s="277"/>
      <c r="F193" s="87">
        <f t="shared" si="3"/>
        <v>0</v>
      </c>
      <c r="G193" s="122" t="s">
        <v>349</v>
      </c>
      <c r="I193" s="122"/>
    </row>
    <row r="194" spans="1:9" s="110" customFormat="1" hidden="1" x14ac:dyDescent="0.25">
      <c r="A194" s="306"/>
      <c r="B194" s="277"/>
      <c r="C194" s="277"/>
      <c r="D194" s="281"/>
      <c r="E194" s="277"/>
      <c r="F194" s="87">
        <f t="shared" si="3"/>
        <v>0</v>
      </c>
      <c r="G194" s="122" t="s">
        <v>349</v>
      </c>
      <c r="I194" s="122"/>
    </row>
    <row r="195" spans="1:9" s="110" customFormat="1" hidden="1" x14ac:dyDescent="0.25">
      <c r="A195" s="306"/>
      <c r="B195" s="277"/>
      <c r="C195" s="277"/>
      <c r="D195" s="281"/>
      <c r="E195" s="277"/>
      <c r="F195" s="87">
        <f t="shared" si="3"/>
        <v>0</v>
      </c>
      <c r="G195" s="122" t="s">
        <v>349</v>
      </c>
      <c r="I195" s="122"/>
    </row>
    <row r="196" spans="1:9" s="110" customFormat="1" hidden="1" x14ac:dyDescent="0.25">
      <c r="A196" s="306"/>
      <c r="B196" s="277"/>
      <c r="C196" s="277"/>
      <c r="D196" s="281"/>
      <c r="E196" s="277"/>
      <c r="F196" s="87">
        <f t="shared" si="3"/>
        <v>0</v>
      </c>
      <c r="G196" s="122" t="s">
        <v>349</v>
      </c>
      <c r="I196" s="122"/>
    </row>
    <row r="197" spans="1:9" s="110" customFormat="1" hidden="1" x14ac:dyDescent="0.25">
      <c r="A197" s="306"/>
      <c r="B197" s="277"/>
      <c r="C197" s="277"/>
      <c r="D197" s="281"/>
      <c r="E197" s="277"/>
      <c r="F197" s="87">
        <f t="shared" si="3"/>
        <v>0</v>
      </c>
      <c r="G197" s="122" t="s">
        <v>349</v>
      </c>
      <c r="I197" s="122"/>
    </row>
    <row r="198" spans="1:9" s="110" customFormat="1" hidden="1" x14ac:dyDescent="0.25">
      <c r="A198" s="306"/>
      <c r="B198" s="277"/>
      <c r="C198" s="277"/>
      <c r="D198" s="281"/>
      <c r="E198" s="277"/>
      <c r="F198" s="87">
        <f t="shared" si="3"/>
        <v>0</v>
      </c>
      <c r="G198" s="122" t="s">
        <v>349</v>
      </c>
      <c r="I198" s="122"/>
    </row>
    <row r="199" spans="1:9" s="110" customFormat="1" hidden="1" x14ac:dyDescent="0.25">
      <c r="A199" s="306"/>
      <c r="B199" s="277"/>
      <c r="C199" s="277"/>
      <c r="D199" s="281"/>
      <c r="E199" s="277"/>
      <c r="F199" s="87">
        <f t="shared" si="3"/>
        <v>0</v>
      </c>
      <c r="G199" s="122" t="s">
        <v>349</v>
      </c>
      <c r="I199" s="122"/>
    </row>
    <row r="200" spans="1:9" s="110" customFormat="1" hidden="1" x14ac:dyDescent="0.25">
      <c r="A200" s="306"/>
      <c r="B200" s="277"/>
      <c r="C200" s="277"/>
      <c r="D200" s="281"/>
      <c r="E200" s="277"/>
      <c r="F200" s="87">
        <f t="shared" si="3"/>
        <v>0</v>
      </c>
      <c r="G200" s="122" t="s">
        <v>349</v>
      </c>
      <c r="I200" s="122"/>
    </row>
    <row r="201" spans="1:9" s="110" customFormat="1" hidden="1" x14ac:dyDescent="0.25">
      <c r="A201" s="306"/>
      <c r="B201" s="277"/>
      <c r="C201" s="277"/>
      <c r="D201" s="281"/>
      <c r="E201" s="277"/>
      <c r="F201" s="87">
        <f t="shared" si="3"/>
        <v>0</v>
      </c>
      <c r="G201" s="122" t="s">
        <v>349</v>
      </c>
      <c r="I201" s="122"/>
    </row>
    <row r="202" spans="1:9" s="110" customFormat="1" hidden="1" x14ac:dyDescent="0.25">
      <c r="A202" s="306"/>
      <c r="B202" s="277"/>
      <c r="C202" s="277"/>
      <c r="D202" s="281"/>
      <c r="E202" s="277"/>
      <c r="F202" s="87">
        <f t="shared" si="3"/>
        <v>0</v>
      </c>
      <c r="G202" s="122" t="s">
        <v>349</v>
      </c>
      <c r="I202" s="122"/>
    </row>
    <row r="203" spans="1:9" s="110" customFormat="1" hidden="1" x14ac:dyDescent="0.25">
      <c r="A203" s="306"/>
      <c r="B203" s="277"/>
      <c r="C203" s="277"/>
      <c r="D203" s="281"/>
      <c r="E203" s="277"/>
      <c r="F203" s="87">
        <f t="shared" si="3"/>
        <v>0</v>
      </c>
      <c r="G203" s="122" t="s">
        <v>349</v>
      </c>
      <c r="I203" s="122"/>
    </row>
    <row r="204" spans="1:9" s="110" customFormat="1" hidden="1" x14ac:dyDescent="0.25">
      <c r="A204" s="306"/>
      <c r="B204" s="277"/>
      <c r="C204" s="277"/>
      <c r="D204" s="281"/>
      <c r="E204" s="277"/>
      <c r="F204" s="87">
        <f t="shared" si="3"/>
        <v>0</v>
      </c>
      <c r="G204" s="122" t="s">
        <v>349</v>
      </c>
      <c r="I204" s="122"/>
    </row>
    <row r="205" spans="1:9" s="110" customFormat="1" hidden="1" x14ac:dyDescent="0.25">
      <c r="A205" s="306"/>
      <c r="B205" s="277"/>
      <c r="C205" s="277"/>
      <c r="D205" s="281"/>
      <c r="E205" s="277"/>
      <c r="F205" s="87">
        <f t="shared" si="3"/>
        <v>0</v>
      </c>
      <c r="G205" s="122" t="s">
        <v>349</v>
      </c>
      <c r="I205" s="122"/>
    </row>
    <row r="206" spans="1:9" s="110" customFormat="1" hidden="1" x14ac:dyDescent="0.25">
      <c r="A206" s="306"/>
      <c r="B206" s="277"/>
      <c r="C206" s="277"/>
      <c r="D206" s="281"/>
      <c r="E206" s="277"/>
      <c r="F206" s="87">
        <f t="shared" si="3"/>
        <v>0</v>
      </c>
      <c r="G206" s="122" t="s">
        <v>349</v>
      </c>
      <c r="I206" s="122"/>
    </row>
    <row r="207" spans="1:9" s="110" customFormat="1" hidden="1" x14ac:dyDescent="0.25">
      <c r="A207" s="306"/>
      <c r="B207" s="277"/>
      <c r="C207" s="277"/>
      <c r="D207" s="281"/>
      <c r="E207" s="277"/>
      <c r="F207" s="87">
        <f t="shared" si="3"/>
        <v>0</v>
      </c>
      <c r="G207" s="122" t="s">
        <v>349</v>
      </c>
      <c r="I207" s="122"/>
    </row>
    <row r="208" spans="1:9" s="110" customFormat="1" hidden="1" x14ac:dyDescent="0.25">
      <c r="A208" s="306"/>
      <c r="B208" s="277"/>
      <c r="C208" s="277"/>
      <c r="D208" s="281"/>
      <c r="E208" s="277"/>
      <c r="F208" s="87">
        <f t="shared" si="3"/>
        <v>0</v>
      </c>
      <c r="G208" s="122" t="s">
        <v>349</v>
      </c>
      <c r="I208" s="122"/>
    </row>
    <row r="209" spans="1:9" s="110" customFormat="1" hidden="1" x14ac:dyDescent="0.25">
      <c r="A209" s="306"/>
      <c r="B209" s="277"/>
      <c r="C209" s="277"/>
      <c r="D209" s="281"/>
      <c r="E209" s="277"/>
      <c r="F209" s="87">
        <f t="shared" si="3"/>
        <v>0</v>
      </c>
      <c r="G209" s="122" t="s">
        <v>349</v>
      </c>
      <c r="I209" s="122"/>
    </row>
    <row r="210" spans="1:9" s="110" customFormat="1" hidden="1" x14ac:dyDescent="0.25">
      <c r="A210" s="306"/>
      <c r="B210" s="277"/>
      <c r="C210" s="277"/>
      <c r="D210" s="281"/>
      <c r="E210" s="277"/>
      <c r="F210" s="87">
        <f t="shared" si="3"/>
        <v>0</v>
      </c>
      <c r="G210" s="122" t="s">
        <v>349</v>
      </c>
      <c r="I210" s="122"/>
    </row>
    <row r="211" spans="1:9" s="110" customFormat="1" hidden="1" x14ac:dyDescent="0.25">
      <c r="A211" s="306"/>
      <c r="B211" s="277"/>
      <c r="C211" s="277"/>
      <c r="D211" s="281"/>
      <c r="E211" s="277"/>
      <c r="F211" s="87">
        <f t="shared" si="3"/>
        <v>0</v>
      </c>
      <c r="G211" s="122" t="s">
        <v>349</v>
      </c>
      <c r="I211" s="122"/>
    </row>
    <row r="212" spans="1:9" s="110" customFormat="1" hidden="1" x14ac:dyDescent="0.25">
      <c r="A212" s="306"/>
      <c r="B212" s="277"/>
      <c r="C212" s="277"/>
      <c r="D212" s="281"/>
      <c r="E212" s="277"/>
      <c r="F212" s="87">
        <f t="shared" si="3"/>
        <v>0</v>
      </c>
      <c r="G212" s="122" t="s">
        <v>349</v>
      </c>
      <c r="I212" s="122"/>
    </row>
    <row r="213" spans="1:9" s="110" customFormat="1" hidden="1" x14ac:dyDescent="0.25">
      <c r="A213" s="306"/>
      <c r="B213" s="277"/>
      <c r="C213" s="277"/>
      <c r="D213" s="281"/>
      <c r="E213" s="277"/>
      <c r="F213" s="87">
        <f t="shared" si="3"/>
        <v>0</v>
      </c>
      <c r="G213" s="122" t="s">
        <v>349</v>
      </c>
      <c r="I213" s="122"/>
    </row>
    <row r="214" spans="1:9" s="110" customFormat="1" hidden="1" x14ac:dyDescent="0.25">
      <c r="A214" s="306"/>
      <c r="B214" s="277"/>
      <c r="C214" s="277"/>
      <c r="D214" s="281"/>
      <c r="E214" s="277"/>
      <c r="F214" s="87">
        <f t="shared" si="3"/>
        <v>0</v>
      </c>
      <c r="G214" s="122" t="s">
        <v>349</v>
      </c>
      <c r="I214" s="122"/>
    </row>
    <row r="215" spans="1:9" s="110" customFormat="1" hidden="1" x14ac:dyDescent="0.25">
      <c r="A215" s="306"/>
      <c r="B215" s="277"/>
      <c r="C215" s="277"/>
      <c r="D215" s="281"/>
      <c r="E215" s="277"/>
      <c r="F215" s="87">
        <f t="shared" si="3"/>
        <v>0</v>
      </c>
      <c r="G215" s="122" t="s">
        <v>349</v>
      </c>
      <c r="I215" s="122"/>
    </row>
    <row r="216" spans="1:9" s="110" customFormat="1" hidden="1" x14ac:dyDescent="0.25">
      <c r="A216" s="306"/>
      <c r="B216" s="277"/>
      <c r="C216" s="277"/>
      <c r="D216" s="281"/>
      <c r="E216" s="277"/>
      <c r="F216" s="87">
        <f t="shared" si="3"/>
        <v>0</v>
      </c>
      <c r="G216" s="122" t="s">
        <v>349</v>
      </c>
      <c r="I216" s="122"/>
    </row>
    <row r="217" spans="1:9" s="110" customFormat="1" hidden="1" x14ac:dyDescent="0.25">
      <c r="A217" s="306"/>
      <c r="B217" s="277"/>
      <c r="C217" s="277"/>
      <c r="D217" s="281"/>
      <c r="E217" s="277"/>
      <c r="F217" s="87">
        <f t="shared" si="3"/>
        <v>0</v>
      </c>
      <c r="G217" s="122" t="s">
        <v>349</v>
      </c>
      <c r="I217" s="122"/>
    </row>
    <row r="218" spans="1:9" s="110" customFormat="1" hidden="1" x14ac:dyDescent="0.25">
      <c r="A218" s="306"/>
      <c r="B218" s="277"/>
      <c r="C218" s="277"/>
      <c r="D218" s="281"/>
      <c r="E218" s="277"/>
      <c r="F218" s="87">
        <f t="shared" si="3"/>
        <v>0</v>
      </c>
      <c r="G218" s="122" t="s">
        <v>349</v>
      </c>
      <c r="I218" s="122"/>
    </row>
    <row r="219" spans="1:9" s="110" customFormat="1" hidden="1" x14ac:dyDescent="0.25">
      <c r="A219" s="306"/>
      <c r="B219" s="277"/>
      <c r="C219" s="277"/>
      <c r="D219" s="281"/>
      <c r="E219" s="277"/>
      <c r="F219" s="87">
        <f t="shared" si="3"/>
        <v>0</v>
      </c>
      <c r="G219" s="122" t="s">
        <v>349</v>
      </c>
      <c r="I219" s="122"/>
    </row>
    <row r="220" spans="1:9" s="110" customFormat="1" hidden="1" x14ac:dyDescent="0.25">
      <c r="A220" s="306"/>
      <c r="B220" s="277"/>
      <c r="C220" s="277"/>
      <c r="D220" s="281"/>
      <c r="E220" s="277"/>
      <c r="F220" s="87">
        <f t="shared" si="3"/>
        <v>0</v>
      </c>
      <c r="G220" s="122" t="s">
        <v>349</v>
      </c>
      <c r="I220" s="122"/>
    </row>
    <row r="221" spans="1:9" s="110" customFormat="1" hidden="1" x14ac:dyDescent="0.25">
      <c r="A221" s="306"/>
      <c r="B221" s="277"/>
      <c r="C221" s="277"/>
      <c r="D221" s="281"/>
      <c r="E221" s="277"/>
      <c r="F221" s="87">
        <f t="shared" si="3"/>
        <v>0</v>
      </c>
      <c r="G221" s="122" t="s">
        <v>349</v>
      </c>
      <c r="I221" s="122"/>
    </row>
    <row r="222" spans="1:9" s="110" customFormat="1" hidden="1" x14ac:dyDescent="0.25">
      <c r="A222" s="306"/>
      <c r="B222" s="277"/>
      <c r="C222" s="277"/>
      <c r="D222" s="281"/>
      <c r="E222" s="277"/>
      <c r="F222" s="87">
        <f t="shared" si="3"/>
        <v>0</v>
      </c>
      <c r="G222" s="122" t="s">
        <v>349</v>
      </c>
      <c r="I222" s="122"/>
    </row>
    <row r="223" spans="1:9" s="110" customFormat="1" hidden="1" x14ac:dyDescent="0.25">
      <c r="A223" s="306"/>
      <c r="B223" s="277"/>
      <c r="C223" s="277"/>
      <c r="D223" s="281"/>
      <c r="E223" s="277"/>
      <c r="F223" s="87">
        <f t="shared" si="3"/>
        <v>0</v>
      </c>
      <c r="G223" s="122" t="s">
        <v>349</v>
      </c>
      <c r="I223" s="122"/>
    </row>
    <row r="224" spans="1:9" s="110" customFormat="1" hidden="1" x14ac:dyDescent="0.25">
      <c r="A224" s="306"/>
      <c r="B224" s="277"/>
      <c r="C224" s="277"/>
      <c r="D224" s="281"/>
      <c r="E224" s="277"/>
      <c r="F224" s="87">
        <f t="shared" si="3"/>
        <v>0</v>
      </c>
      <c r="G224" s="122" t="s">
        <v>349</v>
      </c>
      <c r="I224" s="122"/>
    </row>
    <row r="225" spans="1:9" s="110" customFormat="1" hidden="1" x14ac:dyDescent="0.25">
      <c r="A225" s="306"/>
      <c r="B225" s="277"/>
      <c r="C225" s="277"/>
      <c r="D225" s="281"/>
      <c r="E225" s="277"/>
      <c r="F225" s="87">
        <f t="shared" si="3"/>
        <v>0</v>
      </c>
      <c r="G225" s="122" t="s">
        <v>349</v>
      </c>
      <c r="I225" s="122"/>
    </row>
    <row r="226" spans="1:9" s="110" customFormat="1" hidden="1" x14ac:dyDescent="0.25">
      <c r="A226" s="306"/>
      <c r="B226" s="277"/>
      <c r="C226" s="277"/>
      <c r="D226" s="281"/>
      <c r="E226" s="277"/>
      <c r="F226" s="87">
        <f t="shared" si="3"/>
        <v>0</v>
      </c>
      <c r="G226" s="122" t="s">
        <v>349</v>
      </c>
      <c r="I226" s="122"/>
    </row>
    <row r="227" spans="1:9" s="110" customFormat="1" hidden="1" x14ac:dyDescent="0.25">
      <c r="A227" s="306"/>
      <c r="B227" s="277"/>
      <c r="C227" s="277"/>
      <c r="D227" s="281"/>
      <c r="E227" s="277"/>
      <c r="F227" s="87">
        <f t="shared" si="3"/>
        <v>0</v>
      </c>
      <c r="G227" s="122" t="s">
        <v>349</v>
      </c>
      <c r="I227" s="122"/>
    </row>
    <row r="228" spans="1:9" s="110" customFormat="1" hidden="1" x14ac:dyDescent="0.25">
      <c r="A228" s="306"/>
      <c r="B228" s="277"/>
      <c r="C228" s="277"/>
      <c r="D228" s="281"/>
      <c r="E228" s="277"/>
      <c r="F228" s="87">
        <f t="shared" si="3"/>
        <v>0</v>
      </c>
      <c r="G228" s="122" t="s">
        <v>349</v>
      </c>
      <c r="I228" s="122"/>
    </row>
    <row r="229" spans="1:9" s="110" customFormat="1" hidden="1" x14ac:dyDescent="0.25">
      <c r="A229" s="306"/>
      <c r="B229" s="277"/>
      <c r="C229" s="277"/>
      <c r="D229" s="281"/>
      <c r="E229" s="277"/>
      <c r="F229" s="87">
        <f t="shared" si="3"/>
        <v>0</v>
      </c>
      <c r="G229" s="122" t="s">
        <v>349</v>
      </c>
      <c r="I229" s="122"/>
    </row>
    <row r="230" spans="1:9" s="110" customFormat="1" hidden="1" x14ac:dyDescent="0.25">
      <c r="A230" s="306"/>
      <c r="B230" s="277"/>
      <c r="C230" s="277"/>
      <c r="D230" s="281"/>
      <c r="E230" s="277"/>
      <c r="F230" s="87">
        <f t="shared" si="3"/>
        <v>0</v>
      </c>
      <c r="G230" s="122" t="s">
        <v>349</v>
      </c>
      <c r="I230" s="122"/>
    </row>
    <row r="231" spans="1:9" s="110" customFormat="1" hidden="1" x14ac:dyDescent="0.25">
      <c r="A231" s="306"/>
      <c r="B231" s="277"/>
      <c r="C231" s="277"/>
      <c r="D231" s="281"/>
      <c r="E231" s="277"/>
      <c r="F231" s="87">
        <f t="shared" si="3"/>
        <v>0</v>
      </c>
      <c r="G231" s="122" t="s">
        <v>349</v>
      </c>
      <c r="I231" s="122"/>
    </row>
    <row r="232" spans="1:9" s="110" customFormat="1" hidden="1" x14ac:dyDescent="0.25">
      <c r="A232" s="306"/>
      <c r="B232" s="277"/>
      <c r="C232" s="277"/>
      <c r="D232" s="281"/>
      <c r="E232" s="277"/>
      <c r="F232" s="87">
        <f t="shared" si="3"/>
        <v>0</v>
      </c>
      <c r="G232" s="122" t="s">
        <v>349</v>
      </c>
      <c r="I232" s="122"/>
    </row>
    <row r="233" spans="1:9" s="110" customFormat="1" hidden="1" x14ac:dyDescent="0.25">
      <c r="A233" s="306"/>
      <c r="B233" s="277"/>
      <c r="C233" s="277"/>
      <c r="D233" s="281"/>
      <c r="E233" s="277"/>
      <c r="F233" s="87">
        <f t="shared" si="3"/>
        <v>0</v>
      </c>
      <c r="G233" s="122" t="s">
        <v>349</v>
      </c>
      <c r="I233" s="122"/>
    </row>
    <row r="234" spans="1:9" s="110" customFormat="1" hidden="1" x14ac:dyDescent="0.25">
      <c r="A234" s="306"/>
      <c r="B234" s="277"/>
      <c r="C234" s="277"/>
      <c r="D234" s="281"/>
      <c r="E234" s="277"/>
      <c r="F234" s="87">
        <f t="shared" si="3"/>
        <v>0</v>
      </c>
      <c r="G234" s="122" t="s">
        <v>349</v>
      </c>
      <c r="I234" s="122"/>
    </row>
    <row r="235" spans="1:9" s="110" customFormat="1" hidden="1" x14ac:dyDescent="0.25">
      <c r="A235" s="306"/>
      <c r="B235" s="277"/>
      <c r="C235" s="277"/>
      <c r="D235" s="281"/>
      <c r="E235" s="277"/>
      <c r="F235" s="87">
        <f t="shared" si="3"/>
        <v>0</v>
      </c>
      <c r="G235" s="122" t="s">
        <v>349</v>
      </c>
      <c r="I235" s="122"/>
    </row>
    <row r="236" spans="1:9" s="110" customFormat="1" hidden="1" x14ac:dyDescent="0.25">
      <c r="A236" s="306"/>
      <c r="B236" s="277"/>
      <c r="C236" s="277"/>
      <c r="D236" s="281"/>
      <c r="E236" s="277"/>
      <c r="F236" s="87">
        <f t="shared" si="3"/>
        <v>0</v>
      </c>
      <c r="G236" s="122" t="s">
        <v>349</v>
      </c>
      <c r="I236" s="122"/>
    </row>
    <row r="237" spans="1:9" s="110" customFormat="1" hidden="1" x14ac:dyDescent="0.25">
      <c r="A237" s="306"/>
      <c r="B237" s="277"/>
      <c r="C237" s="277"/>
      <c r="D237" s="281"/>
      <c r="E237" s="277"/>
      <c r="F237" s="87">
        <f t="shared" si="3"/>
        <v>0</v>
      </c>
      <c r="G237" s="122" t="s">
        <v>349</v>
      </c>
      <c r="I237" s="122"/>
    </row>
    <row r="238" spans="1:9" s="110" customFormat="1" hidden="1" x14ac:dyDescent="0.25">
      <c r="A238" s="306"/>
      <c r="B238" s="277"/>
      <c r="C238" s="277"/>
      <c r="D238" s="281"/>
      <c r="E238" s="277"/>
      <c r="F238" s="87">
        <f t="shared" si="3"/>
        <v>0</v>
      </c>
      <c r="G238" s="122" t="s">
        <v>349</v>
      </c>
      <c r="I238" s="122"/>
    </row>
    <row r="239" spans="1:9" s="110" customFormat="1" hidden="1" x14ac:dyDescent="0.25">
      <c r="A239" s="306"/>
      <c r="B239" s="277"/>
      <c r="C239" s="277"/>
      <c r="D239" s="281"/>
      <c r="E239" s="277"/>
      <c r="F239" s="87">
        <f t="shared" si="3"/>
        <v>0</v>
      </c>
      <c r="G239" s="122" t="s">
        <v>349</v>
      </c>
      <c r="I239" s="122"/>
    </row>
    <row r="240" spans="1:9" s="110" customFormat="1" hidden="1" x14ac:dyDescent="0.25">
      <c r="A240" s="306"/>
      <c r="B240" s="277"/>
      <c r="C240" s="277"/>
      <c r="D240" s="281"/>
      <c r="E240" s="277"/>
      <c r="F240" s="87">
        <f t="shared" si="3"/>
        <v>0</v>
      </c>
      <c r="G240" s="122" t="s">
        <v>349</v>
      </c>
      <c r="I240" s="122"/>
    </row>
    <row r="241" spans="1:9" s="110" customFormat="1" hidden="1" x14ac:dyDescent="0.25">
      <c r="A241" s="306"/>
      <c r="B241" s="277"/>
      <c r="C241" s="277"/>
      <c r="D241" s="281"/>
      <c r="E241" s="277"/>
      <c r="F241" s="87">
        <f t="shared" si="3"/>
        <v>0</v>
      </c>
      <c r="G241" s="122" t="s">
        <v>349</v>
      </c>
      <c r="I241" s="122"/>
    </row>
    <row r="242" spans="1:9" s="110" customFormat="1" hidden="1" x14ac:dyDescent="0.25">
      <c r="A242" s="306"/>
      <c r="B242" s="277"/>
      <c r="C242" s="277"/>
      <c r="D242" s="281"/>
      <c r="E242" s="277"/>
      <c r="F242" s="87">
        <f t="shared" si="3"/>
        <v>0</v>
      </c>
      <c r="G242" s="122" t="s">
        <v>349</v>
      </c>
      <c r="I242" s="122"/>
    </row>
    <row r="243" spans="1:9" s="110" customFormat="1" hidden="1" x14ac:dyDescent="0.25">
      <c r="A243" s="306"/>
      <c r="B243" s="277"/>
      <c r="C243" s="277"/>
      <c r="D243" s="281"/>
      <c r="E243" s="277"/>
      <c r="F243" s="87">
        <f t="shared" si="3"/>
        <v>0</v>
      </c>
      <c r="G243" s="122" t="s">
        <v>349</v>
      </c>
      <c r="I243" s="122"/>
    </row>
    <row r="244" spans="1:9" s="110" customFormat="1" hidden="1" x14ac:dyDescent="0.25">
      <c r="A244" s="306"/>
      <c r="B244" s="277"/>
      <c r="C244" s="277"/>
      <c r="D244" s="281"/>
      <c r="E244" s="277"/>
      <c r="F244" s="87">
        <f t="shared" si="3"/>
        <v>0</v>
      </c>
      <c r="G244" s="122" t="s">
        <v>349</v>
      </c>
      <c r="I244" s="122"/>
    </row>
    <row r="245" spans="1:9" s="110" customFormat="1" hidden="1" x14ac:dyDescent="0.25">
      <c r="A245" s="306"/>
      <c r="B245" s="277"/>
      <c r="C245" s="277"/>
      <c r="D245" s="281"/>
      <c r="E245" s="277"/>
      <c r="F245" s="87">
        <f t="shared" si="3"/>
        <v>0</v>
      </c>
      <c r="G245" s="122" t="s">
        <v>349</v>
      </c>
      <c r="I245" s="122"/>
    </row>
    <row r="246" spans="1:9" s="110" customFormat="1" hidden="1" x14ac:dyDescent="0.25">
      <c r="A246" s="306"/>
      <c r="B246" s="277"/>
      <c r="C246" s="277"/>
      <c r="D246" s="281"/>
      <c r="E246" s="277"/>
      <c r="F246" s="87">
        <f t="shared" si="3"/>
        <v>0</v>
      </c>
      <c r="G246" s="122" t="s">
        <v>349</v>
      </c>
      <c r="I246" s="122"/>
    </row>
    <row r="247" spans="1:9" s="110" customFormat="1" hidden="1" x14ac:dyDescent="0.25">
      <c r="A247" s="306"/>
      <c r="B247" s="277"/>
      <c r="C247" s="277"/>
      <c r="D247" s="281"/>
      <c r="E247" s="277"/>
      <c r="F247" s="87">
        <f t="shared" si="3"/>
        <v>0</v>
      </c>
      <c r="G247" s="122" t="s">
        <v>349</v>
      </c>
      <c r="I247" s="122"/>
    </row>
    <row r="248" spans="1:9" s="110" customFormat="1" hidden="1" x14ac:dyDescent="0.25">
      <c r="A248" s="306"/>
      <c r="B248" s="277"/>
      <c r="C248" s="277"/>
      <c r="D248" s="281"/>
      <c r="E248" s="277"/>
      <c r="F248" s="87">
        <f t="shared" si="3"/>
        <v>0</v>
      </c>
      <c r="G248" s="122" t="s">
        <v>349</v>
      </c>
      <c r="I248" s="122"/>
    </row>
    <row r="249" spans="1:9" s="110" customFormat="1" hidden="1" x14ac:dyDescent="0.25">
      <c r="A249" s="306"/>
      <c r="B249" s="277"/>
      <c r="C249" s="277"/>
      <c r="D249" s="281"/>
      <c r="E249" s="277"/>
      <c r="F249" s="87">
        <f t="shared" si="3"/>
        <v>0</v>
      </c>
      <c r="G249" s="122" t="s">
        <v>349</v>
      </c>
      <c r="I249" s="122"/>
    </row>
    <row r="250" spans="1:9" s="110" customFormat="1" hidden="1" x14ac:dyDescent="0.25">
      <c r="A250" s="306"/>
      <c r="B250" s="277"/>
      <c r="C250" s="277"/>
      <c r="D250" s="281"/>
      <c r="E250" s="277"/>
      <c r="F250" s="87">
        <f t="shared" si="3"/>
        <v>0</v>
      </c>
      <c r="G250" s="122" t="s">
        <v>349</v>
      </c>
      <c r="I250" s="122"/>
    </row>
    <row r="251" spans="1:9" s="110" customFormat="1" hidden="1" x14ac:dyDescent="0.25">
      <c r="A251" s="306"/>
      <c r="B251" s="277"/>
      <c r="C251" s="277"/>
      <c r="D251" s="281"/>
      <c r="E251" s="277"/>
      <c r="F251" s="87">
        <f t="shared" si="3"/>
        <v>0</v>
      </c>
      <c r="G251" s="122" t="s">
        <v>349</v>
      </c>
      <c r="I251" s="122"/>
    </row>
    <row r="252" spans="1:9" s="110" customFormat="1" hidden="1" x14ac:dyDescent="0.25">
      <c r="A252" s="306"/>
      <c r="B252" s="277"/>
      <c r="C252" s="277"/>
      <c r="D252" s="281"/>
      <c r="E252" s="277"/>
      <c r="F252" s="87">
        <f t="shared" si="3"/>
        <v>0</v>
      </c>
      <c r="G252" s="122" t="s">
        <v>349</v>
      </c>
      <c r="I252" s="122"/>
    </row>
    <row r="253" spans="1:9" s="110" customFormat="1" hidden="1" x14ac:dyDescent="0.25">
      <c r="A253" s="306"/>
      <c r="B253" s="277"/>
      <c r="C253" s="277"/>
      <c r="D253" s="281"/>
      <c r="E253" s="277"/>
      <c r="F253" s="87">
        <f t="shared" si="3"/>
        <v>0</v>
      </c>
      <c r="G253" s="122" t="s">
        <v>349</v>
      </c>
      <c r="I253" s="122"/>
    </row>
    <row r="254" spans="1:9" s="110" customFormat="1" hidden="1" x14ac:dyDescent="0.25">
      <c r="A254" s="306"/>
      <c r="B254" s="277"/>
      <c r="C254" s="277"/>
      <c r="D254" s="281"/>
      <c r="E254" s="277"/>
      <c r="F254" s="87">
        <f t="shared" si="3"/>
        <v>0</v>
      </c>
      <c r="G254" s="122" t="s">
        <v>349</v>
      </c>
      <c r="I254" s="122"/>
    </row>
    <row r="255" spans="1:9" s="110" customFormat="1" hidden="1" x14ac:dyDescent="0.25">
      <c r="A255" s="306"/>
      <c r="B255" s="277"/>
      <c r="C255" s="277"/>
      <c r="D255" s="281"/>
      <c r="E255" s="277"/>
      <c r="F255" s="87">
        <f t="shared" si="3"/>
        <v>0</v>
      </c>
      <c r="G255" s="122" t="s">
        <v>349</v>
      </c>
      <c r="I255" s="122"/>
    </row>
    <row r="256" spans="1:9" s="110" customFormat="1" hidden="1" x14ac:dyDescent="0.25">
      <c r="A256" s="306"/>
      <c r="B256" s="277"/>
      <c r="C256" s="277"/>
      <c r="D256" s="281"/>
      <c r="E256" s="277"/>
      <c r="F256" s="87">
        <f t="shared" si="3"/>
        <v>0</v>
      </c>
      <c r="G256" s="122" t="s">
        <v>349</v>
      </c>
      <c r="I256" s="122"/>
    </row>
    <row r="257" spans="1:9" s="110" customFormat="1" hidden="1" x14ac:dyDescent="0.25">
      <c r="A257" s="306"/>
      <c r="B257" s="277"/>
      <c r="C257" s="277"/>
      <c r="D257" s="281"/>
      <c r="E257" s="277"/>
      <c r="F257" s="87">
        <f t="shared" si="3"/>
        <v>0</v>
      </c>
      <c r="G257" s="122" t="s">
        <v>349</v>
      </c>
      <c r="I257" s="122"/>
    </row>
    <row r="258" spans="1:9" s="110" customFormat="1" hidden="1" x14ac:dyDescent="0.25">
      <c r="A258" s="306"/>
      <c r="B258" s="277"/>
      <c r="C258" s="277"/>
      <c r="D258" s="281"/>
      <c r="E258" s="277"/>
      <c r="F258" s="87">
        <f t="shared" si="3"/>
        <v>0</v>
      </c>
      <c r="G258" s="122" t="s">
        <v>349</v>
      </c>
      <c r="I258" s="122"/>
    </row>
    <row r="259" spans="1:9" s="110" customFormat="1" hidden="1" x14ac:dyDescent="0.25">
      <c r="A259" s="306"/>
      <c r="B259" s="277"/>
      <c r="C259" s="277"/>
      <c r="D259" s="281"/>
      <c r="E259" s="277"/>
      <c r="F259" s="87">
        <f t="shared" si="3"/>
        <v>0</v>
      </c>
      <c r="G259" s="122" t="s">
        <v>349</v>
      </c>
      <c r="I259" s="122"/>
    </row>
    <row r="260" spans="1:9" s="110" customFormat="1" hidden="1" x14ac:dyDescent="0.25">
      <c r="A260" s="306"/>
      <c r="B260" s="277"/>
      <c r="C260" s="277"/>
      <c r="D260" s="281"/>
      <c r="E260" s="277"/>
      <c r="F260" s="87">
        <f t="shared" si="3"/>
        <v>0</v>
      </c>
      <c r="G260" s="122" t="s">
        <v>349</v>
      </c>
      <c r="I260" s="122"/>
    </row>
    <row r="261" spans="1:9" s="110" customFormat="1" hidden="1" x14ac:dyDescent="0.25">
      <c r="A261" s="306"/>
      <c r="B261" s="277"/>
      <c r="C261" s="277"/>
      <c r="D261" s="281"/>
      <c r="E261" s="277"/>
      <c r="F261" s="87">
        <f t="shared" si="3"/>
        <v>0</v>
      </c>
      <c r="G261" s="122" t="s">
        <v>349</v>
      </c>
      <c r="I261" s="122"/>
    </row>
    <row r="262" spans="1:9" s="110" customFormat="1" hidden="1" x14ac:dyDescent="0.25">
      <c r="A262" s="306"/>
      <c r="B262" s="277"/>
      <c r="C262" s="277"/>
      <c r="D262" s="281"/>
      <c r="E262" s="277"/>
      <c r="F262" s="87">
        <f t="shared" si="3"/>
        <v>0</v>
      </c>
      <c r="G262" s="122" t="s">
        <v>349</v>
      </c>
      <c r="I262" s="122"/>
    </row>
    <row r="263" spans="1:9" s="110" customFormat="1" hidden="1" x14ac:dyDescent="0.25">
      <c r="A263" s="306"/>
      <c r="B263" s="277"/>
      <c r="C263" s="277"/>
      <c r="D263" s="281"/>
      <c r="E263" s="277"/>
      <c r="F263" s="87">
        <f t="shared" si="3"/>
        <v>0</v>
      </c>
      <c r="G263" s="122" t="s">
        <v>349</v>
      </c>
      <c r="I263" s="122"/>
    </row>
    <row r="264" spans="1:9" s="110" customFormat="1" hidden="1" x14ac:dyDescent="0.25">
      <c r="A264" s="306"/>
      <c r="B264" s="277"/>
      <c r="C264" s="277"/>
      <c r="D264" s="281"/>
      <c r="E264" s="277"/>
      <c r="F264" s="87">
        <f t="shared" si="3"/>
        <v>0</v>
      </c>
      <c r="G264" s="122" t="s">
        <v>349</v>
      </c>
      <c r="I264" s="122"/>
    </row>
    <row r="265" spans="1:9" s="110" customFormat="1" hidden="1" x14ac:dyDescent="0.25">
      <c r="A265" s="306"/>
      <c r="B265" s="277"/>
      <c r="C265" s="277"/>
      <c r="D265" s="281"/>
      <c r="E265" s="277"/>
      <c r="F265" s="87">
        <f t="shared" si="3"/>
        <v>0</v>
      </c>
      <c r="G265" s="122" t="s">
        <v>349</v>
      </c>
      <c r="I265" s="122"/>
    </row>
    <row r="266" spans="1:9" s="110" customFormat="1" hidden="1" x14ac:dyDescent="0.25">
      <c r="A266" s="306"/>
      <c r="B266" s="277"/>
      <c r="C266" s="277"/>
      <c r="D266" s="281"/>
      <c r="E266" s="277"/>
      <c r="F266" s="87">
        <f t="shared" si="3"/>
        <v>0</v>
      </c>
      <c r="G266" s="122" t="s">
        <v>349</v>
      </c>
      <c r="I266" s="122"/>
    </row>
    <row r="267" spans="1:9" s="110" customFormat="1" x14ac:dyDescent="0.25">
      <c r="A267" s="306" t="s">
        <v>329</v>
      </c>
      <c r="B267" s="277">
        <v>3</v>
      </c>
      <c r="C267" s="277" t="s">
        <v>322</v>
      </c>
      <c r="D267" s="281">
        <f t="shared" ref="D267" ca="1" si="4">RAND()*400000</f>
        <v>322677.84508923889</v>
      </c>
      <c r="E267" s="277">
        <v>7</v>
      </c>
      <c r="F267" s="309">
        <f ca="1">ROUND(+B267*D267*E267,2)</f>
        <v>6776234.75</v>
      </c>
      <c r="G267" s="122" t="s">
        <v>349</v>
      </c>
    </row>
    <row r="268" spans="1:9" s="110" customFormat="1" x14ac:dyDescent="0.25">
      <c r="A268" s="305"/>
      <c r="B268" s="98"/>
      <c r="C268" s="98"/>
      <c r="D268" s="210"/>
      <c r="E268" s="215" t="s">
        <v>34</v>
      </c>
      <c r="F268" s="323">
        <f ca="1">ROUND(SUBTOTAL(109,F137:F267),2)</f>
        <v>18656577.82</v>
      </c>
      <c r="G268" s="122" t="s">
        <v>349</v>
      </c>
      <c r="I268" s="125" t="s">
        <v>352</v>
      </c>
    </row>
    <row r="269" spans="1:9" x14ac:dyDescent="0.25">
      <c r="F269" s="311"/>
      <c r="G269" s="122" t="s">
        <v>347</v>
      </c>
    </row>
    <row r="270" spans="1:9" x14ac:dyDescent="0.25">
      <c r="C270" s="599" t="str">
        <f>"Total "&amp;B2</f>
        <v>Total GRANT EXCLUSIVE LINE ITEM</v>
      </c>
      <c r="D270" s="599"/>
      <c r="E270" s="599"/>
      <c r="F270" s="87">
        <f ca="1">+F268+F136</f>
        <v>33180514.800000001</v>
      </c>
      <c r="G270" s="122" t="s">
        <v>347</v>
      </c>
      <c r="I270" s="149" t="s">
        <v>246</v>
      </c>
    </row>
    <row r="271" spans="1:9" s="110" customFormat="1" x14ac:dyDescent="0.25">
      <c r="A271" s="244"/>
      <c r="B271" s="98"/>
      <c r="C271" s="98"/>
      <c r="D271" s="98"/>
      <c r="E271" s="98"/>
      <c r="F271" s="138"/>
      <c r="G271" s="122" t="s">
        <v>347</v>
      </c>
    </row>
    <row r="272" spans="1:9" s="110" customFormat="1" x14ac:dyDescent="0.25">
      <c r="A272" s="251" t="str">
        <f>B2&amp;" Narrative (State):"</f>
        <v>GRANT EXCLUSIVE LINE ITEM Narrative (State):</v>
      </c>
      <c r="B272" s="115"/>
      <c r="C272" s="115"/>
      <c r="D272" s="115"/>
      <c r="E272" s="115"/>
      <c r="F272" s="116"/>
      <c r="G272" s="122" t="s">
        <v>348</v>
      </c>
      <c r="I272" s="150" t="s">
        <v>245</v>
      </c>
    </row>
    <row r="273" spans="1:17" s="110" customFormat="1" ht="45" customHeight="1" x14ac:dyDescent="0.25">
      <c r="A273" s="571" t="s">
        <v>345</v>
      </c>
      <c r="B273" s="572"/>
      <c r="C273" s="572"/>
      <c r="D273" s="572"/>
      <c r="E273" s="572"/>
      <c r="F273" s="573"/>
      <c r="G273" s="110" t="s">
        <v>348</v>
      </c>
      <c r="I273" s="569" t="s">
        <v>307</v>
      </c>
      <c r="J273" s="569"/>
      <c r="K273" s="569"/>
      <c r="L273" s="569"/>
      <c r="M273" s="569"/>
      <c r="N273" s="569"/>
      <c r="O273" s="569"/>
      <c r="P273" s="569"/>
      <c r="Q273" s="569"/>
    </row>
    <row r="274" spans="1:17" x14ac:dyDescent="0.25">
      <c r="G274" s="291" t="s">
        <v>349</v>
      </c>
      <c r="I274"/>
    </row>
    <row r="275" spans="1:17" s="110" customFormat="1" x14ac:dyDescent="0.25">
      <c r="A275" s="251" t="str">
        <f>B2&amp;" Narrative (Non-State) i.e. Match or Other Funding"</f>
        <v>GRANT EXCLUSIVE LINE ITEM Narrative (Non-State) i.e. Match or Other Funding</v>
      </c>
      <c r="B275" s="119"/>
      <c r="C275" s="119"/>
      <c r="D275" s="119"/>
      <c r="E275" s="119"/>
      <c r="F275" s="120"/>
      <c r="G275" s="110" t="s">
        <v>349</v>
      </c>
      <c r="I275" s="150" t="s">
        <v>245</v>
      </c>
    </row>
    <row r="276" spans="1:17" s="110" customFormat="1" ht="45" customHeight="1" x14ac:dyDescent="0.25">
      <c r="A276" s="571" t="s">
        <v>346</v>
      </c>
      <c r="B276" s="572"/>
      <c r="C276" s="572"/>
      <c r="D276" s="572"/>
      <c r="E276" s="572"/>
      <c r="F276" s="573"/>
      <c r="G276" s="291" t="s">
        <v>349</v>
      </c>
      <c r="I276" s="569" t="s">
        <v>307</v>
      </c>
      <c r="J276" s="569"/>
      <c r="K276" s="569"/>
      <c r="L276" s="569"/>
      <c r="M276" s="569"/>
      <c r="N276" s="569"/>
      <c r="O276" s="569"/>
      <c r="P276" s="569"/>
      <c r="Q276" s="569"/>
    </row>
    <row r="278" spans="1:17" x14ac:dyDescent="0.25">
      <c r="D278" s="26"/>
    </row>
  </sheetData>
  <sheetProtection algorithmName="SHA-512" hashValue="rforOdm0v6Lgpbha6fbV8ZCfvuRyZtWUlNUzNzKlfrOv9BtHxh+L9UZ0aSGm9KT5ddT8evdk3/wRCFt5KqT+4A==" saltValue="4gxKP9sLRxysTlDkok3M8A==" spinCount="100000" sheet="1" formatCells="0" formatRows="0" insertRows="0" delete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4B2E4-0AD9-4763-88E2-48927FEBEB64}">
  <sheetPr>
    <pageSetUpPr fitToPage="1"/>
  </sheetPr>
  <dimension ref="A1:Q278"/>
  <sheetViews>
    <sheetView zoomScaleNormal="100" zoomScaleSheetLayoutView="100" workbookViewId="0">
      <selection activeCell="A273" sqref="A273:F273"/>
    </sheetView>
  </sheetViews>
  <sheetFormatPr defaultColWidth="9.140625" defaultRowHeight="15" x14ac:dyDescent="0.2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x14ac:dyDescent="0.25">
      <c r="A1" s="597" t="s">
        <v>186</v>
      </c>
      <c r="B1" s="597"/>
      <c r="C1" s="597"/>
      <c r="D1" s="597"/>
      <c r="E1" s="597"/>
      <c r="F1" s="307">
        <f>+'Section A'!B2</f>
        <v>0</v>
      </c>
      <c r="G1" s="55" t="s">
        <v>350</v>
      </c>
    </row>
    <row r="2" spans="1:9" s="307" customFormat="1" ht="20.25" customHeight="1" x14ac:dyDescent="0.25">
      <c r="A2" s="308" t="s">
        <v>393</v>
      </c>
      <c r="B2" s="598" t="s">
        <v>355</v>
      </c>
      <c r="C2" s="598"/>
      <c r="D2" s="598"/>
      <c r="E2" s="598"/>
      <c r="F2" s="598"/>
      <c r="G2" s="421"/>
    </row>
    <row r="3" spans="1:9" s="307" customFormat="1" ht="42" customHeight="1" x14ac:dyDescent="0.25">
      <c r="A3" s="494" t="s">
        <v>354</v>
      </c>
      <c r="B3" s="494"/>
      <c r="C3" s="494"/>
      <c r="D3" s="494"/>
      <c r="E3" s="494"/>
      <c r="F3" s="494"/>
      <c r="G3" s="307" t="s">
        <v>347</v>
      </c>
    </row>
    <row r="4" spans="1:9" x14ac:dyDescent="0.25">
      <c r="A4" s="13"/>
      <c r="B4" s="13"/>
      <c r="C4" s="13"/>
      <c r="D4" s="13"/>
      <c r="E4" s="13"/>
      <c r="F4" s="13"/>
      <c r="G4" t="s">
        <v>347</v>
      </c>
    </row>
    <row r="5" spans="1:9" x14ac:dyDescent="0.25">
      <c r="A5" s="246" t="s">
        <v>62</v>
      </c>
      <c r="B5" s="246" t="s">
        <v>44</v>
      </c>
      <c r="C5" s="246" t="s">
        <v>43</v>
      </c>
      <c r="D5" s="246" t="s">
        <v>32</v>
      </c>
      <c r="E5" s="246" t="s">
        <v>31</v>
      </c>
      <c r="F5" s="317" t="s">
        <v>306</v>
      </c>
      <c r="G5" s="290" t="s">
        <v>347</v>
      </c>
      <c r="I5" s="150" t="s">
        <v>244</v>
      </c>
    </row>
    <row r="6" spans="1:9" s="110" customFormat="1" x14ac:dyDescent="0.25">
      <c r="A6" s="241" t="s">
        <v>62</v>
      </c>
      <c r="B6" s="277">
        <v>3</v>
      </c>
      <c r="C6" s="277" t="s">
        <v>322</v>
      </c>
      <c r="D6" s="281">
        <f ca="1">RAND()*400000</f>
        <v>125195.13682958743</v>
      </c>
      <c r="E6" s="277">
        <v>7</v>
      </c>
      <c r="F6" s="87">
        <f t="shared" ref="F6:F134" ca="1" si="0">ROUND(+B6*D6*E6,2)</f>
        <v>2629097.87</v>
      </c>
      <c r="G6" s="122" t="s">
        <v>348</v>
      </c>
      <c r="I6" s="122"/>
    </row>
    <row r="7" spans="1:9" s="110" customFormat="1" x14ac:dyDescent="0.25">
      <c r="A7" s="306" t="s">
        <v>356</v>
      </c>
      <c r="B7" s="277">
        <v>3</v>
      </c>
      <c r="C7" s="277" t="s">
        <v>322</v>
      </c>
      <c r="D7" s="281">
        <f t="shared" ref="D7:D8" ca="1" si="1">RAND()*400000</f>
        <v>62089.890637205688</v>
      </c>
      <c r="E7" s="277">
        <v>7</v>
      </c>
      <c r="F7" s="87">
        <f t="shared" ca="1" si="0"/>
        <v>1303887.7</v>
      </c>
      <c r="G7" s="122" t="s">
        <v>348</v>
      </c>
      <c r="I7" s="122"/>
    </row>
    <row r="8" spans="1:9" s="110" customFormat="1" x14ac:dyDescent="0.25">
      <c r="A8" s="306" t="s">
        <v>357</v>
      </c>
      <c r="B8" s="277">
        <v>3</v>
      </c>
      <c r="C8" s="277" t="s">
        <v>322</v>
      </c>
      <c r="D8" s="281">
        <f t="shared" ca="1" si="1"/>
        <v>370384.91953729826</v>
      </c>
      <c r="E8" s="277">
        <v>7</v>
      </c>
      <c r="F8" s="87">
        <f t="shared" ca="1" si="0"/>
        <v>7778083.3099999996</v>
      </c>
      <c r="G8" s="122" t="s">
        <v>348</v>
      </c>
      <c r="I8" s="122"/>
    </row>
    <row r="9" spans="1:9" s="110" customFormat="1" hidden="1" x14ac:dyDescent="0.25">
      <c r="A9" s="306"/>
      <c r="B9" s="277"/>
      <c r="C9" s="277"/>
      <c r="D9" s="281"/>
      <c r="E9" s="277"/>
      <c r="F9" s="87">
        <f t="shared" si="0"/>
        <v>0</v>
      </c>
      <c r="G9" s="122" t="s">
        <v>348</v>
      </c>
      <c r="I9" s="122"/>
    </row>
    <row r="10" spans="1:9" s="110" customFormat="1" hidden="1" x14ac:dyDescent="0.25">
      <c r="A10" s="306"/>
      <c r="B10" s="277"/>
      <c r="C10" s="277"/>
      <c r="D10" s="281"/>
      <c r="E10" s="277"/>
      <c r="F10" s="87">
        <f t="shared" si="0"/>
        <v>0</v>
      </c>
      <c r="G10" s="122" t="s">
        <v>348</v>
      </c>
      <c r="I10" s="122"/>
    </row>
    <row r="11" spans="1:9" s="110" customFormat="1" hidden="1" x14ac:dyDescent="0.25">
      <c r="A11" s="306"/>
      <c r="B11" s="277"/>
      <c r="C11" s="277"/>
      <c r="D11" s="281"/>
      <c r="E11" s="277"/>
      <c r="F11" s="87">
        <f t="shared" si="0"/>
        <v>0</v>
      </c>
      <c r="G11" s="122" t="s">
        <v>348</v>
      </c>
      <c r="I11" s="122"/>
    </row>
    <row r="12" spans="1:9" s="110" customFormat="1" hidden="1" x14ac:dyDescent="0.25">
      <c r="A12" s="306"/>
      <c r="B12" s="277"/>
      <c r="C12" s="277"/>
      <c r="D12" s="281"/>
      <c r="E12" s="277"/>
      <c r="F12" s="87">
        <f t="shared" si="0"/>
        <v>0</v>
      </c>
      <c r="G12" s="122" t="s">
        <v>348</v>
      </c>
      <c r="I12" s="122"/>
    </row>
    <row r="13" spans="1:9" s="110" customFormat="1" hidden="1" x14ac:dyDescent="0.25">
      <c r="A13" s="306"/>
      <c r="B13" s="277"/>
      <c r="C13" s="277"/>
      <c r="D13" s="281"/>
      <c r="E13" s="277"/>
      <c r="F13" s="87">
        <f t="shared" si="0"/>
        <v>0</v>
      </c>
      <c r="G13" s="122" t="s">
        <v>348</v>
      </c>
      <c r="I13" s="122"/>
    </row>
    <row r="14" spans="1:9" s="110" customFormat="1" hidden="1" x14ac:dyDescent="0.25">
      <c r="A14" s="306"/>
      <c r="B14" s="277"/>
      <c r="C14" s="277"/>
      <c r="D14" s="281"/>
      <c r="E14" s="277"/>
      <c r="F14" s="87">
        <f t="shared" si="0"/>
        <v>0</v>
      </c>
      <c r="G14" s="122" t="s">
        <v>348</v>
      </c>
      <c r="I14" s="122"/>
    </row>
    <row r="15" spans="1:9" s="110" customFormat="1" hidden="1" x14ac:dyDescent="0.25">
      <c r="A15" s="306"/>
      <c r="B15" s="277"/>
      <c r="C15" s="277"/>
      <c r="D15" s="281"/>
      <c r="E15" s="277"/>
      <c r="F15" s="87">
        <f t="shared" si="0"/>
        <v>0</v>
      </c>
      <c r="G15" s="122" t="s">
        <v>348</v>
      </c>
      <c r="I15" s="122"/>
    </row>
    <row r="16" spans="1:9" s="110" customFormat="1" hidden="1" x14ac:dyDescent="0.25">
      <c r="A16" s="306"/>
      <c r="B16" s="277"/>
      <c r="C16" s="277"/>
      <c r="D16" s="281"/>
      <c r="E16" s="277"/>
      <c r="F16" s="87">
        <f t="shared" si="0"/>
        <v>0</v>
      </c>
      <c r="G16" s="122" t="s">
        <v>348</v>
      </c>
      <c r="I16" s="122"/>
    </row>
    <row r="17" spans="1:9" s="110" customFormat="1" hidden="1" x14ac:dyDescent="0.25">
      <c r="A17" s="306"/>
      <c r="B17" s="277"/>
      <c r="C17" s="277"/>
      <c r="D17" s="281"/>
      <c r="E17" s="277"/>
      <c r="F17" s="87">
        <f t="shared" si="0"/>
        <v>0</v>
      </c>
      <c r="G17" s="122" t="s">
        <v>348</v>
      </c>
      <c r="I17" s="122"/>
    </row>
    <row r="18" spans="1:9" s="110" customFormat="1" hidden="1" x14ac:dyDescent="0.25">
      <c r="A18" s="306"/>
      <c r="B18" s="277"/>
      <c r="C18" s="277"/>
      <c r="D18" s="281"/>
      <c r="E18" s="277"/>
      <c r="F18" s="87">
        <f t="shared" si="0"/>
        <v>0</v>
      </c>
      <c r="G18" s="122" t="s">
        <v>348</v>
      </c>
      <c r="I18" s="122"/>
    </row>
    <row r="19" spans="1:9" s="110" customFormat="1" hidden="1" x14ac:dyDescent="0.25">
      <c r="A19" s="306"/>
      <c r="B19" s="277"/>
      <c r="C19" s="277"/>
      <c r="D19" s="281"/>
      <c r="E19" s="277"/>
      <c r="F19" s="87">
        <f t="shared" si="0"/>
        <v>0</v>
      </c>
      <c r="G19" s="122" t="s">
        <v>348</v>
      </c>
      <c r="I19" s="122"/>
    </row>
    <row r="20" spans="1:9" s="110" customFormat="1" hidden="1" x14ac:dyDescent="0.25">
      <c r="A20" s="306"/>
      <c r="B20" s="277"/>
      <c r="C20" s="277"/>
      <c r="D20" s="281"/>
      <c r="E20" s="277"/>
      <c r="F20" s="87">
        <f t="shared" si="0"/>
        <v>0</v>
      </c>
      <c r="G20" s="122" t="s">
        <v>348</v>
      </c>
      <c r="I20" s="122"/>
    </row>
    <row r="21" spans="1:9" s="110" customFormat="1" hidden="1" x14ac:dyDescent="0.25">
      <c r="A21" s="306"/>
      <c r="B21" s="277"/>
      <c r="C21" s="277"/>
      <c r="D21" s="281"/>
      <c r="E21" s="277"/>
      <c r="F21" s="87">
        <f t="shared" si="0"/>
        <v>0</v>
      </c>
      <c r="G21" s="122" t="s">
        <v>348</v>
      </c>
      <c r="I21" s="122"/>
    </row>
    <row r="22" spans="1:9" s="110" customFormat="1" hidden="1" x14ac:dyDescent="0.25">
      <c r="A22" s="306"/>
      <c r="B22" s="277"/>
      <c r="C22" s="277"/>
      <c r="D22" s="281"/>
      <c r="E22" s="277"/>
      <c r="F22" s="87">
        <f t="shared" si="0"/>
        <v>0</v>
      </c>
      <c r="G22" s="122" t="s">
        <v>348</v>
      </c>
      <c r="I22" s="122"/>
    </row>
    <row r="23" spans="1:9" s="110" customFormat="1" hidden="1" x14ac:dyDescent="0.25">
      <c r="A23" s="306"/>
      <c r="B23" s="277"/>
      <c r="C23" s="277"/>
      <c r="D23" s="281"/>
      <c r="E23" s="277"/>
      <c r="F23" s="87">
        <f t="shared" si="0"/>
        <v>0</v>
      </c>
      <c r="G23" s="122" t="s">
        <v>348</v>
      </c>
      <c r="I23" s="122"/>
    </row>
    <row r="24" spans="1:9" s="110" customFormat="1" hidden="1" x14ac:dyDescent="0.25">
      <c r="A24" s="306"/>
      <c r="B24" s="277"/>
      <c r="C24" s="277"/>
      <c r="D24" s="281"/>
      <c r="E24" s="277"/>
      <c r="F24" s="87">
        <f t="shared" si="0"/>
        <v>0</v>
      </c>
      <c r="G24" s="122" t="s">
        <v>348</v>
      </c>
      <c r="I24" s="122"/>
    </row>
    <row r="25" spans="1:9" s="110" customFormat="1" hidden="1" x14ac:dyDescent="0.25">
      <c r="A25" s="306"/>
      <c r="B25" s="277"/>
      <c r="C25" s="277"/>
      <c r="D25" s="281"/>
      <c r="E25" s="277"/>
      <c r="F25" s="87">
        <f t="shared" si="0"/>
        <v>0</v>
      </c>
      <c r="G25" s="122" t="s">
        <v>348</v>
      </c>
      <c r="I25" s="122"/>
    </row>
    <row r="26" spans="1:9" s="110" customFormat="1" hidden="1" x14ac:dyDescent="0.25">
      <c r="A26" s="306"/>
      <c r="B26" s="277"/>
      <c r="C26" s="277"/>
      <c r="D26" s="281"/>
      <c r="E26" s="277"/>
      <c r="F26" s="87">
        <f t="shared" si="0"/>
        <v>0</v>
      </c>
      <c r="G26" s="122" t="s">
        <v>348</v>
      </c>
      <c r="I26" s="122"/>
    </row>
    <row r="27" spans="1:9" s="110" customFormat="1" hidden="1" x14ac:dyDescent="0.25">
      <c r="A27" s="306"/>
      <c r="B27" s="277"/>
      <c r="C27" s="277"/>
      <c r="D27" s="281"/>
      <c r="E27" s="277"/>
      <c r="F27" s="87">
        <f t="shared" si="0"/>
        <v>0</v>
      </c>
      <c r="G27" s="122" t="s">
        <v>348</v>
      </c>
      <c r="I27" s="122"/>
    </row>
    <row r="28" spans="1:9" s="110" customFormat="1" hidden="1" x14ac:dyDescent="0.25">
      <c r="A28" s="306"/>
      <c r="B28" s="277"/>
      <c r="C28" s="277"/>
      <c r="D28" s="281"/>
      <c r="E28" s="277"/>
      <c r="F28" s="87">
        <f t="shared" si="0"/>
        <v>0</v>
      </c>
      <c r="G28" s="122" t="s">
        <v>348</v>
      </c>
      <c r="I28" s="122"/>
    </row>
    <row r="29" spans="1:9" s="110" customFormat="1" hidden="1" x14ac:dyDescent="0.25">
      <c r="A29" s="306"/>
      <c r="B29" s="277"/>
      <c r="C29" s="277"/>
      <c r="D29" s="281"/>
      <c r="E29" s="277"/>
      <c r="F29" s="87">
        <f t="shared" si="0"/>
        <v>0</v>
      </c>
      <c r="G29" s="122" t="s">
        <v>348</v>
      </c>
      <c r="I29" s="122"/>
    </row>
    <row r="30" spans="1:9" s="110" customFormat="1" hidden="1" x14ac:dyDescent="0.25">
      <c r="A30" s="306"/>
      <c r="B30" s="277"/>
      <c r="C30" s="277"/>
      <c r="D30" s="281"/>
      <c r="E30" s="277"/>
      <c r="F30" s="87">
        <f t="shared" si="0"/>
        <v>0</v>
      </c>
      <c r="G30" s="122" t="s">
        <v>348</v>
      </c>
      <c r="I30" s="122"/>
    </row>
    <row r="31" spans="1:9" s="110" customFormat="1" hidden="1" x14ac:dyDescent="0.25">
      <c r="A31" s="306"/>
      <c r="B31" s="277"/>
      <c r="C31" s="277"/>
      <c r="D31" s="281"/>
      <c r="E31" s="277"/>
      <c r="F31" s="87">
        <f t="shared" si="0"/>
        <v>0</v>
      </c>
      <c r="G31" s="122" t="s">
        <v>348</v>
      </c>
      <c r="I31" s="122"/>
    </row>
    <row r="32" spans="1:9" s="110" customFormat="1" hidden="1" x14ac:dyDescent="0.25">
      <c r="A32" s="306"/>
      <c r="B32" s="277"/>
      <c r="C32" s="277"/>
      <c r="D32" s="281"/>
      <c r="E32" s="277"/>
      <c r="F32" s="87">
        <f t="shared" si="0"/>
        <v>0</v>
      </c>
      <c r="G32" s="122" t="s">
        <v>348</v>
      </c>
      <c r="I32" s="122"/>
    </row>
    <row r="33" spans="1:9" s="110" customFormat="1" hidden="1" x14ac:dyDescent="0.25">
      <c r="A33" s="306"/>
      <c r="B33" s="277"/>
      <c r="C33" s="277"/>
      <c r="D33" s="281"/>
      <c r="E33" s="277"/>
      <c r="F33" s="87">
        <f t="shared" si="0"/>
        <v>0</v>
      </c>
      <c r="G33" s="122" t="s">
        <v>348</v>
      </c>
      <c r="I33" s="122"/>
    </row>
    <row r="34" spans="1:9" s="110" customFormat="1" hidden="1" x14ac:dyDescent="0.25">
      <c r="A34" s="306"/>
      <c r="B34" s="277"/>
      <c r="C34" s="277"/>
      <c r="D34" s="281"/>
      <c r="E34" s="277"/>
      <c r="F34" s="87">
        <f t="shared" si="0"/>
        <v>0</v>
      </c>
      <c r="G34" s="122" t="s">
        <v>348</v>
      </c>
      <c r="I34" s="122"/>
    </row>
    <row r="35" spans="1:9" s="110" customFormat="1" hidden="1" x14ac:dyDescent="0.25">
      <c r="A35" s="306"/>
      <c r="B35" s="277"/>
      <c r="C35" s="277"/>
      <c r="D35" s="281"/>
      <c r="E35" s="277"/>
      <c r="F35" s="87">
        <f t="shared" si="0"/>
        <v>0</v>
      </c>
      <c r="G35" s="122" t="s">
        <v>348</v>
      </c>
      <c r="I35" s="122"/>
    </row>
    <row r="36" spans="1:9" s="110" customFormat="1" hidden="1" x14ac:dyDescent="0.25">
      <c r="A36" s="306"/>
      <c r="B36" s="277"/>
      <c r="C36" s="277"/>
      <c r="D36" s="281"/>
      <c r="E36" s="277"/>
      <c r="F36" s="87">
        <f t="shared" si="0"/>
        <v>0</v>
      </c>
      <c r="G36" s="122" t="s">
        <v>348</v>
      </c>
      <c r="I36" s="122"/>
    </row>
    <row r="37" spans="1:9" s="110" customFormat="1" hidden="1" x14ac:dyDescent="0.25">
      <c r="A37" s="306"/>
      <c r="B37" s="277"/>
      <c r="C37" s="277"/>
      <c r="D37" s="281"/>
      <c r="E37" s="277"/>
      <c r="F37" s="87">
        <f t="shared" si="0"/>
        <v>0</v>
      </c>
      <c r="G37" s="122" t="s">
        <v>348</v>
      </c>
      <c r="I37" s="122"/>
    </row>
    <row r="38" spans="1:9" s="110" customFormat="1" hidden="1" x14ac:dyDescent="0.25">
      <c r="A38" s="306"/>
      <c r="B38" s="277"/>
      <c r="C38" s="277"/>
      <c r="D38" s="281"/>
      <c r="E38" s="277"/>
      <c r="F38" s="87">
        <f t="shared" si="0"/>
        <v>0</v>
      </c>
      <c r="G38" s="122" t="s">
        <v>348</v>
      </c>
      <c r="I38" s="122"/>
    </row>
    <row r="39" spans="1:9" s="110" customFormat="1" hidden="1" x14ac:dyDescent="0.25">
      <c r="A39" s="306"/>
      <c r="B39" s="277"/>
      <c r="C39" s="277"/>
      <c r="D39" s="281"/>
      <c r="E39" s="277"/>
      <c r="F39" s="87">
        <f t="shared" si="0"/>
        <v>0</v>
      </c>
      <c r="G39" s="122" t="s">
        <v>348</v>
      </c>
      <c r="I39" s="122"/>
    </row>
    <row r="40" spans="1:9" s="110" customFormat="1" hidden="1" x14ac:dyDescent="0.25">
      <c r="A40" s="306"/>
      <c r="B40" s="277"/>
      <c r="C40" s="277"/>
      <c r="D40" s="281"/>
      <c r="E40" s="277"/>
      <c r="F40" s="87">
        <f t="shared" si="0"/>
        <v>0</v>
      </c>
      <c r="G40" s="122" t="s">
        <v>348</v>
      </c>
      <c r="I40" s="122"/>
    </row>
    <row r="41" spans="1:9" s="110" customFormat="1" hidden="1" x14ac:dyDescent="0.25">
      <c r="A41" s="306"/>
      <c r="B41" s="277"/>
      <c r="C41" s="277"/>
      <c r="D41" s="281"/>
      <c r="E41" s="277"/>
      <c r="F41" s="87">
        <f t="shared" si="0"/>
        <v>0</v>
      </c>
      <c r="G41" s="122" t="s">
        <v>348</v>
      </c>
      <c r="I41" s="122"/>
    </row>
    <row r="42" spans="1:9" s="110" customFormat="1" hidden="1" x14ac:dyDescent="0.25">
      <c r="A42" s="306"/>
      <c r="B42" s="277"/>
      <c r="C42" s="277"/>
      <c r="D42" s="281"/>
      <c r="E42" s="277"/>
      <c r="F42" s="87">
        <f t="shared" si="0"/>
        <v>0</v>
      </c>
      <c r="G42" s="122" t="s">
        <v>348</v>
      </c>
      <c r="I42" s="122"/>
    </row>
    <row r="43" spans="1:9" s="110" customFormat="1" hidden="1" x14ac:dyDescent="0.25">
      <c r="A43" s="306"/>
      <c r="B43" s="277"/>
      <c r="C43" s="277"/>
      <c r="D43" s="281"/>
      <c r="E43" s="277"/>
      <c r="F43" s="87">
        <f t="shared" si="0"/>
        <v>0</v>
      </c>
      <c r="G43" s="122" t="s">
        <v>348</v>
      </c>
      <c r="I43" s="122"/>
    </row>
    <row r="44" spans="1:9" s="110" customFormat="1" hidden="1" x14ac:dyDescent="0.25">
      <c r="A44" s="306"/>
      <c r="B44" s="277"/>
      <c r="C44" s="277"/>
      <c r="D44" s="281"/>
      <c r="E44" s="277"/>
      <c r="F44" s="87">
        <f t="shared" si="0"/>
        <v>0</v>
      </c>
      <c r="G44" s="122" t="s">
        <v>348</v>
      </c>
      <c r="I44" s="122"/>
    </row>
    <row r="45" spans="1:9" s="110" customFormat="1" hidden="1" x14ac:dyDescent="0.25">
      <c r="A45" s="306"/>
      <c r="B45" s="277"/>
      <c r="C45" s="277"/>
      <c r="D45" s="281"/>
      <c r="E45" s="277"/>
      <c r="F45" s="87">
        <f t="shared" si="0"/>
        <v>0</v>
      </c>
      <c r="G45" s="122" t="s">
        <v>348</v>
      </c>
      <c r="I45" s="122"/>
    </row>
    <row r="46" spans="1:9" s="110" customFormat="1" hidden="1" x14ac:dyDescent="0.25">
      <c r="A46" s="306"/>
      <c r="B46" s="277"/>
      <c r="C46" s="277"/>
      <c r="D46" s="281"/>
      <c r="E46" s="277"/>
      <c r="F46" s="87">
        <f t="shared" si="0"/>
        <v>0</v>
      </c>
      <c r="G46" s="122" t="s">
        <v>348</v>
      </c>
      <c r="I46" s="122"/>
    </row>
    <row r="47" spans="1:9" s="110" customFormat="1" hidden="1" x14ac:dyDescent="0.25">
      <c r="A47" s="306"/>
      <c r="B47" s="277"/>
      <c r="C47" s="277"/>
      <c r="D47" s="281"/>
      <c r="E47" s="277"/>
      <c r="F47" s="87">
        <f t="shared" si="0"/>
        <v>0</v>
      </c>
      <c r="G47" s="122" t="s">
        <v>348</v>
      </c>
      <c r="I47" s="122"/>
    </row>
    <row r="48" spans="1:9" s="110" customFormat="1" hidden="1" x14ac:dyDescent="0.25">
      <c r="A48" s="306"/>
      <c r="B48" s="277"/>
      <c r="C48" s="277"/>
      <c r="D48" s="281"/>
      <c r="E48" s="277"/>
      <c r="F48" s="87">
        <f t="shared" si="0"/>
        <v>0</v>
      </c>
      <c r="G48" s="122" t="s">
        <v>348</v>
      </c>
      <c r="I48" s="122"/>
    </row>
    <row r="49" spans="1:9" s="110" customFormat="1" hidden="1" x14ac:dyDescent="0.25">
      <c r="A49" s="306"/>
      <c r="B49" s="277"/>
      <c r="C49" s="277"/>
      <c r="D49" s="281"/>
      <c r="E49" s="277"/>
      <c r="F49" s="87">
        <f t="shared" si="0"/>
        <v>0</v>
      </c>
      <c r="G49" s="122" t="s">
        <v>348</v>
      </c>
      <c r="I49" s="122"/>
    </row>
    <row r="50" spans="1:9" s="110" customFormat="1" hidden="1" x14ac:dyDescent="0.25">
      <c r="A50" s="306"/>
      <c r="B50" s="277"/>
      <c r="C50" s="277"/>
      <c r="D50" s="281"/>
      <c r="E50" s="277"/>
      <c r="F50" s="87">
        <f t="shared" si="0"/>
        <v>0</v>
      </c>
      <c r="G50" s="122" t="s">
        <v>348</v>
      </c>
      <c r="I50" s="122"/>
    </row>
    <row r="51" spans="1:9" s="110" customFormat="1" hidden="1" x14ac:dyDescent="0.25">
      <c r="A51" s="306"/>
      <c r="B51" s="277"/>
      <c r="C51" s="277"/>
      <c r="D51" s="281"/>
      <c r="E51" s="277"/>
      <c r="F51" s="87">
        <f t="shared" si="0"/>
        <v>0</v>
      </c>
      <c r="G51" s="122" t="s">
        <v>348</v>
      </c>
      <c r="I51" s="122"/>
    </row>
    <row r="52" spans="1:9" s="110" customFormat="1" hidden="1" x14ac:dyDescent="0.25">
      <c r="A52" s="306"/>
      <c r="B52" s="277"/>
      <c r="C52" s="277"/>
      <c r="D52" s="281"/>
      <c r="E52" s="277"/>
      <c r="F52" s="87">
        <f t="shared" si="0"/>
        <v>0</v>
      </c>
      <c r="G52" s="122" t="s">
        <v>348</v>
      </c>
      <c r="I52" s="122"/>
    </row>
    <row r="53" spans="1:9" s="110" customFormat="1" hidden="1" x14ac:dyDescent="0.25">
      <c r="A53" s="306"/>
      <c r="B53" s="277"/>
      <c r="C53" s="277"/>
      <c r="D53" s="281"/>
      <c r="E53" s="277"/>
      <c r="F53" s="87">
        <f t="shared" si="0"/>
        <v>0</v>
      </c>
      <c r="G53" s="122" t="s">
        <v>348</v>
      </c>
      <c r="I53" s="122"/>
    </row>
    <row r="54" spans="1:9" s="110" customFormat="1" hidden="1" x14ac:dyDescent="0.25">
      <c r="A54" s="306"/>
      <c r="B54" s="277"/>
      <c r="C54" s="277"/>
      <c r="D54" s="281"/>
      <c r="E54" s="277"/>
      <c r="F54" s="87">
        <f t="shared" si="0"/>
        <v>0</v>
      </c>
      <c r="G54" s="122" t="s">
        <v>348</v>
      </c>
      <c r="I54" s="122"/>
    </row>
    <row r="55" spans="1:9" s="110" customFormat="1" hidden="1" x14ac:dyDescent="0.25">
      <c r="A55" s="306"/>
      <c r="B55" s="277"/>
      <c r="C55" s="277"/>
      <c r="D55" s="281"/>
      <c r="E55" s="277"/>
      <c r="F55" s="87">
        <f t="shared" si="0"/>
        <v>0</v>
      </c>
      <c r="G55" s="122" t="s">
        <v>348</v>
      </c>
      <c r="I55" s="122"/>
    </row>
    <row r="56" spans="1:9" s="110" customFormat="1" hidden="1" x14ac:dyDescent="0.25">
      <c r="A56" s="306"/>
      <c r="B56" s="277"/>
      <c r="C56" s="277"/>
      <c r="D56" s="281"/>
      <c r="E56" s="277"/>
      <c r="F56" s="87">
        <f t="shared" si="0"/>
        <v>0</v>
      </c>
      <c r="G56" s="122" t="s">
        <v>348</v>
      </c>
      <c r="I56" s="122"/>
    </row>
    <row r="57" spans="1:9" s="110" customFormat="1" hidden="1" x14ac:dyDescent="0.25">
      <c r="A57" s="306"/>
      <c r="B57" s="277"/>
      <c r="C57" s="277"/>
      <c r="D57" s="281"/>
      <c r="E57" s="277"/>
      <c r="F57" s="87">
        <f t="shared" si="0"/>
        <v>0</v>
      </c>
      <c r="G57" s="122" t="s">
        <v>348</v>
      </c>
      <c r="I57" s="122"/>
    </row>
    <row r="58" spans="1:9" s="110" customFormat="1" hidden="1" x14ac:dyDescent="0.25">
      <c r="A58" s="306"/>
      <c r="B58" s="277"/>
      <c r="C58" s="277"/>
      <c r="D58" s="281"/>
      <c r="E58" s="277"/>
      <c r="F58" s="87">
        <f t="shared" si="0"/>
        <v>0</v>
      </c>
      <c r="G58" s="122" t="s">
        <v>348</v>
      </c>
      <c r="I58" s="122"/>
    </row>
    <row r="59" spans="1:9" s="110" customFormat="1" hidden="1" x14ac:dyDescent="0.25">
      <c r="A59" s="306"/>
      <c r="B59" s="277"/>
      <c r="C59" s="277"/>
      <c r="D59" s="281"/>
      <c r="E59" s="277"/>
      <c r="F59" s="87">
        <f t="shared" si="0"/>
        <v>0</v>
      </c>
      <c r="G59" s="122" t="s">
        <v>348</v>
      </c>
      <c r="I59" s="122"/>
    </row>
    <row r="60" spans="1:9" s="110" customFormat="1" hidden="1" x14ac:dyDescent="0.25">
      <c r="A60" s="306"/>
      <c r="B60" s="277"/>
      <c r="C60" s="277"/>
      <c r="D60" s="281"/>
      <c r="E60" s="277"/>
      <c r="F60" s="87">
        <f t="shared" si="0"/>
        <v>0</v>
      </c>
      <c r="G60" s="122" t="s">
        <v>348</v>
      </c>
      <c r="I60" s="122"/>
    </row>
    <row r="61" spans="1:9" s="110" customFormat="1" hidden="1" x14ac:dyDescent="0.25">
      <c r="A61" s="306"/>
      <c r="B61" s="277"/>
      <c r="C61" s="277"/>
      <c r="D61" s="281"/>
      <c r="E61" s="277"/>
      <c r="F61" s="87">
        <f t="shared" si="0"/>
        <v>0</v>
      </c>
      <c r="G61" s="122" t="s">
        <v>348</v>
      </c>
      <c r="I61" s="122"/>
    </row>
    <row r="62" spans="1:9" s="110" customFormat="1" hidden="1" x14ac:dyDescent="0.25">
      <c r="A62" s="306"/>
      <c r="B62" s="277"/>
      <c r="C62" s="277"/>
      <c r="D62" s="281"/>
      <c r="E62" s="277"/>
      <c r="F62" s="87">
        <f t="shared" si="0"/>
        <v>0</v>
      </c>
      <c r="G62" s="122" t="s">
        <v>348</v>
      </c>
      <c r="I62" s="122"/>
    </row>
    <row r="63" spans="1:9" s="110" customFormat="1" hidden="1" x14ac:dyDescent="0.25">
      <c r="A63" s="306"/>
      <c r="B63" s="277"/>
      <c r="C63" s="277"/>
      <c r="D63" s="281"/>
      <c r="E63" s="277"/>
      <c r="F63" s="87">
        <f t="shared" si="0"/>
        <v>0</v>
      </c>
      <c r="G63" s="122" t="s">
        <v>348</v>
      </c>
      <c r="I63" s="122"/>
    </row>
    <row r="64" spans="1:9" s="110" customFormat="1" hidden="1" x14ac:dyDescent="0.25">
      <c r="A64" s="306"/>
      <c r="B64" s="277"/>
      <c r="C64" s="277"/>
      <c r="D64" s="281"/>
      <c r="E64" s="277"/>
      <c r="F64" s="87">
        <f t="shared" si="0"/>
        <v>0</v>
      </c>
      <c r="G64" s="122" t="s">
        <v>348</v>
      </c>
      <c r="I64" s="122"/>
    </row>
    <row r="65" spans="1:9" s="110" customFormat="1" hidden="1" x14ac:dyDescent="0.25">
      <c r="A65" s="306"/>
      <c r="B65" s="277"/>
      <c r="C65" s="277"/>
      <c r="D65" s="281"/>
      <c r="E65" s="277"/>
      <c r="F65" s="87">
        <f t="shared" si="0"/>
        <v>0</v>
      </c>
      <c r="G65" s="122" t="s">
        <v>348</v>
      </c>
      <c r="I65" s="122"/>
    </row>
    <row r="66" spans="1:9" s="110" customFormat="1" hidden="1" x14ac:dyDescent="0.25">
      <c r="A66" s="306"/>
      <c r="B66" s="277"/>
      <c r="C66" s="277"/>
      <c r="D66" s="281"/>
      <c r="E66" s="277"/>
      <c r="F66" s="87">
        <f t="shared" si="0"/>
        <v>0</v>
      </c>
      <c r="G66" s="122" t="s">
        <v>348</v>
      </c>
      <c r="I66" s="122"/>
    </row>
    <row r="67" spans="1:9" s="110" customFormat="1" hidden="1" x14ac:dyDescent="0.25">
      <c r="A67" s="306"/>
      <c r="B67" s="277"/>
      <c r="C67" s="277"/>
      <c r="D67" s="281"/>
      <c r="E67" s="277"/>
      <c r="F67" s="87">
        <f t="shared" si="0"/>
        <v>0</v>
      </c>
      <c r="G67" s="122" t="s">
        <v>348</v>
      </c>
      <c r="I67" s="122"/>
    </row>
    <row r="68" spans="1:9" s="110" customFormat="1" hidden="1" x14ac:dyDescent="0.25">
      <c r="A68" s="306"/>
      <c r="B68" s="277"/>
      <c r="C68" s="277"/>
      <c r="D68" s="281"/>
      <c r="E68" s="277"/>
      <c r="F68" s="87">
        <f t="shared" si="0"/>
        <v>0</v>
      </c>
      <c r="G68" s="122" t="s">
        <v>348</v>
      </c>
      <c r="I68" s="122"/>
    </row>
    <row r="69" spans="1:9" s="110" customFormat="1" hidden="1" x14ac:dyDescent="0.25">
      <c r="A69" s="306"/>
      <c r="B69" s="277"/>
      <c r="C69" s="277"/>
      <c r="D69" s="281"/>
      <c r="E69" s="277"/>
      <c r="F69" s="87">
        <f t="shared" si="0"/>
        <v>0</v>
      </c>
      <c r="G69" s="122" t="s">
        <v>348</v>
      </c>
      <c r="I69" s="122"/>
    </row>
    <row r="70" spans="1:9" s="110" customFormat="1" hidden="1" x14ac:dyDescent="0.25">
      <c r="A70" s="306"/>
      <c r="B70" s="277"/>
      <c r="C70" s="277"/>
      <c r="D70" s="281"/>
      <c r="E70" s="277"/>
      <c r="F70" s="87">
        <f t="shared" si="0"/>
        <v>0</v>
      </c>
      <c r="G70" s="122" t="s">
        <v>348</v>
      </c>
      <c r="I70" s="122"/>
    </row>
    <row r="71" spans="1:9" s="110" customFormat="1" hidden="1" x14ac:dyDescent="0.25">
      <c r="A71" s="306"/>
      <c r="B71" s="277"/>
      <c r="C71" s="277"/>
      <c r="D71" s="281"/>
      <c r="E71" s="277"/>
      <c r="F71" s="87">
        <f t="shared" si="0"/>
        <v>0</v>
      </c>
      <c r="G71" s="122" t="s">
        <v>348</v>
      </c>
      <c r="I71" s="122"/>
    </row>
    <row r="72" spans="1:9" s="110" customFormat="1" hidden="1" x14ac:dyDescent="0.25">
      <c r="A72" s="306"/>
      <c r="B72" s="277"/>
      <c r="C72" s="277"/>
      <c r="D72" s="281"/>
      <c r="E72" s="277"/>
      <c r="F72" s="87">
        <f t="shared" si="0"/>
        <v>0</v>
      </c>
      <c r="G72" s="122" t="s">
        <v>348</v>
      </c>
      <c r="I72" s="122"/>
    </row>
    <row r="73" spans="1:9" s="110" customFormat="1" hidden="1" x14ac:dyDescent="0.25">
      <c r="A73" s="306"/>
      <c r="B73" s="277"/>
      <c r="C73" s="277"/>
      <c r="D73" s="281"/>
      <c r="E73" s="277"/>
      <c r="F73" s="87">
        <f t="shared" si="0"/>
        <v>0</v>
      </c>
      <c r="G73" s="122" t="s">
        <v>348</v>
      </c>
      <c r="I73" s="122"/>
    </row>
    <row r="74" spans="1:9" s="110" customFormat="1" hidden="1" x14ac:dyDescent="0.25">
      <c r="A74" s="306"/>
      <c r="B74" s="277"/>
      <c r="C74" s="277"/>
      <c r="D74" s="281"/>
      <c r="E74" s="277"/>
      <c r="F74" s="87">
        <f t="shared" si="0"/>
        <v>0</v>
      </c>
      <c r="G74" s="122" t="s">
        <v>348</v>
      </c>
      <c r="I74" s="122"/>
    </row>
    <row r="75" spans="1:9" s="110" customFormat="1" hidden="1" x14ac:dyDescent="0.25">
      <c r="A75" s="306"/>
      <c r="B75" s="277"/>
      <c r="C75" s="277"/>
      <c r="D75" s="281"/>
      <c r="E75" s="277"/>
      <c r="F75" s="87">
        <f t="shared" si="0"/>
        <v>0</v>
      </c>
      <c r="G75" s="122" t="s">
        <v>348</v>
      </c>
      <c r="I75" s="122"/>
    </row>
    <row r="76" spans="1:9" s="110" customFormat="1" hidden="1" x14ac:dyDescent="0.25">
      <c r="A76" s="306"/>
      <c r="B76" s="277"/>
      <c r="C76" s="277"/>
      <c r="D76" s="281"/>
      <c r="E76" s="277"/>
      <c r="F76" s="87">
        <f t="shared" si="0"/>
        <v>0</v>
      </c>
      <c r="G76" s="122" t="s">
        <v>348</v>
      </c>
      <c r="I76" s="122"/>
    </row>
    <row r="77" spans="1:9" s="110" customFormat="1" hidden="1" x14ac:dyDescent="0.25">
      <c r="A77" s="306"/>
      <c r="B77" s="277"/>
      <c r="C77" s="277"/>
      <c r="D77" s="281"/>
      <c r="E77" s="277"/>
      <c r="F77" s="87">
        <f t="shared" si="0"/>
        <v>0</v>
      </c>
      <c r="G77" s="122" t="s">
        <v>348</v>
      </c>
      <c r="I77" s="122"/>
    </row>
    <row r="78" spans="1:9" s="110" customFormat="1" hidden="1" x14ac:dyDescent="0.25">
      <c r="A78" s="306"/>
      <c r="B78" s="277"/>
      <c r="C78" s="277"/>
      <c r="D78" s="281"/>
      <c r="E78" s="277"/>
      <c r="F78" s="87">
        <f t="shared" si="0"/>
        <v>0</v>
      </c>
      <c r="G78" s="122" t="s">
        <v>348</v>
      </c>
      <c r="I78" s="122"/>
    </row>
    <row r="79" spans="1:9" s="110" customFormat="1" hidden="1" x14ac:dyDescent="0.25">
      <c r="A79" s="306"/>
      <c r="B79" s="277"/>
      <c r="C79" s="277"/>
      <c r="D79" s="281"/>
      <c r="E79" s="277"/>
      <c r="F79" s="87">
        <f t="shared" si="0"/>
        <v>0</v>
      </c>
      <c r="G79" s="122" t="s">
        <v>348</v>
      </c>
      <c r="I79" s="122"/>
    </row>
    <row r="80" spans="1:9" s="110" customFormat="1" hidden="1" x14ac:dyDescent="0.25">
      <c r="A80" s="306"/>
      <c r="B80" s="277"/>
      <c r="C80" s="277"/>
      <c r="D80" s="281"/>
      <c r="E80" s="277"/>
      <c r="F80" s="87">
        <f t="shared" si="0"/>
        <v>0</v>
      </c>
      <c r="G80" s="122" t="s">
        <v>348</v>
      </c>
      <c r="I80" s="122"/>
    </row>
    <row r="81" spans="1:9" s="110" customFormat="1" hidden="1" x14ac:dyDescent="0.25">
      <c r="A81" s="306"/>
      <c r="B81" s="277"/>
      <c r="C81" s="277"/>
      <c r="D81" s="281"/>
      <c r="E81" s="277"/>
      <c r="F81" s="87">
        <f t="shared" si="0"/>
        <v>0</v>
      </c>
      <c r="G81" s="122" t="s">
        <v>348</v>
      </c>
      <c r="I81" s="122"/>
    </row>
    <row r="82" spans="1:9" s="110" customFormat="1" hidden="1" x14ac:dyDescent="0.25">
      <c r="A82" s="306"/>
      <c r="B82" s="277"/>
      <c r="C82" s="277"/>
      <c r="D82" s="281"/>
      <c r="E82" s="277"/>
      <c r="F82" s="87">
        <f t="shared" si="0"/>
        <v>0</v>
      </c>
      <c r="G82" s="122" t="s">
        <v>348</v>
      </c>
      <c r="I82" s="122"/>
    </row>
    <row r="83" spans="1:9" s="110" customFormat="1" hidden="1" x14ac:dyDescent="0.25">
      <c r="A83" s="306"/>
      <c r="B83" s="277"/>
      <c r="C83" s="277"/>
      <c r="D83" s="281"/>
      <c r="E83" s="277"/>
      <c r="F83" s="87">
        <f t="shared" si="0"/>
        <v>0</v>
      </c>
      <c r="G83" s="122" t="s">
        <v>348</v>
      </c>
      <c r="I83" s="122"/>
    </row>
    <row r="84" spans="1:9" s="110" customFormat="1" hidden="1" x14ac:dyDescent="0.25">
      <c r="A84" s="306"/>
      <c r="B84" s="277"/>
      <c r="C84" s="277"/>
      <c r="D84" s="281"/>
      <c r="E84" s="277"/>
      <c r="F84" s="87">
        <f t="shared" si="0"/>
        <v>0</v>
      </c>
      <c r="G84" s="122" t="s">
        <v>348</v>
      </c>
      <c r="I84" s="122"/>
    </row>
    <row r="85" spans="1:9" s="110" customFormat="1" hidden="1" x14ac:dyDescent="0.25">
      <c r="A85" s="306"/>
      <c r="B85" s="277"/>
      <c r="C85" s="277"/>
      <c r="D85" s="281"/>
      <c r="E85" s="277"/>
      <c r="F85" s="87">
        <f t="shared" si="0"/>
        <v>0</v>
      </c>
      <c r="G85" s="122" t="s">
        <v>348</v>
      </c>
      <c r="I85" s="122"/>
    </row>
    <row r="86" spans="1:9" s="110" customFormat="1" hidden="1" x14ac:dyDescent="0.25">
      <c r="A86" s="306"/>
      <c r="B86" s="277"/>
      <c r="C86" s="277"/>
      <c r="D86" s="281"/>
      <c r="E86" s="277"/>
      <c r="F86" s="87">
        <f t="shared" si="0"/>
        <v>0</v>
      </c>
      <c r="G86" s="122" t="s">
        <v>348</v>
      </c>
      <c r="I86" s="122"/>
    </row>
    <row r="87" spans="1:9" s="110" customFormat="1" hidden="1" x14ac:dyDescent="0.25">
      <c r="A87" s="306"/>
      <c r="B87" s="277"/>
      <c r="C87" s="277"/>
      <c r="D87" s="281"/>
      <c r="E87" s="277"/>
      <c r="F87" s="87">
        <f t="shared" si="0"/>
        <v>0</v>
      </c>
      <c r="G87" s="122" t="s">
        <v>348</v>
      </c>
      <c r="I87" s="122"/>
    </row>
    <row r="88" spans="1:9" s="110" customFormat="1" hidden="1" x14ac:dyDescent="0.25">
      <c r="A88" s="306"/>
      <c r="B88" s="277"/>
      <c r="C88" s="277"/>
      <c r="D88" s="281"/>
      <c r="E88" s="277"/>
      <c r="F88" s="87">
        <f t="shared" si="0"/>
        <v>0</v>
      </c>
      <c r="G88" s="122" t="s">
        <v>348</v>
      </c>
      <c r="I88" s="122"/>
    </row>
    <row r="89" spans="1:9" s="110" customFormat="1" hidden="1" x14ac:dyDescent="0.25">
      <c r="A89" s="306"/>
      <c r="B89" s="277"/>
      <c r="C89" s="277"/>
      <c r="D89" s="281"/>
      <c r="E89" s="277"/>
      <c r="F89" s="87">
        <f t="shared" si="0"/>
        <v>0</v>
      </c>
      <c r="G89" s="122" t="s">
        <v>348</v>
      </c>
      <c r="I89" s="122"/>
    </row>
    <row r="90" spans="1:9" s="110" customFormat="1" hidden="1" x14ac:dyDescent="0.25">
      <c r="A90" s="306"/>
      <c r="B90" s="277"/>
      <c r="C90" s="277"/>
      <c r="D90" s="281"/>
      <c r="E90" s="277"/>
      <c r="F90" s="87">
        <f t="shared" si="0"/>
        <v>0</v>
      </c>
      <c r="G90" s="122" t="s">
        <v>348</v>
      </c>
      <c r="I90" s="122"/>
    </row>
    <row r="91" spans="1:9" s="110" customFormat="1" hidden="1" x14ac:dyDescent="0.25">
      <c r="A91" s="306"/>
      <c r="B91" s="277"/>
      <c r="C91" s="277"/>
      <c r="D91" s="281"/>
      <c r="E91" s="277"/>
      <c r="F91" s="87">
        <f t="shared" si="0"/>
        <v>0</v>
      </c>
      <c r="G91" s="122" t="s">
        <v>348</v>
      </c>
      <c r="I91" s="122"/>
    </row>
    <row r="92" spans="1:9" s="110" customFormat="1" hidden="1" x14ac:dyDescent="0.25">
      <c r="A92" s="306"/>
      <c r="B92" s="277"/>
      <c r="C92" s="277"/>
      <c r="D92" s="281"/>
      <c r="E92" s="277"/>
      <c r="F92" s="87">
        <f t="shared" si="0"/>
        <v>0</v>
      </c>
      <c r="G92" s="122" t="s">
        <v>348</v>
      </c>
      <c r="I92" s="122"/>
    </row>
    <row r="93" spans="1:9" s="110" customFormat="1" hidden="1" x14ac:dyDescent="0.25">
      <c r="A93" s="306"/>
      <c r="B93" s="277"/>
      <c r="C93" s="277"/>
      <c r="D93" s="281"/>
      <c r="E93" s="277"/>
      <c r="F93" s="87">
        <f t="shared" si="0"/>
        <v>0</v>
      </c>
      <c r="G93" s="122" t="s">
        <v>348</v>
      </c>
      <c r="I93" s="122"/>
    </row>
    <row r="94" spans="1:9" s="110" customFormat="1" hidden="1" x14ac:dyDescent="0.25">
      <c r="A94" s="306"/>
      <c r="B94" s="277"/>
      <c r="C94" s="277"/>
      <c r="D94" s="281"/>
      <c r="E94" s="277"/>
      <c r="F94" s="87">
        <f t="shared" si="0"/>
        <v>0</v>
      </c>
      <c r="G94" s="122" t="s">
        <v>348</v>
      </c>
      <c r="I94" s="122"/>
    </row>
    <row r="95" spans="1:9" s="110" customFormat="1" hidden="1" x14ac:dyDescent="0.25">
      <c r="A95" s="306"/>
      <c r="B95" s="277"/>
      <c r="C95" s="277"/>
      <c r="D95" s="281"/>
      <c r="E95" s="277"/>
      <c r="F95" s="87">
        <f t="shared" si="0"/>
        <v>0</v>
      </c>
      <c r="G95" s="122" t="s">
        <v>348</v>
      </c>
      <c r="I95" s="122"/>
    </row>
    <row r="96" spans="1:9" s="110" customFormat="1" hidden="1" x14ac:dyDescent="0.25">
      <c r="A96" s="306"/>
      <c r="B96" s="277"/>
      <c r="C96" s="277"/>
      <c r="D96" s="281"/>
      <c r="E96" s="277"/>
      <c r="F96" s="87">
        <f t="shared" si="0"/>
        <v>0</v>
      </c>
      <c r="G96" s="122" t="s">
        <v>348</v>
      </c>
      <c r="I96" s="122"/>
    </row>
    <row r="97" spans="1:9" s="110" customFormat="1" hidden="1" x14ac:dyDescent="0.25">
      <c r="A97" s="306"/>
      <c r="B97" s="277"/>
      <c r="C97" s="277"/>
      <c r="D97" s="281"/>
      <c r="E97" s="277"/>
      <c r="F97" s="87">
        <f t="shared" si="0"/>
        <v>0</v>
      </c>
      <c r="G97" s="122" t="s">
        <v>348</v>
      </c>
      <c r="I97" s="122"/>
    </row>
    <row r="98" spans="1:9" s="110" customFormat="1" hidden="1" x14ac:dyDescent="0.25">
      <c r="A98" s="306"/>
      <c r="B98" s="277"/>
      <c r="C98" s="277"/>
      <c r="D98" s="281"/>
      <c r="E98" s="277"/>
      <c r="F98" s="87">
        <f t="shared" si="0"/>
        <v>0</v>
      </c>
      <c r="G98" s="122" t="s">
        <v>348</v>
      </c>
      <c r="I98" s="122"/>
    </row>
    <row r="99" spans="1:9" s="110" customFormat="1" hidden="1" x14ac:dyDescent="0.25">
      <c r="A99" s="306"/>
      <c r="B99" s="277"/>
      <c r="C99" s="277"/>
      <c r="D99" s="281"/>
      <c r="E99" s="277"/>
      <c r="F99" s="87">
        <f t="shared" si="0"/>
        <v>0</v>
      </c>
      <c r="G99" s="122" t="s">
        <v>348</v>
      </c>
      <c r="I99" s="122"/>
    </row>
    <row r="100" spans="1:9" s="110" customFormat="1" hidden="1" x14ac:dyDescent="0.25">
      <c r="A100" s="306"/>
      <c r="B100" s="277"/>
      <c r="C100" s="277"/>
      <c r="D100" s="281"/>
      <c r="E100" s="277"/>
      <c r="F100" s="87">
        <f t="shared" si="0"/>
        <v>0</v>
      </c>
      <c r="G100" s="122" t="s">
        <v>348</v>
      </c>
      <c r="I100" s="122"/>
    </row>
    <row r="101" spans="1:9" s="110" customFormat="1" hidden="1" x14ac:dyDescent="0.25">
      <c r="A101" s="306"/>
      <c r="B101" s="277"/>
      <c r="C101" s="277"/>
      <c r="D101" s="281"/>
      <c r="E101" s="277"/>
      <c r="F101" s="87">
        <f t="shared" si="0"/>
        <v>0</v>
      </c>
      <c r="G101" s="122" t="s">
        <v>348</v>
      </c>
      <c r="I101" s="122"/>
    </row>
    <row r="102" spans="1:9" s="110" customFormat="1" hidden="1" x14ac:dyDescent="0.25">
      <c r="A102" s="306"/>
      <c r="B102" s="277"/>
      <c r="C102" s="277"/>
      <c r="D102" s="281"/>
      <c r="E102" s="277"/>
      <c r="F102" s="87">
        <f t="shared" si="0"/>
        <v>0</v>
      </c>
      <c r="G102" s="122" t="s">
        <v>348</v>
      </c>
      <c r="I102" s="122"/>
    </row>
    <row r="103" spans="1:9" s="110" customFormat="1" hidden="1" x14ac:dyDescent="0.25">
      <c r="A103" s="306"/>
      <c r="B103" s="277"/>
      <c r="C103" s="277"/>
      <c r="D103" s="281"/>
      <c r="E103" s="277"/>
      <c r="F103" s="87">
        <f t="shared" si="0"/>
        <v>0</v>
      </c>
      <c r="G103" s="122" t="s">
        <v>348</v>
      </c>
      <c r="I103" s="122"/>
    </row>
    <row r="104" spans="1:9" s="110" customFormat="1" hidden="1" x14ac:dyDescent="0.25">
      <c r="A104" s="306"/>
      <c r="B104" s="277"/>
      <c r="C104" s="277"/>
      <c r="D104" s="281"/>
      <c r="E104" s="277"/>
      <c r="F104" s="87">
        <f t="shared" si="0"/>
        <v>0</v>
      </c>
      <c r="G104" s="122" t="s">
        <v>348</v>
      </c>
      <c r="I104" s="122"/>
    </row>
    <row r="105" spans="1:9" s="110" customFormat="1" hidden="1" x14ac:dyDescent="0.25">
      <c r="A105" s="306"/>
      <c r="B105" s="277"/>
      <c r="C105" s="277"/>
      <c r="D105" s="281"/>
      <c r="E105" s="277"/>
      <c r="F105" s="87">
        <f t="shared" si="0"/>
        <v>0</v>
      </c>
      <c r="G105" s="122" t="s">
        <v>348</v>
      </c>
      <c r="I105" s="122"/>
    </row>
    <row r="106" spans="1:9" s="110" customFormat="1" hidden="1" x14ac:dyDescent="0.25">
      <c r="A106" s="306"/>
      <c r="B106" s="277"/>
      <c r="C106" s="277"/>
      <c r="D106" s="281"/>
      <c r="E106" s="277"/>
      <c r="F106" s="87">
        <f t="shared" si="0"/>
        <v>0</v>
      </c>
      <c r="G106" s="122" t="s">
        <v>348</v>
      </c>
      <c r="I106" s="122"/>
    </row>
    <row r="107" spans="1:9" s="110" customFormat="1" hidden="1" x14ac:dyDescent="0.25">
      <c r="A107" s="306"/>
      <c r="B107" s="277"/>
      <c r="C107" s="277"/>
      <c r="D107" s="281"/>
      <c r="E107" s="277"/>
      <c r="F107" s="87">
        <f t="shared" si="0"/>
        <v>0</v>
      </c>
      <c r="G107" s="122" t="s">
        <v>348</v>
      </c>
      <c r="I107" s="122"/>
    </row>
    <row r="108" spans="1:9" s="110" customFormat="1" hidden="1" x14ac:dyDescent="0.25">
      <c r="A108" s="306"/>
      <c r="B108" s="277"/>
      <c r="C108" s="277"/>
      <c r="D108" s="281"/>
      <c r="E108" s="277"/>
      <c r="F108" s="87">
        <f t="shared" si="0"/>
        <v>0</v>
      </c>
      <c r="G108" s="122" t="s">
        <v>348</v>
      </c>
      <c r="I108" s="122"/>
    </row>
    <row r="109" spans="1:9" s="110" customFormat="1" hidden="1" x14ac:dyDescent="0.25">
      <c r="A109" s="306"/>
      <c r="B109" s="277"/>
      <c r="C109" s="277"/>
      <c r="D109" s="281"/>
      <c r="E109" s="277"/>
      <c r="F109" s="87">
        <f t="shared" si="0"/>
        <v>0</v>
      </c>
      <c r="G109" s="122" t="s">
        <v>348</v>
      </c>
      <c r="I109" s="122"/>
    </row>
    <row r="110" spans="1:9" s="110" customFormat="1" hidden="1" x14ac:dyDescent="0.25">
      <c r="A110" s="306"/>
      <c r="B110" s="277"/>
      <c r="C110" s="277"/>
      <c r="D110" s="281"/>
      <c r="E110" s="277"/>
      <c r="F110" s="87">
        <f t="shared" si="0"/>
        <v>0</v>
      </c>
      <c r="G110" s="122" t="s">
        <v>348</v>
      </c>
      <c r="I110" s="122"/>
    </row>
    <row r="111" spans="1:9" s="110" customFormat="1" hidden="1" x14ac:dyDescent="0.25">
      <c r="A111" s="306"/>
      <c r="B111" s="277"/>
      <c r="C111" s="277"/>
      <c r="D111" s="281"/>
      <c r="E111" s="277"/>
      <c r="F111" s="87">
        <f t="shared" si="0"/>
        <v>0</v>
      </c>
      <c r="G111" s="122" t="s">
        <v>348</v>
      </c>
      <c r="I111" s="122"/>
    </row>
    <row r="112" spans="1:9" s="110" customFormat="1" hidden="1" x14ac:dyDescent="0.25">
      <c r="A112" s="306"/>
      <c r="B112" s="277"/>
      <c r="C112" s="277"/>
      <c r="D112" s="281"/>
      <c r="E112" s="277"/>
      <c r="F112" s="87">
        <f t="shared" si="0"/>
        <v>0</v>
      </c>
      <c r="G112" s="122" t="s">
        <v>348</v>
      </c>
      <c r="I112" s="122"/>
    </row>
    <row r="113" spans="1:9" s="110" customFormat="1" hidden="1" x14ac:dyDescent="0.25">
      <c r="A113" s="306"/>
      <c r="B113" s="277"/>
      <c r="C113" s="277"/>
      <c r="D113" s="281"/>
      <c r="E113" s="277"/>
      <c r="F113" s="87">
        <f t="shared" si="0"/>
        <v>0</v>
      </c>
      <c r="G113" s="122" t="s">
        <v>348</v>
      </c>
      <c r="I113" s="122"/>
    </row>
    <row r="114" spans="1:9" s="110" customFormat="1" hidden="1" x14ac:dyDescent="0.25">
      <c r="A114" s="306"/>
      <c r="B114" s="277"/>
      <c r="C114" s="277"/>
      <c r="D114" s="281"/>
      <c r="E114" s="277"/>
      <c r="F114" s="87">
        <f t="shared" si="0"/>
        <v>0</v>
      </c>
      <c r="G114" s="122" t="s">
        <v>348</v>
      </c>
      <c r="I114" s="122"/>
    </row>
    <row r="115" spans="1:9" s="110" customFormat="1" hidden="1" x14ac:dyDescent="0.25">
      <c r="A115" s="306"/>
      <c r="B115" s="277"/>
      <c r="C115" s="277"/>
      <c r="D115" s="281"/>
      <c r="E115" s="277"/>
      <c r="F115" s="87">
        <f t="shared" si="0"/>
        <v>0</v>
      </c>
      <c r="G115" s="122" t="s">
        <v>348</v>
      </c>
      <c r="I115" s="122"/>
    </row>
    <row r="116" spans="1:9" s="110" customFormat="1" hidden="1" x14ac:dyDescent="0.25">
      <c r="A116" s="306"/>
      <c r="B116" s="277"/>
      <c r="C116" s="277"/>
      <c r="D116" s="281"/>
      <c r="E116" s="277"/>
      <c r="F116" s="87">
        <f t="shared" si="0"/>
        <v>0</v>
      </c>
      <c r="G116" s="122" t="s">
        <v>348</v>
      </c>
      <c r="I116" s="122"/>
    </row>
    <row r="117" spans="1:9" s="110" customFormat="1" hidden="1" x14ac:dyDescent="0.25">
      <c r="A117" s="306"/>
      <c r="B117" s="277"/>
      <c r="C117" s="277"/>
      <c r="D117" s="281"/>
      <c r="E117" s="277"/>
      <c r="F117" s="87">
        <f t="shared" si="0"/>
        <v>0</v>
      </c>
      <c r="G117" s="122" t="s">
        <v>348</v>
      </c>
      <c r="I117" s="122"/>
    </row>
    <row r="118" spans="1:9" s="110" customFormat="1" hidden="1" x14ac:dyDescent="0.25">
      <c r="A118" s="306"/>
      <c r="B118" s="277"/>
      <c r="C118" s="277"/>
      <c r="D118" s="281"/>
      <c r="E118" s="277"/>
      <c r="F118" s="87">
        <f t="shared" si="0"/>
        <v>0</v>
      </c>
      <c r="G118" s="122" t="s">
        <v>348</v>
      </c>
      <c r="I118" s="122"/>
    </row>
    <row r="119" spans="1:9" s="110" customFormat="1" hidden="1" x14ac:dyDescent="0.25">
      <c r="A119" s="306"/>
      <c r="B119" s="277"/>
      <c r="C119" s="277"/>
      <c r="D119" s="281"/>
      <c r="E119" s="277"/>
      <c r="F119" s="87">
        <f t="shared" si="0"/>
        <v>0</v>
      </c>
      <c r="G119" s="122" t="s">
        <v>348</v>
      </c>
      <c r="I119" s="122"/>
    </row>
    <row r="120" spans="1:9" s="110" customFormat="1" hidden="1" x14ac:dyDescent="0.25">
      <c r="A120" s="306"/>
      <c r="B120" s="277"/>
      <c r="C120" s="277"/>
      <c r="D120" s="281"/>
      <c r="E120" s="277"/>
      <c r="F120" s="87">
        <f t="shared" si="0"/>
        <v>0</v>
      </c>
      <c r="G120" s="122" t="s">
        <v>348</v>
      </c>
      <c r="I120" s="122"/>
    </row>
    <row r="121" spans="1:9" s="110" customFormat="1" hidden="1" x14ac:dyDescent="0.25">
      <c r="A121" s="306"/>
      <c r="B121" s="277"/>
      <c r="C121" s="277"/>
      <c r="D121" s="281"/>
      <c r="E121" s="277"/>
      <c r="F121" s="87">
        <f t="shared" si="0"/>
        <v>0</v>
      </c>
      <c r="G121" s="122" t="s">
        <v>348</v>
      </c>
      <c r="I121" s="122"/>
    </row>
    <row r="122" spans="1:9" s="110" customFormat="1" hidden="1" x14ac:dyDescent="0.25">
      <c r="A122" s="306"/>
      <c r="B122" s="277"/>
      <c r="C122" s="277"/>
      <c r="D122" s="281"/>
      <c r="E122" s="277"/>
      <c r="F122" s="87">
        <f t="shared" si="0"/>
        <v>0</v>
      </c>
      <c r="G122" s="122" t="s">
        <v>348</v>
      </c>
      <c r="I122" s="122"/>
    </row>
    <row r="123" spans="1:9" s="110" customFormat="1" hidden="1" x14ac:dyDescent="0.25">
      <c r="A123" s="306"/>
      <c r="B123" s="277"/>
      <c r="C123" s="277"/>
      <c r="D123" s="281"/>
      <c r="E123" s="277"/>
      <c r="F123" s="87">
        <f t="shared" si="0"/>
        <v>0</v>
      </c>
      <c r="G123" s="122" t="s">
        <v>348</v>
      </c>
      <c r="I123" s="122"/>
    </row>
    <row r="124" spans="1:9" s="110" customFormat="1" hidden="1" x14ac:dyDescent="0.25">
      <c r="A124" s="306"/>
      <c r="B124" s="277"/>
      <c r="C124" s="277"/>
      <c r="D124" s="281"/>
      <c r="E124" s="277"/>
      <c r="F124" s="87">
        <f t="shared" si="0"/>
        <v>0</v>
      </c>
      <c r="G124" s="122" t="s">
        <v>348</v>
      </c>
      <c r="I124" s="122"/>
    </row>
    <row r="125" spans="1:9" s="110" customFormat="1" hidden="1" x14ac:dyDescent="0.25">
      <c r="A125" s="306"/>
      <c r="B125" s="277"/>
      <c r="C125" s="277"/>
      <c r="D125" s="281"/>
      <c r="E125" s="277"/>
      <c r="F125" s="87">
        <f t="shared" si="0"/>
        <v>0</v>
      </c>
      <c r="G125" s="122" t="s">
        <v>348</v>
      </c>
      <c r="I125" s="122"/>
    </row>
    <row r="126" spans="1:9" s="110" customFormat="1" hidden="1" x14ac:dyDescent="0.25">
      <c r="A126" s="306"/>
      <c r="B126" s="277"/>
      <c r="C126" s="277"/>
      <c r="D126" s="281"/>
      <c r="E126" s="277"/>
      <c r="F126" s="87">
        <f t="shared" si="0"/>
        <v>0</v>
      </c>
      <c r="G126" s="122" t="s">
        <v>348</v>
      </c>
      <c r="I126" s="122"/>
    </row>
    <row r="127" spans="1:9" s="110" customFormat="1" hidden="1" x14ac:dyDescent="0.25">
      <c r="A127" s="306"/>
      <c r="B127" s="277"/>
      <c r="C127" s="277"/>
      <c r="D127" s="281"/>
      <c r="E127" s="277"/>
      <c r="F127" s="87">
        <f t="shared" si="0"/>
        <v>0</v>
      </c>
      <c r="G127" s="122" t="s">
        <v>348</v>
      </c>
      <c r="I127" s="122"/>
    </row>
    <row r="128" spans="1:9" s="110" customFormat="1" hidden="1" x14ac:dyDescent="0.25">
      <c r="A128" s="306"/>
      <c r="B128" s="277"/>
      <c r="C128" s="277"/>
      <c r="D128" s="281"/>
      <c r="E128" s="277"/>
      <c r="F128" s="87">
        <f t="shared" si="0"/>
        <v>0</v>
      </c>
      <c r="G128" s="122" t="s">
        <v>348</v>
      </c>
      <c r="I128" s="122"/>
    </row>
    <row r="129" spans="1:9" s="110" customFormat="1" hidden="1" x14ac:dyDescent="0.25">
      <c r="A129" s="306"/>
      <c r="B129" s="277"/>
      <c r="C129" s="277"/>
      <c r="D129" s="281"/>
      <c r="E129" s="277"/>
      <c r="F129" s="87">
        <f t="shared" si="0"/>
        <v>0</v>
      </c>
      <c r="G129" s="122" t="s">
        <v>348</v>
      </c>
      <c r="I129" s="122"/>
    </row>
    <row r="130" spans="1:9" s="110" customFormat="1" hidden="1" x14ac:dyDescent="0.25">
      <c r="A130" s="306"/>
      <c r="B130" s="277"/>
      <c r="C130" s="277"/>
      <c r="D130" s="281"/>
      <c r="E130" s="277"/>
      <c r="F130" s="87">
        <f t="shared" si="0"/>
        <v>0</v>
      </c>
      <c r="G130" s="122" t="s">
        <v>348</v>
      </c>
      <c r="I130" s="122"/>
    </row>
    <row r="131" spans="1:9" s="110" customFormat="1" hidden="1" x14ac:dyDescent="0.25">
      <c r="A131" s="306"/>
      <c r="B131" s="277"/>
      <c r="C131" s="277"/>
      <c r="D131" s="281"/>
      <c r="E131" s="277"/>
      <c r="F131" s="87">
        <f t="shared" si="0"/>
        <v>0</v>
      </c>
      <c r="G131" s="122" t="s">
        <v>348</v>
      </c>
      <c r="I131" s="122"/>
    </row>
    <row r="132" spans="1:9" s="110" customFormat="1" hidden="1" x14ac:dyDescent="0.25">
      <c r="A132" s="306"/>
      <c r="B132" s="277"/>
      <c r="C132" s="277"/>
      <c r="D132" s="281"/>
      <c r="E132" s="277"/>
      <c r="F132" s="87">
        <f t="shared" si="0"/>
        <v>0</v>
      </c>
      <c r="G132" s="122" t="s">
        <v>348</v>
      </c>
      <c r="I132" s="122"/>
    </row>
    <row r="133" spans="1:9" s="110" customFormat="1" hidden="1" x14ac:dyDescent="0.25">
      <c r="A133" s="306"/>
      <c r="B133" s="277"/>
      <c r="C133" s="277"/>
      <c r="D133" s="281"/>
      <c r="E133" s="277"/>
      <c r="F133" s="87">
        <f t="shared" si="0"/>
        <v>0</v>
      </c>
      <c r="G133" s="122" t="s">
        <v>348</v>
      </c>
      <c r="I133" s="122"/>
    </row>
    <row r="134" spans="1:9" s="110" customFormat="1" hidden="1" x14ac:dyDescent="0.25">
      <c r="A134" s="306"/>
      <c r="B134" s="277"/>
      <c r="C134" s="277"/>
      <c r="D134" s="281"/>
      <c r="E134" s="277"/>
      <c r="F134" s="87">
        <f t="shared" si="0"/>
        <v>0</v>
      </c>
      <c r="G134" s="122" t="s">
        <v>348</v>
      </c>
      <c r="I134" s="122"/>
    </row>
    <row r="135" spans="1:9" s="110" customFormat="1" x14ac:dyDescent="0.25">
      <c r="A135" s="306" t="s">
        <v>62</v>
      </c>
      <c r="B135" s="277">
        <v>3</v>
      </c>
      <c r="C135" s="277" t="s">
        <v>322</v>
      </c>
      <c r="D135" s="281">
        <f t="shared" ref="D135:D140" ca="1" si="2">RAND()*400000</f>
        <v>396645.88117131259</v>
      </c>
      <c r="E135" s="277">
        <v>7</v>
      </c>
      <c r="F135" s="309">
        <f ca="1">ROUND(+B135*D135*E135,2)</f>
        <v>8329563.5</v>
      </c>
      <c r="G135" s="122" t="s">
        <v>348</v>
      </c>
      <c r="I135" s="122"/>
    </row>
    <row r="136" spans="1:9" s="110" customFormat="1" x14ac:dyDescent="0.25">
      <c r="A136" s="305"/>
      <c r="B136" s="98"/>
      <c r="C136" s="98"/>
      <c r="D136" s="144"/>
      <c r="E136" s="216" t="s">
        <v>40</v>
      </c>
      <c r="F136" s="322">
        <f ca="1">ROUND(SUBTOTAL(109,F6:F135),2)</f>
        <v>20040632.379999999</v>
      </c>
      <c r="G136" s="122" t="s">
        <v>348</v>
      </c>
      <c r="I136" s="125" t="s">
        <v>352</v>
      </c>
    </row>
    <row r="137" spans="1:9" s="110" customFormat="1" x14ac:dyDescent="0.25">
      <c r="A137" s="305"/>
      <c r="B137" s="98"/>
      <c r="C137" s="98"/>
      <c r="D137" s="144"/>
      <c r="E137" s="98"/>
      <c r="F137" s="310"/>
      <c r="G137" s="122" t="s">
        <v>349</v>
      </c>
    </row>
    <row r="138" spans="1:9" s="110" customFormat="1" x14ac:dyDescent="0.25">
      <c r="A138" s="306" t="s">
        <v>329</v>
      </c>
      <c r="B138" s="277">
        <v>3</v>
      </c>
      <c r="C138" s="277" t="s">
        <v>322</v>
      </c>
      <c r="D138" s="281">
        <f t="shared" ca="1" si="2"/>
        <v>262192.86850425979</v>
      </c>
      <c r="E138" s="277">
        <v>7</v>
      </c>
      <c r="F138" s="87">
        <f ca="1">ROUND(+B138*D138*E138,2)</f>
        <v>5506050.2400000002</v>
      </c>
      <c r="G138" s="122" t="s">
        <v>349</v>
      </c>
    </row>
    <row r="139" spans="1:9" s="110" customFormat="1" x14ac:dyDescent="0.25">
      <c r="A139" s="306" t="s">
        <v>356</v>
      </c>
      <c r="B139" s="277">
        <v>3</v>
      </c>
      <c r="C139" s="277" t="s">
        <v>322</v>
      </c>
      <c r="D139" s="281">
        <f t="shared" ca="1" si="2"/>
        <v>199503.53235938426</v>
      </c>
      <c r="E139" s="277">
        <v>7</v>
      </c>
      <c r="F139" s="87">
        <f t="shared" ref="F139:F266" ca="1" si="3">ROUND(+B139*D139*E139,2)</f>
        <v>4189574.18</v>
      </c>
      <c r="G139" s="122" t="s">
        <v>349</v>
      </c>
      <c r="I139" s="122"/>
    </row>
    <row r="140" spans="1:9" s="110" customFormat="1" x14ac:dyDescent="0.25">
      <c r="A140" s="306" t="s">
        <v>357</v>
      </c>
      <c r="B140" s="277">
        <v>3</v>
      </c>
      <c r="C140" s="277" t="s">
        <v>322</v>
      </c>
      <c r="D140" s="281">
        <f t="shared" ca="1" si="2"/>
        <v>381022.87994686374</v>
      </c>
      <c r="E140" s="277">
        <v>7</v>
      </c>
      <c r="F140" s="87">
        <f t="shared" ca="1" si="3"/>
        <v>8001480.4800000004</v>
      </c>
      <c r="G140" s="122" t="s">
        <v>349</v>
      </c>
      <c r="I140" s="122"/>
    </row>
    <row r="141" spans="1:9" s="110" customFormat="1" hidden="1" x14ac:dyDescent="0.25">
      <c r="A141" s="306"/>
      <c r="B141" s="277"/>
      <c r="C141" s="277"/>
      <c r="D141" s="281"/>
      <c r="E141" s="277"/>
      <c r="F141" s="87">
        <f t="shared" si="3"/>
        <v>0</v>
      </c>
      <c r="G141" s="122" t="s">
        <v>349</v>
      </c>
      <c r="I141" s="122"/>
    </row>
    <row r="142" spans="1:9" s="110" customFormat="1" hidden="1" x14ac:dyDescent="0.25">
      <c r="A142" s="306"/>
      <c r="B142" s="277"/>
      <c r="C142" s="277"/>
      <c r="D142" s="281"/>
      <c r="E142" s="277"/>
      <c r="F142" s="87">
        <f t="shared" si="3"/>
        <v>0</v>
      </c>
      <c r="G142" s="122" t="s">
        <v>349</v>
      </c>
      <c r="I142" s="122"/>
    </row>
    <row r="143" spans="1:9" s="110" customFormat="1" hidden="1" x14ac:dyDescent="0.25">
      <c r="A143" s="306"/>
      <c r="B143" s="277"/>
      <c r="C143" s="277"/>
      <c r="D143" s="281"/>
      <c r="E143" s="277"/>
      <c r="F143" s="87">
        <f t="shared" si="3"/>
        <v>0</v>
      </c>
      <c r="G143" s="122" t="s">
        <v>349</v>
      </c>
      <c r="I143" s="122"/>
    </row>
    <row r="144" spans="1:9" s="110" customFormat="1" hidden="1" x14ac:dyDescent="0.25">
      <c r="A144" s="306"/>
      <c r="B144" s="277"/>
      <c r="C144" s="277"/>
      <c r="D144" s="281"/>
      <c r="E144" s="277"/>
      <c r="F144" s="87">
        <f t="shared" si="3"/>
        <v>0</v>
      </c>
      <c r="G144" s="122" t="s">
        <v>349</v>
      </c>
      <c r="I144" s="122"/>
    </row>
    <row r="145" spans="1:9" s="110" customFormat="1" hidden="1" x14ac:dyDescent="0.25">
      <c r="A145" s="306"/>
      <c r="B145" s="277"/>
      <c r="C145" s="277"/>
      <c r="D145" s="281"/>
      <c r="E145" s="277"/>
      <c r="F145" s="87">
        <f t="shared" si="3"/>
        <v>0</v>
      </c>
      <c r="G145" s="122" t="s">
        <v>349</v>
      </c>
      <c r="I145" s="122"/>
    </row>
    <row r="146" spans="1:9" s="110" customFormat="1" hidden="1" x14ac:dyDescent="0.25">
      <c r="A146" s="306"/>
      <c r="B146" s="277"/>
      <c r="C146" s="277"/>
      <c r="D146" s="281"/>
      <c r="E146" s="277"/>
      <c r="F146" s="87">
        <f t="shared" si="3"/>
        <v>0</v>
      </c>
      <c r="G146" s="122" t="s">
        <v>349</v>
      </c>
      <c r="I146" s="122"/>
    </row>
    <row r="147" spans="1:9" s="110" customFormat="1" hidden="1" x14ac:dyDescent="0.25">
      <c r="A147" s="306"/>
      <c r="B147" s="277"/>
      <c r="C147" s="277"/>
      <c r="D147" s="281"/>
      <c r="E147" s="277"/>
      <c r="F147" s="87">
        <f t="shared" si="3"/>
        <v>0</v>
      </c>
      <c r="G147" s="122" t="s">
        <v>349</v>
      </c>
      <c r="I147" s="122"/>
    </row>
    <row r="148" spans="1:9" s="110" customFormat="1" hidden="1" x14ac:dyDescent="0.25">
      <c r="A148" s="306"/>
      <c r="B148" s="277"/>
      <c r="C148" s="277"/>
      <c r="D148" s="281"/>
      <c r="E148" s="277"/>
      <c r="F148" s="87">
        <f t="shared" si="3"/>
        <v>0</v>
      </c>
      <c r="G148" s="122" t="s">
        <v>349</v>
      </c>
      <c r="I148" s="122"/>
    </row>
    <row r="149" spans="1:9" s="110" customFormat="1" hidden="1" x14ac:dyDescent="0.25">
      <c r="A149" s="306"/>
      <c r="B149" s="277"/>
      <c r="C149" s="277"/>
      <c r="D149" s="281"/>
      <c r="E149" s="277"/>
      <c r="F149" s="87">
        <f t="shared" si="3"/>
        <v>0</v>
      </c>
      <c r="G149" s="122" t="s">
        <v>349</v>
      </c>
      <c r="I149" s="122"/>
    </row>
    <row r="150" spans="1:9" s="110" customFormat="1" hidden="1" x14ac:dyDescent="0.25">
      <c r="A150" s="306"/>
      <c r="B150" s="277"/>
      <c r="C150" s="277"/>
      <c r="D150" s="281"/>
      <c r="E150" s="277"/>
      <c r="F150" s="87">
        <f t="shared" si="3"/>
        <v>0</v>
      </c>
      <c r="G150" s="122" t="s">
        <v>349</v>
      </c>
      <c r="I150" s="122"/>
    </row>
    <row r="151" spans="1:9" s="110" customFormat="1" hidden="1" x14ac:dyDescent="0.25">
      <c r="A151" s="306"/>
      <c r="B151" s="277"/>
      <c r="C151" s="277"/>
      <c r="D151" s="281"/>
      <c r="E151" s="277"/>
      <c r="F151" s="87">
        <f t="shared" si="3"/>
        <v>0</v>
      </c>
      <c r="G151" s="122" t="s">
        <v>349</v>
      </c>
      <c r="I151" s="122"/>
    </row>
    <row r="152" spans="1:9" s="110" customFormat="1" hidden="1" x14ac:dyDescent="0.25">
      <c r="A152" s="306"/>
      <c r="B152" s="277"/>
      <c r="C152" s="277"/>
      <c r="D152" s="281"/>
      <c r="E152" s="277"/>
      <c r="F152" s="87">
        <f t="shared" si="3"/>
        <v>0</v>
      </c>
      <c r="G152" s="122" t="s">
        <v>349</v>
      </c>
      <c r="I152" s="122"/>
    </row>
    <row r="153" spans="1:9" s="110" customFormat="1" hidden="1" x14ac:dyDescent="0.25">
      <c r="A153" s="306"/>
      <c r="B153" s="277"/>
      <c r="C153" s="277"/>
      <c r="D153" s="281"/>
      <c r="E153" s="277"/>
      <c r="F153" s="87">
        <f t="shared" si="3"/>
        <v>0</v>
      </c>
      <c r="G153" s="122" t="s">
        <v>349</v>
      </c>
      <c r="I153" s="122"/>
    </row>
    <row r="154" spans="1:9" s="110" customFormat="1" hidden="1" x14ac:dyDescent="0.25">
      <c r="A154" s="306"/>
      <c r="B154" s="277"/>
      <c r="C154" s="277"/>
      <c r="D154" s="281"/>
      <c r="E154" s="277"/>
      <c r="F154" s="87">
        <f t="shared" si="3"/>
        <v>0</v>
      </c>
      <c r="G154" s="122" t="s">
        <v>349</v>
      </c>
      <c r="I154" s="122"/>
    </row>
    <row r="155" spans="1:9" s="110" customFormat="1" hidden="1" x14ac:dyDescent="0.25">
      <c r="A155" s="306"/>
      <c r="B155" s="277"/>
      <c r="C155" s="277"/>
      <c r="D155" s="281"/>
      <c r="E155" s="277"/>
      <c r="F155" s="87">
        <f t="shared" si="3"/>
        <v>0</v>
      </c>
      <c r="G155" s="122" t="s">
        <v>349</v>
      </c>
      <c r="I155" s="122"/>
    </row>
    <row r="156" spans="1:9" s="110" customFormat="1" hidden="1" x14ac:dyDescent="0.25">
      <c r="A156" s="306"/>
      <c r="B156" s="277"/>
      <c r="C156" s="277"/>
      <c r="D156" s="281"/>
      <c r="E156" s="277"/>
      <c r="F156" s="87">
        <f t="shared" si="3"/>
        <v>0</v>
      </c>
      <c r="G156" s="122" t="s">
        <v>349</v>
      </c>
      <c r="I156" s="122"/>
    </row>
    <row r="157" spans="1:9" s="110" customFormat="1" hidden="1" x14ac:dyDescent="0.25">
      <c r="A157" s="306"/>
      <c r="B157" s="277"/>
      <c r="C157" s="277"/>
      <c r="D157" s="281"/>
      <c r="E157" s="277"/>
      <c r="F157" s="87">
        <f t="shared" si="3"/>
        <v>0</v>
      </c>
      <c r="G157" s="122" t="s">
        <v>349</v>
      </c>
      <c r="I157" s="122"/>
    </row>
    <row r="158" spans="1:9" s="110" customFormat="1" hidden="1" x14ac:dyDescent="0.25">
      <c r="A158" s="306"/>
      <c r="B158" s="277"/>
      <c r="C158" s="277"/>
      <c r="D158" s="281"/>
      <c r="E158" s="277"/>
      <c r="F158" s="87">
        <f t="shared" si="3"/>
        <v>0</v>
      </c>
      <c r="G158" s="122" t="s">
        <v>349</v>
      </c>
      <c r="I158" s="122"/>
    </row>
    <row r="159" spans="1:9" s="110" customFormat="1" hidden="1" x14ac:dyDescent="0.25">
      <c r="A159" s="306"/>
      <c r="B159" s="277"/>
      <c r="C159" s="277"/>
      <c r="D159" s="281"/>
      <c r="E159" s="277"/>
      <c r="F159" s="87">
        <f t="shared" si="3"/>
        <v>0</v>
      </c>
      <c r="G159" s="122" t="s">
        <v>349</v>
      </c>
      <c r="I159" s="122"/>
    </row>
    <row r="160" spans="1:9" s="110" customFormat="1" hidden="1" x14ac:dyDescent="0.25">
      <c r="A160" s="306"/>
      <c r="B160" s="277"/>
      <c r="C160" s="277"/>
      <c r="D160" s="281"/>
      <c r="E160" s="277"/>
      <c r="F160" s="87">
        <f t="shared" si="3"/>
        <v>0</v>
      </c>
      <c r="G160" s="122" t="s">
        <v>349</v>
      </c>
      <c r="I160" s="122"/>
    </row>
    <row r="161" spans="1:9" s="110" customFormat="1" hidden="1" x14ac:dyDescent="0.25">
      <c r="A161" s="306"/>
      <c r="B161" s="277"/>
      <c r="C161" s="277"/>
      <c r="D161" s="281"/>
      <c r="E161" s="277"/>
      <c r="F161" s="87">
        <f t="shared" si="3"/>
        <v>0</v>
      </c>
      <c r="G161" s="122" t="s">
        <v>349</v>
      </c>
      <c r="I161" s="122"/>
    </row>
    <row r="162" spans="1:9" s="110" customFormat="1" hidden="1" x14ac:dyDescent="0.25">
      <c r="A162" s="306"/>
      <c r="B162" s="277"/>
      <c r="C162" s="277"/>
      <c r="D162" s="281"/>
      <c r="E162" s="277"/>
      <c r="F162" s="87">
        <f t="shared" si="3"/>
        <v>0</v>
      </c>
      <c r="G162" s="122" t="s">
        <v>349</v>
      </c>
      <c r="I162" s="122"/>
    </row>
    <row r="163" spans="1:9" s="110" customFormat="1" hidden="1" x14ac:dyDescent="0.25">
      <c r="A163" s="306"/>
      <c r="B163" s="277"/>
      <c r="C163" s="277"/>
      <c r="D163" s="281"/>
      <c r="E163" s="277"/>
      <c r="F163" s="87">
        <f t="shared" si="3"/>
        <v>0</v>
      </c>
      <c r="G163" s="122" t="s">
        <v>349</v>
      </c>
      <c r="I163" s="122"/>
    </row>
    <row r="164" spans="1:9" s="110" customFormat="1" hidden="1" x14ac:dyDescent="0.25">
      <c r="A164" s="306"/>
      <c r="B164" s="277"/>
      <c r="C164" s="277"/>
      <c r="D164" s="281"/>
      <c r="E164" s="277"/>
      <c r="F164" s="87">
        <f t="shared" si="3"/>
        <v>0</v>
      </c>
      <c r="G164" s="122" t="s">
        <v>349</v>
      </c>
      <c r="I164" s="122"/>
    </row>
    <row r="165" spans="1:9" s="110" customFormat="1" hidden="1" x14ac:dyDescent="0.25">
      <c r="A165" s="306"/>
      <c r="B165" s="277"/>
      <c r="C165" s="277"/>
      <c r="D165" s="281"/>
      <c r="E165" s="277"/>
      <c r="F165" s="87">
        <f t="shared" si="3"/>
        <v>0</v>
      </c>
      <c r="G165" s="122" t="s">
        <v>349</v>
      </c>
      <c r="I165" s="122"/>
    </row>
    <row r="166" spans="1:9" s="110" customFormat="1" hidden="1" x14ac:dyDescent="0.25">
      <c r="A166" s="306"/>
      <c r="B166" s="277"/>
      <c r="C166" s="277"/>
      <c r="D166" s="281"/>
      <c r="E166" s="277"/>
      <c r="F166" s="87">
        <f t="shared" si="3"/>
        <v>0</v>
      </c>
      <c r="G166" s="122" t="s">
        <v>349</v>
      </c>
      <c r="I166" s="122"/>
    </row>
    <row r="167" spans="1:9" s="110" customFormat="1" hidden="1" x14ac:dyDescent="0.25">
      <c r="A167" s="306"/>
      <c r="B167" s="277"/>
      <c r="C167" s="277"/>
      <c r="D167" s="281"/>
      <c r="E167" s="277"/>
      <c r="F167" s="87">
        <f t="shared" si="3"/>
        <v>0</v>
      </c>
      <c r="G167" s="122" t="s">
        <v>349</v>
      </c>
      <c r="I167" s="122"/>
    </row>
    <row r="168" spans="1:9" s="110" customFormat="1" hidden="1" x14ac:dyDescent="0.25">
      <c r="A168" s="306"/>
      <c r="B168" s="277"/>
      <c r="C168" s="277"/>
      <c r="D168" s="281"/>
      <c r="E168" s="277"/>
      <c r="F168" s="87">
        <f t="shared" si="3"/>
        <v>0</v>
      </c>
      <c r="G168" s="122" t="s">
        <v>349</v>
      </c>
      <c r="I168" s="122"/>
    </row>
    <row r="169" spans="1:9" s="110" customFormat="1" hidden="1" x14ac:dyDescent="0.25">
      <c r="A169" s="306"/>
      <c r="B169" s="277"/>
      <c r="C169" s="277"/>
      <c r="D169" s="281"/>
      <c r="E169" s="277"/>
      <c r="F169" s="87">
        <f t="shared" si="3"/>
        <v>0</v>
      </c>
      <c r="G169" s="122" t="s">
        <v>349</v>
      </c>
      <c r="I169" s="122"/>
    </row>
    <row r="170" spans="1:9" s="110" customFormat="1" hidden="1" x14ac:dyDescent="0.25">
      <c r="A170" s="306"/>
      <c r="B170" s="277"/>
      <c r="C170" s="277"/>
      <c r="D170" s="281"/>
      <c r="E170" s="277"/>
      <c r="F170" s="87">
        <f t="shared" si="3"/>
        <v>0</v>
      </c>
      <c r="G170" s="122" t="s">
        <v>349</v>
      </c>
      <c r="I170" s="122"/>
    </row>
    <row r="171" spans="1:9" s="110" customFormat="1" hidden="1" x14ac:dyDescent="0.25">
      <c r="A171" s="306"/>
      <c r="B171" s="277"/>
      <c r="C171" s="277"/>
      <c r="D171" s="281"/>
      <c r="E171" s="277"/>
      <c r="F171" s="87">
        <f t="shared" si="3"/>
        <v>0</v>
      </c>
      <c r="G171" s="122" t="s">
        <v>349</v>
      </c>
      <c r="I171" s="122"/>
    </row>
    <row r="172" spans="1:9" s="110" customFormat="1" hidden="1" x14ac:dyDescent="0.25">
      <c r="A172" s="306"/>
      <c r="B172" s="277"/>
      <c r="C172" s="277"/>
      <c r="D172" s="281"/>
      <c r="E172" s="277"/>
      <c r="F172" s="87">
        <f t="shared" si="3"/>
        <v>0</v>
      </c>
      <c r="G172" s="122" t="s">
        <v>349</v>
      </c>
      <c r="I172" s="122"/>
    </row>
    <row r="173" spans="1:9" s="110" customFormat="1" hidden="1" x14ac:dyDescent="0.25">
      <c r="A173" s="306"/>
      <c r="B173" s="277"/>
      <c r="C173" s="277"/>
      <c r="D173" s="281"/>
      <c r="E173" s="277"/>
      <c r="F173" s="87">
        <f t="shared" si="3"/>
        <v>0</v>
      </c>
      <c r="G173" s="122" t="s">
        <v>349</v>
      </c>
      <c r="I173" s="122"/>
    </row>
    <row r="174" spans="1:9" s="110" customFormat="1" hidden="1" x14ac:dyDescent="0.25">
      <c r="A174" s="306"/>
      <c r="B174" s="277"/>
      <c r="C174" s="277"/>
      <c r="D174" s="281"/>
      <c r="E174" s="277"/>
      <c r="F174" s="87">
        <f t="shared" si="3"/>
        <v>0</v>
      </c>
      <c r="G174" s="122" t="s">
        <v>349</v>
      </c>
      <c r="I174" s="122"/>
    </row>
    <row r="175" spans="1:9" s="110" customFormat="1" hidden="1" x14ac:dyDescent="0.25">
      <c r="A175" s="306"/>
      <c r="B175" s="277"/>
      <c r="C175" s="277"/>
      <c r="D175" s="281"/>
      <c r="E175" s="277"/>
      <c r="F175" s="87">
        <f t="shared" si="3"/>
        <v>0</v>
      </c>
      <c r="G175" s="122" t="s">
        <v>349</v>
      </c>
      <c r="I175" s="122"/>
    </row>
    <row r="176" spans="1:9" s="110" customFormat="1" hidden="1" x14ac:dyDescent="0.25">
      <c r="A176" s="306"/>
      <c r="B176" s="277"/>
      <c r="C176" s="277"/>
      <c r="D176" s="281"/>
      <c r="E176" s="277"/>
      <c r="F176" s="87">
        <f t="shared" si="3"/>
        <v>0</v>
      </c>
      <c r="G176" s="122" t="s">
        <v>349</v>
      </c>
      <c r="I176" s="122"/>
    </row>
    <row r="177" spans="1:9" s="110" customFormat="1" hidden="1" x14ac:dyDescent="0.25">
      <c r="A177" s="306"/>
      <c r="B177" s="277"/>
      <c r="C177" s="277"/>
      <c r="D177" s="281"/>
      <c r="E177" s="277"/>
      <c r="F177" s="87">
        <f t="shared" si="3"/>
        <v>0</v>
      </c>
      <c r="G177" s="122" t="s">
        <v>349</v>
      </c>
      <c r="I177" s="122"/>
    </row>
    <row r="178" spans="1:9" s="110" customFormat="1" hidden="1" x14ac:dyDescent="0.25">
      <c r="A178" s="306"/>
      <c r="B178" s="277"/>
      <c r="C178" s="277"/>
      <c r="D178" s="281"/>
      <c r="E178" s="277"/>
      <c r="F178" s="87">
        <f t="shared" si="3"/>
        <v>0</v>
      </c>
      <c r="G178" s="122" t="s">
        <v>349</v>
      </c>
      <c r="I178" s="122"/>
    </row>
    <row r="179" spans="1:9" s="110" customFormat="1" hidden="1" x14ac:dyDescent="0.25">
      <c r="A179" s="306"/>
      <c r="B179" s="277"/>
      <c r="C179" s="277"/>
      <c r="D179" s="281"/>
      <c r="E179" s="277"/>
      <c r="F179" s="87">
        <f t="shared" si="3"/>
        <v>0</v>
      </c>
      <c r="G179" s="122" t="s">
        <v>349</v>
      </c>
      <c r="I179" s="122"/>
    </row>
    <row r="180" spans="1:9" s="110" customFormat="1" hidden="1" x14ac:dyDescent="0.25">
      <c r="A180" s="306"/>
      <c r="B180" s="277"/>
      <c r="C180" s="277"/>
      <c r="D180" s="281"/>
      <c r="E180" s="277"/>
      <c r="F180" s="87">
        <f t="shared" si="3"/>
        <v>0</v>
      </c>
      <c r="G180" s="122" t="s">
        <v>349</v>
      </c>
      <c r="I180" s="122"/>
    </row>
    <row r="181" spans="1:9" s="110" customFormat="1" hidden="1" x14ac:dyDescent="0.25">
      <c r="A181" s="306"/>
      <c r="B181" s="277"/>
      <c r="C181" s="277"/>
      <c r="D181" s="281"/>
      <c r="E181" s="277"/>
      <c r="F181" s="87">
        <f t="shared" si="3"/>
        <v>0</v>
      </c>
      <c r="G181" s="122" t="s">
        <v>349</v>
      </c>
      <c r="I181" s="122"/>
    </row>
    <row r="182" spans="1:9" s="110" customFormat="1" hidden="1" x14ac:dyDescent="0.25">
      <c r="A182" s="306"/>
      <c r="B182" s="277"/>
      <c r="C182" s="277"/>
      <c r="D182" s="281"/>
      <c r="E182" s="277"/>
      <c r="F182" s="87">
        <f t="shared" si="3"/>
        <v>0</v>
      </c>
      <c r="G182" s="122" t="s">
        <v>349</v>
      </c>
      <c r="I182" s="122"/>
    </row>
    <row r="183" spans="1:9" s="110" customFormat="1" hidden="1" x14ac:dyDescent="0.25">
      <c r="A183" s="306"/>
      <c r="B183" s="277"/>
      <c r="C183" s="277"/>
      <c r="D183" s="281"/>
      <c r="E183" s="277"/>
      <c r="F183" s="87">
        <f t="shared" si="3"/>
        <v>0</v>
      </c>
      <c r="G183" s="122" t="s">
        <v>349</v>
      </c>
      <c r="I183" s="122"/>
    </row>
    <row r="184" spans="1:9" s="110" customFormat="1" hidden="1" x14ac:dyDescent="0.25">
      <c r="A184" s="306"/>
      <c r="B184" s="277"/>
      <c r="C184" s="277"/>
      <c r="D184" s="281"/>
      <c r="E184" s="277"/>
      <c r="F184" s="87">
        <f t="shared" si="3"/>
        <v>0</v>
      </c>
      <c r="G184" s="122" t="s">
        <v>349</v>
      </c>
      <c r="I184" s="122"/>
    </row>
    <row r="185" spans="1:9" s="110" customFormat="1" hidden="1" x14ac:dyDescent="0.25">
      <c r="A185" s="306"/>
      <c r="B185" s="277"/>
      <c r="C185" s="277"/>
      <c r="D185" s="281"/>
      <c r="E185" s="277"/>
      <c r="F185" s="87">
        <f t="shared" si="3"/>
        <v>0</v>
      </c>
      <c r="G185" s="122" t="s">
        <v>349</v>
      </c>
      <c r="I185" s="122"/>
    </row>
    <row r="186" spans="1:9" s="110" customFormat="1" hidden="1" x14ac:dyDescent="0.25">
      <c r="A186" s="306"/>
      <c r="B186" s="277"/>
      <c r="C186" s="277"/>
      <c r="D186" s="281"/>
      <c r="E186" s="277"/>
      <c r="F186" s="87">
        <f t="shared" si="3"/>
        <v>0</v>
      </c>
      <c r="G186" s="122" t="s">
        <v>349</v>
      </c>
      <c r="I186" s="122"/>
    </row>
    <row r="187" spans="1:9" s="110" customFormat="1" hidden="1" x14ac:dyDescent="0.25">
      <c r="A187" s="306"/>
      <c r="B187" s="277"/>
      <c r="C187" s="277"/>
      <c r="D187" s="281"/>
      <c r="E187" s="277"/>
      <c r="F187" s="87">
        <f t="shared" si="3"/>
        <v>0</v>
      </c>
      <c r="G187" s="122" t="s">
        <v>349</v>
      </c>
      <c r="I187" s="122"/>
    </row>
    <row r="188" spans="1:9" s="110" customFormat="1" hidden="1" x14ac:dyDescent="0.25">
      <c r="A188" s="306"/>
      <c r="B188" s="277"/>
      <c r="C188" s="277"/>
      <c r="D188" s="281"/>
      <c r="E188" s="277"/>
      <c r="F188" s="87">
        <f t="shared" si="3"/>
        <v>0</v>
      </c>
      <c r="G188" s="122" t="s">
        <v>349</v>
      </c>
      <c r="I188" s="122"/>
    </row>
    <row r="189" spans="1:9" s="110" customFormat="1" hidden="1" x14ac:dyDescent="0.25">
      <c r="A189" s="306"/>
      <c r="B189" s="277"/>
      <c r="C189" s="277"/>
      <c r="D189" s="281"/>
      <c r="E189" s="277"/>
      <c r="F189" s="87">
        <f t="shared" si="3"/>
        <v>0</v>
      </c>
      <c r="G189" s="122" t="s">
        <v>349</v>
      </c>
      <c r="I189" s="122"/>
    </row>
    <row r="190" spans="1:9" s="110" customFormat="1" hidden="1" x14ac:dyDescent="0.25">
      <c r="A190" s="306"/>
      <c r="B190" s="277"/>
      <c r="C190" s="277"/>
      <c r="D190" s="281"/>
      <c r="E190" s="277"/>
      <c r="F190" s="87">
        <f t="shared" si="3"/>
        <v>0</v>
      </c>
      <c r="G190" s="122" t="s">
        <v>349</v>
      </c>
      <c r="I190" s="122"/>
    </row>
    <row r="191" spans="1:9" s="110" customFormat="1" hidden="1" x14ac:dyDescent="0.25">
      <c r="A191" s="306"/>
      <c r="B191" s="277"/>
      <c r="C191" s="277"/>
      <c r="D191" s="281"/>
      <c r="E191" s="277"/>
      <c r="F191" s="87">
        <f t="shared" si="3"/>
        <v>0</v>
      </c>
      <c r="G191" s="122" t="s">
        <v>349</v>
      </c>
      <c r="I191" s="122"/>
    </row>
    <row r="192" spans="1:9" s="110" customFormat="1" hidden="1" x14ac:dyDescent="0.25">
      <c r="A192" s="306"/>
      <c r="B192" s="277"/>
      <c r="C192" s="277"/>
      <c r="D192" s="281"/>
      <c r="E192" s="277"/>
      <c r="F192" s="87">
        <f t="shared" si="3"/>
        <v>0</v>
      </c>
      <c r="G192" s="122" t="s">
        <v>349</v>
      </c>
      <c r="I192" s="122"/>
    </row>
    <row r="193" spans="1:9" s="110" customFormat="1" hidden="1" x14ac:dyDescent="0.25">
      <c r="A193" s="306"/>
      <c r="B193" s="277"/>
      <c r="C193" s="277"/>
      <c r="D193" s="281"/>
      <c r="E193" s="277"/>
      <c r="F193" s="87">
        <f t="shared" si="3"/>
        <v>0</v>
      </c>
      <c r="G193" s="122" t="s">
        <v>349</v>
      </c>
      <c r="I193" s="122"/>
    </row>
    <row r="194" spans="1:9" s="110" customFormat="1" hidden="1" x14ac:dyDescent="0.25">
      <c r="A194" s="306"/>
      <c r="B194" s="277"/>
      <c r="C194" s="277"/>
      <c r="D194" s="281"/>
      <c r="E194" s="277"/>
      <c r="F194" s="87">
        <f t="shared" si="3"/>
        <v>0</v>
      </c>
      <c r="G194" s="122" t="s">
        <v>349</v>
      </c>
      <c r="I194" s="122"/>
    </row>
    <row r="195" spans="1:9" s="110" customFormat="1" hidden="1" x14ac:dyDescent="0.25">
      <c r="A195" s="306"/>
      <c r="B195" s="277"/>
      <c r="C195" s="277"/>
      <c r="D195" s="281"/>
      <c r="E195" s="277"/>
      <c r="F195" s="87">
        <f t="shared" si="3"/>
        <v>0</v>
      </c>
      <c r="G195" s="122" t="s">
        <v>349</v>
      </c>
      <c r="I195" s="122"/>
    </row>
    <row r="196" spans="1:9" s="110" customFormat="1" hidden="1" x14ac:dyDescent="0.25">
      <c r="A196" s="306"/>
      <c r="B196" s="277"/>
      <c r="C196" s="277"/>
      <c r="D196" s="281"/>
      <c r="E196" s="277"/>
      <c r="F196" s="87">
        <f t="shared" si="3"/>
        <v>0</v>
      </c>
      <c r="G196" s="122" t="s">
        <v>349</v>
      </c>
      <c r="I196" s="122"/>
    </row>
    <row r="197" spans="1:9" s="110" customFormat="1" hidden="1" x14ac:dyDescent="0.25">
      <c r="A197" s="306"/>
      <c r="B197" s="277"/>
      <c r="C197" s="277"/>
      <c r="D197" s="281"/>
      <c r="E197" s="277"/>
      <c r="F197" s="87">
        <f t="shared" si="3"/>
        <v>0</v>
      </c>
      <c r="G197" s="122" t="s">
        <v>349</v>
      </c>
      <c r="I197" s="122"/>
    </row>
    <row r="198" spans="1:9" s="110" customFormat="1" hidden="1" x14ac:dyDescent="0.25">
      <c r="A198" s="306"/>
      <c r="B198" s="277"/>
      <c r="C198" s="277"/>
      <c r="D198" s="281"/>
      <c r="E198" s="277"/>
      <c r="F198" s="87">
        <f t="shared" si="3"/>
        <v>0</v>
      </c>
      <c r="G198" s="122" t="s">
        <v>349</v>
      </c>
      <c r="I198" s="122"/>
    </row>
    <row r="199" spans="1:9" s="110" customFormat="1" hidden="1" x14ac:dyDescent="0.25">
      <c r="A199" s="306"/>
      <c r="B199" s="277"/>
      <c r="C199" s="277"/>
      <c r="D199" s="281"/>
      <c r="E199" s="277"/>
      <c r="F199" s="87">
        <f t="shared" si="3"/>
        <v>0</v>
      </c>
      <c r="G199" s="122" t="s">
        <v>349</v>
      </c>
      <c r="I199" s="122"/>
    </row>
    <row r="200" spans="1:9" s="110" customFormat="1" hidden="1" x14ac:dyDescent="0.25">
      <c r="A200" s="306"/>
      <c r="B200" s="277"/>
      <c r="C200" s="277"/>
      <c r="D200" s="281"/>
      <c r="E200" s="277"/>
      <c r="F200" s="87">
        <f t="shared" si="3"/>
        <v>0</v>
      </c>
      <c r="G200" s="122" t="s">
        <v>349</v>
      </c>
      <c r="I200" s="122"/>
    </row>
    <row r="201" spans="1:9" s="110" customFormat="1" hidden="1" x14ac:dyDescent="0.25">
      <c r="A201" s="306"/>
      <c r="B201" s="277"/>
      <c r="C201" s="277"/>
      <c r="D201" s="281"/>
      <c r="E201" s="277"/>
      <c r="F201" s="87">
        <f t="shared" si="3"/>
        <v>0</v>
      </c>
      <c r="G201" s="122" t="s">
        <v>349</v>
      </c>
      <c r="I201" s="122"/>
    </row>
    <row r="202" spans="1:9" s="110" customFormat="1" hidden="1" x14ac:dyDescent="0.25">
      <c r="A202" s="306"/>
      <c r="B202" s="277"/>
      <c r="C202" s="277"/>
      <c r="D202" s="281"/>
      <c r="E202" s="277"/>
      <c r="F202" s="87">
        <f t="shared" si="3"/>
        <v>0</v>
      </c>
      <c r="G202" s="122" t="s">
        <v>349</v>
      </c>
      <c r="I202" s="122"/>
    </row>
    <row r="203" spans="1:9" s="110" customFormat="1" hidden="1" x14ac:dyDescent="0.25">
      <c r="A203" s="306"/>
      <c r="B203" s="277"/>
      <c r="C203" s="277"/>
      <c r="D203" s="281"/>
      <c r="E203" s="277"/>
      <c r="F203" s="87">
        <f t="shared" si="3"/>
        <v>0</v>
      </c>
      <c r="G203" s="122" t="s">
        <v>349</v>
      </c>
      <c r="I203" s="122"/>
    </row>
    <row r="204" spans="1:9" s="110" customFormat="1" hidden="1" x14ac:dyDescent="0.25">
      <c r="A204" s="306"/>
      <c r="B204" s="277"/>
      <c r="C204" s="277"/>
      <c r="D204" s="281"/>
      <c r="E204" s="277"/>
      <c r="F204" s="87">
        <f t="shared" si="3"/>
        <v>0</v>
      </c>
      <c r="G204" s="122" t="s">
        <v>349</v>
      </c>
      <c r="I204" s="122"/>
    </row>
    <row r="205" spans="1:9" s="110" customFormat="1" hidden="1" x14ac:dyDescent="0.25">
      <c r="A205" s="306"/>
      <c r="B205" s="277"/>
      <c r="C205" s="277"/>
      <c r="D205" s="281"/>
      <c r="E205" s="277"/>
      <c r="F205" s="87">
        <f t="shared" si="3"/>
        <v>0</v>
      </c>
      <c r="G205" s="122" t="s">
        <v>349</v>
      </c>
      <c r="I205" s="122"/>
    </row>
    <row r="206" spans="1:9" s="110" customFormat="1" hidden="1" x14ac:dyDescent="0.25">
      <c r="A206" s="306"/>
      <c r="B206" s="277"/>
      <c r="C206" s="277"/>
      <c r="D206" s="281"/>
      <c r="E206" s="277"/>
      <c r="F206" s="87">
        <f t="shared" si="3"/>
        <v>0</v>
      </c>
      <c r="G206" s="122" t="s">
        <v>349</v>
      </c>
      <c r="I206" s="122"/>
    </row>
    <row r="207" spans="1:9" s="110" customFormat="1" hidden="1" x14ac:dyDescent="0.25">
      <c r="A207" s="306"/>
      <c r="B207" s="277"/>
      <c r="C207" s="277"/>
      <c r="D207" s="281"/>
      <c r="E207" s="277"/>
      <c r="F207" s="87">
        <f t="shared" si="3"/>
        <v>0</v>
      </c>
      <c r="G207" s="122" t="s">
        <v>349</v>
      </c>
      <c r="I207" s="122"/>
    </row>
    <row r="208" spans="1:9" s="110" customFormat="1" hidden="1" x14ac:dyDescent="0.25">
      <c r="A208" s="306"/>
      <c r="B208" s="277"/>
      <c r="C208" s="277"/>
      <c r="D208" s="281"/>
      <c r="E208" s="277"/>
      <c r="F208" s="87">
        <f t="shared" si="3"/>
        <v>0</v>
      </c>
      <c r="G208" s="122" t="s">
        <v>349</v>
      </c>
      <c r="I208" s="122"/>
    </row>
    <row r="209" spans="1:9" s="110" customFormat="1" hidden="1" x14ac:dyDescent="0.25">
      <c r="A209" s="306"/>
      <c r="B209" s="277"/>
      <c r="C209" s="277"/>
      <c r="D209" s="281"/>
      <c r="E209" s="277"/>
      <c r="F209" s="87">
        <f t="shared" si="3"/>
        <v>0</v>
      </c>
      <c r="G209" s="122" t="s">
        <v>349</v>
      </c>
      <c r="I209" s="122"/>
    </row>
    <row r="210" spans="1:9" s="110" customFormat="1" hidden="1" x14ac:dyDescent="0.25">
      <c r="A210" s="306"/>
      <c r="B210" s="277"/>
      <c r="C210" s="277"/>
      <c r="D210" s="281"/>
      <c r="E210" s="277"/>
      <c r="F210" s="87">
        <f t="shared" si="3"/>
        <v>0</v>
      </c>
      <c r="G210" s="122" t="s">
        <v>349</v>
      </c>
      <c r="I210" s="122"/>
    </row>
    <row r="211" spans="1:9" s="110" customFormat="1" hidden="1" x14ac:dyDescent="0.25">
      <c r="A211" s="306"/>
      <c r="B211" s="277"/>
      <c r="C211" s="277"/>
      <c r="D211" s="281"/>
      <c r="E211" s="277"/>
      <c r="F211" s="87">
        <f t="shared" si="3"/>
        <v>0</v>
      </c>
      <c r="G211" s="122" t="s">
        <v>349</v>
      </c>
      <c r="I211" s="122"/>
    </row>
    <row r="212" spans="1:9" s="110" customFormat="1" hidden="1" x14ac:dyDescent="0.25">
      <c r="A212" s="306"/>
      <c r="B212" s="277"/>
      <c r="C212" s="277"/>
      <c r="D212" s="281"/>
      <c r="E212" s="277"/>
      <c r="F212" s="87">
        <f t="shared" si="3"/>
        <v>0</v>
      </c>
      <c r="G212" s="122" t="s">
        <v>349</v>
      </c>
      <c r="I212" s="122"/>
    </row>
    <row r="213" spans="1:9" s="110" customFormat="1" hidden="1" x14ac:dyDescent="0.25">
      <c r="A213" s="306"/>
      <c r="B213" s="277"/>
      <c r="C213" s="277"/>
      <c r="D213" s="281"/>
      <c r="E213" s="277"/>
      <c r="F213" s="87">
        <f t="shared" si="3"/>
        <v>0</v>
      </c>
      <c r="G213" s="122" t="s">
        <v>349</v>
      </c>
      <c r="I213" s="122"/>
    </row>
    <row r="214" spans="1:9" s="110" customFormat="1" hidden="1" x14ac:dyDescent="0.25">
      <c r="A214" s="306"/>
      <c r="B214" s="277"/>
      <c r="C214" s="277"/>
      <c r="D214" s="281"/>
      <c r="E214" s="277"/>
      <c r="F214" s="87">
        <f t="shared" si="3"/>
        <v>0</v>
      </c>
      <c r="G214" s="122" t="s">
        <v>349</v>
      </c>
      <c r="I214" s="122"/>
    </row>
    <row r="215" spans="1:9" s="110" customFormat="1" hidden="1" x14ac:dyDescent="0.25">
      <c r="A215" s="306"/>
      <c r="B215" s="277"/>
      <c r="C215" s="277"/>
      <c r="D215" s="281"/>
      <c r="E215" s="277"/>
      <c r="F215" s="87">
        <f t="shared" si="3"/>
        <v>0</v>
      </c>
      <c r="G215" s="122" t="s">
        <v>349</v>
      </c>
      <c r="I215" s="122"/>
    </row>
    <row r="216" spans="1:9" s="110" customFormat="1" hidden="1" x14ac:dyDescent="0.25">
      <c r="A216" s="306"/>
      <c r="B216" s="277"/>
      <c r="C216" s="277"/>
      <c r="D216" s="281"/>
      <c r="E216" s="277"/>
      <c r="F216" s="87">
        <f t="shared" si="3"/>
        <v>0</v>
      </c>
      <c r="G216" s="122" t="s">
        <v>349</v>
      </c>
      <c r="I216" s="122"/>
    </row>
    <row r="217" spans="1:9" s="110" customFormat="1" hidden="1" x14ac:dyDescent="0.25">
      <c r="A217" s="306"/>
      <c r="B217" s="277"/>
      <c r="C217" s="277"/>
      <c r="D217" s="281"/>
      <c r="E217" s="277"/>
      <c r="F217" s="87">
        <f t="shared" si="3"/>
        <v>0</v>
      </c>
      <c r="G217" s="122" t="s">
        <v>349</v>
      </c>
      <c r="I217" s="122"/>
    </row>
    <row r="218" spans="1:9" s="110" customFormat="1" hidden="1" x14ac:dyDescent="0.25">
      <c r="A218" s="306"/>
      <c r="B218" s="277"/>
      <c r="C218" s="277"/>
      <c r="D218" s="281"/>
      <c r="E218" s="277"/>
      <c r="F218" s="87">
        <f t="shared" si="3"/>
        <v>0</v>
      </c>
      <c r="G218" s="122" t="s">
        <v>349</v>
      </c>
      <c r="I218" s="122"/>
    </row>
    <row r="219" spans="1:9" s="110" customFormat="1" hidden="1" x14ac:dyDescent="0.25">
      <c r="A219" s="306"/>
      <c r="B219" s="277"/>
      <c r="C219" s="277"/>
      <c r="D219" s="281"/>
      <c r="E219" s="277"/>
      <c r="F219" s="87">
        <f t="shared" si="3"/>
        <v>0</v>
      </c>
      <c r="G219" s="122" t="s">
        <v>349</v>
      </c>
      <c r="I219" s="122"/>
    </row>
    <row r="220" spans="1:9" s="110" customFormat="1" hidden="1" x14ac:dyDescent="0.25">
      <c r="A220" s="306"/>
      <c r="B220" s="277"/>
      <c r="C220" s="277"/>
      <c r="D220" s="281"/>
      <c r="E220" s="277"/>
      <c r="F220" s="87">
        <f t="shared" si="3"/>
        <v>0</v>
      </c>
      <c r="G220" s="122" t="s">
        <v>349</v>
      </c>
      <c r="I220" s="122"/>
    </row>
    <row r="221" spans="1:9" s="110" customFormat="1" hidden="1" x14ac:dyDescent="0.25">
      <c r="A221" s="306"/>
      <c r="B221" s="277"/>
      <c r="C221" s="277"/>
      <c r="D221" s="281"/>
      <c r="E221" s="277"/>
      <c r="F221" s="87">
        <f t="shared" si="3"/>
        <v>0</v>
      </c>
      <c r="G221" s="122" t="s">
        <v>349</v>
      </c>
      <c r="I221" s="122"/>
    </row>
    <row r="222" spans="1:9" s="110" customFormat="1" hidden="1" x14ac:dyDescent="0.25">
      <c r="A222" s="306"/>
      <c r="B222" s="277"/>
      <c r="C222" s="277"/>
      <c r="D222" s="281"/>
      <c r="E222" s="277"/>
      <c r="F222" s="87">
        <f t="shared" si="3"/>
        <v>0</v>
      </c>
      <c r="G222" s="122" t="s">
        <v>349</v>
      </c>
      <c r="I222" s="122"/>
    </row>
    <row r="223" spans="1:9" s="110" customFormat="1" hidden="1" x14ac:dyDescent="0.25">
      <c r="A223" s="306"/>
      <c r="B223" s="277"/>
      <c r="C223" s="277"/>
      <c r="D223" s="281"/>
      <c r="E223" s="277"/>
      <c r="F223" s="87">
        <f t="shared" si="3"/>
        <v>0</v>
      </c>
      <c r="G223" s="122" t="s">
        <v>349</v>
      </c>
      <c r="I223" s="122"/>
    </row>
    <row r="224" spans="1:9" s="110" customFormat="1" hidden="1" x14ac:dyDescent="0.25">
      <c r="A224" s="306"/>
      <c r="B224" s="277"/>
      <c r="C224" s="277"/>
      <c r="D224" s="281"/>
      <c r="E224" s="277"/>
      <c r="F224" s="87">
        <f t="shared" si="3"/>
        <v>0</v>
      </c>
      <c r="G224" s="122" t="s">
        <v>349</v>
      </c>
      <c r="I224" s="122"/>
    </row>
    <row r="225" spans="1:9" s="110" customFormat="1" hidden="1" x14ac:dyDescent="0.25">
      <c r="A225" s="306"/>
      <c r="B225" s="277"/>
      <c r="C225" s="277"/>
      <c r="D225" s="281"/>
      <c r="E225" s="277"/>
      <c r="F225" s="87">
        <f t="shared" si="3"/>
        <v>0</v>
      </c>
      <c r="G225" s="122" t="s">
        <v>349</v>
      </c>
      <c r="I225" s="122"/>
    </row>
    <row r="226" spans="1:9" s="110" customFormat="1" hidden="1" x14ac:dyDescent="0.25">
      <c r="A226" s="306"/>
      <c r="B226" s="277"/>
      <c r="C226" s="277"/>
      <c r="D226" s="281"/>
      <c r="E226" s="277"/>
      <c r="F226" s="87">
        <f t="shared" si="3"/>
        <v>0</v>
      </c>
      <c r="G226" s="122" t="s">
        <v>349</v>
      </c>
      <c r="I226" s="122"/>
    </row>
    <row r="227" spans="1:9" s="110" customFormat="1" hidden="1" x14ac:dyDescent="0.25">
      <c r="A227" s="306"/>
      <c r="B227" s="277"/>
      <c r="C227" s="277"/>
      <c r="D227" s="281"/>
      <c r="E227" s="277"/>
      <c r="F227" s="87">
        <f t="shared" si="3"/>
        <v>0</v>
      </c>
      <c r="G227" s="122" t="s">
        <v>349</v>
      </c>
      <c r="I227" s="122"/>
    </row>
    <row r="228" spans="1:9" s="110" customFormat="1" hidden="1" x14ac:dyDescent="0.25">
      <c r="A228" s="306"/>
      <c r="B228" s="277"/>
      <c r="C228" s="277"/>
      <c r="D228" s="281"/>
      <c r="E228" s="277"/>
      <c r="F228" s="87">
        <f t="shared" si="3"/>
        <v>0</v>
      </c>
      <c r="G228" s="122" t="s">
        <v>349</v>
      </c>
      <c r="I228" s="122"/>
    </row>
    <row r="229" spans="1:9" s="110" customFormat="1" hidden="1" x14ac:dyDescent="0.25">
      <c r="A229" s="306"/>
      <c r="B229" s="277"/>
      <c r="C229" s="277"/>
      <c r="D229" s="281"/>
      <c r="E229" s="277"/>
      <c r="F229" s="87">
        <f t="shared" si="3"/>
        <v>0</v>
      </c>
      <c r="G229" s="122" t="s">
        <v>349</v>
      </c>
      <c r="I229" s="122"/>
    </row>
    <row r="230" spans="1:9" s="110" customFormat="1" hidden="1" x14ac:dyDescent="0.25">
      <c r="A230" s="306"/>
      <c r="B230" s="277"/>
      <c r="C230" s="277"/>
      <c r="D230" s="281"/>
      <c r="E230" s="277"/>
      <c r="F230" s="87">
        <f t="shared" si="3"/>
        <v>0</v>
      </c>
      <c r="G230" s="122" t="s">
        <v>349</v>
      </c>
      <c r="I230" s="122"/>
    </row>
    <row r="231" spans="1:9" s="110" customFormat="1" hidden="1" x14ac:dyDescent="0.25">
      <c r="A231" s="306"/>
      <c r="B231" s="277"/>
      <c r="C231" s="277"/>
      <c r="D231" s="281"/>
      <c r="E231" s="277"/>
      <c r="F231" s="87">
        <f t="shared" si="3"/>
        <v>0</v>
      </c>
      <c r="G231" s="122" t="s">
        <v>349</v>
      </c>
      <c r="I231" s="122"/>
    </row>
    <row r="232" spans="1:9" s="110" customFormat="1" hidden="1" x14ac:dyDescent="0.25">
      <c r="A232" s="306"/>
      <c r="B232" s="277"/>
      <c r="C232" s="277"/>
      <c r="D232" s="281"/>
      <c r="E232" s="277"/>
      <c r="F232" s="87">
        <f t="shared" si="3"/>
        <v>0</v>
      </c>
      <c r="G232" s="122" t="s">
        <v>349</v>
      </c>
      <c r="I232" s="122"/>
    </row>
    <row r="233" spans="1:9" s="110" customFormat="1" hidden="1" x14ac:dyDescent="0.25">
      <c r="A233" s="306"/>
      <c r="B233" s="277"/>
      <c r="C233" s="277"/>
      <c r="D233" s="281"/>
      <c r="E233" s="277"/>
      <c r="F233" s="87">
        <f t="shared" si="3"/>
        <v>0</v>
      </c>
      <c r="G233" s="122" t="s">
        <v>349</v>
      </c>
      <c r="I233" s="122"/>
    </row>
    <row r="234" spans="1:9" s="110" customFormat="1" hidden="1" x14ac:dyDescent="0.25">
      <c r="A234" s="306"/>
      <c r="B234" s="277"/>
      <c r="C234" s="277"/>
      <c r="D234" s="281"/>
      <c r="E234" s="277"/>
      <c r="F234" s="87">
        <f t="shared" si="3"/>
        <v>0</v>
      </c>
      <c r="G234" s="122" t="s">
        <v>349</v>
      </c>
      <c r="I234" s="122"/>
    </row>
    <row r="235" spans="1:9" s="110" customFormat="1" hidden="1" x14ac:dyDescent="0.25">
      <c r="A235" s="306"/>
      <c r="B235" s="277"/>
      <c r="C235" s="277"/>
      <c r="D235" s="281"/>
      <c r="E235" s="277"/>
      <c r="F235" s="87">
        <f t="shared" si="3"/>
        <v>0</v>
      </c>
      <c r="G235" s="122" t="s">
        <v>349</v>
      </c>
      <c r="I235" s="122"/>
    </row>
    <row r="236" spans="1:9" s="110" customFormat="1" hidden="1" x14ac:dyDescent="0.25">
      <c r="A236" s="306"/>
      <c r="B236" s="277"/>
      <c r="C236" s="277"/>
      <c r="D236" s="281"/>
      <c r="E236" s="277"/>
      <c r="F236" s="87">
        <f t="shared" si="3"/>
        <v>0</v>
      </c>
      <c r="G236" s="122" t="s">
        <v>349</v>
      </c>
      <c r="I236" s="122"/>
    </row>
    <row r="237" spans="1:9" s="110" customFormat="1" hidden="1" x14ac:dyDescent="0.25">
      <c r="A237" s="306"/>
      <c r="B237" s="277"/>
      <c r="C237" s="277"/>
      <c r="D237" s="281"/>
      <c r="E237" s="277"/>
      <c r="F237" s="87">
        <f t="shared" si="3"/>
        <v>0</v>
      </c>
      <c r="G237" s="122" t="s">
        <v>349</v>
      </c>
      <c r="I237" s="122"/>
    </row>
    <row r="238" spans="1:9" s="110" customFormat="1" hidden="1" x14ac:dyDescent="0.25">
      <c r="A238" s="306"/>
      <c r="B238" s="277"/>
      <c r="C238" s="277"/>
      <c r="D238" s="281"/>
      <c r="E238" s="277"/>
      <c r="F238" s="87">
        <f t="shared" si="3"/>
        <v>0</v>
      </c>
      <c r="G238" s="122" t="s">
        <v>349</v>
      </c>
      <c r="I238" s="122"/>
    </row>
    <row r="239" spans="1:9" s="110" customFormat="1" hidden="1" x14ac:dyDescent="0.25">
      <c r="A239" s="306"/>
      <c r="B239" s="277"/>
      <c r="C239" s="277"/>
      <c r="D239" s="281"/>
      <c r="E239" s="277"/>
      <c r="F239" s="87">
        <f t="shared" si="3"/>
        <v>0</v>
      </c>
      <c r="G239" s="122" t="s">
        <v>349</v>
      </c>
      <c r="I239" s="122"/>
    </row>
    <row r="240" spans="1:9" s="110" customFormat="1" hidden="1" x14ac:dyDescent="0.25">
      <c r="A240" s="306"/>
      <c r="B240" s="277"/>
      <c r="C240" s="277"/>
      <c r="D240" s="281"/>
      <c r="E240" s="277"/>
      <c r="F240" s="87">
        <f t="shared" si="3"/>
        <v>0</v>
      </c>
      <c r="G240" s="122" t="s">
        <v>349</v>
      </c>
      <c r="I240" s="122"/>
    </row>
    <row r="241" spans="1:9" s="110" customFormat="1" hidden="1" x14ac:dyDescent="0.25">
      <c r="A241" s="306"/>
      <c r="B241" s="277"/>
      <c r="C241" s="277"/>
      <c r="D241" s="281"/>
      <c r="E241" s="277"/>
      <c r="F241" s="87">
        <f t="shared" si="3"/>
        <v>0</v>
      </c>
      <c r="G241" s="122" t="s">
        <v>349</v>
      </c>
      <c r="I241" s="122"/>
    </row>
    <row r="242" spans="1:9" s="110" customFormat="1" hidden="1" x14ac:dyDescent="0.25">
      <c r="A242" s="306"/>
      <c r="B242" s="277"/>
      <c r="C242" s="277"/>
      <c r="D242" s="281"/>
      <c r="E242" s="277"/>
      <c r="F242" s="87">
        <f t="shared" si="3"/>
        <v>0</v>
      </c>
      <c r="G242" s="122" t="s">
        <v>349</v>
      </c>
      <c r="I242" s="122"/>
    </row>
    <row r="243" spans="1:9" s="110" customFormat="1" hidden="1" x14ac:dyDescent="0.25">
      <c r="A243" s="306"/>
      <c r="B243" s="277"/>
      <c r="C243" s="277"/>
      <c r="D243" s="281"/>
      <c r="E243" s="277"/>
      <c r="F243" s="87">
        <f t="shared" si="3"/>
        <v>0</v>
      </c>
      <c r="G243" s="122" t="s">
        <v>349</v>
      </c>
      <c r="I243" s="122"/>
    </row>
    <row r="244" spans="1:9" s="110" customFormat="1" hidden="1" x14ac:dyDescent="0.25">
      <c r="A244" s="306"/>
      <c r="B244" s="277"/>
      <c r="C244" s="277"/>
      <c r="D244" s="281"/>
      <c r="E244" s="277"/>
      <c r="F244" s="87">
        <f t="shared" si="3"/>
        <v>0</v>
      </c>
      <c r="G244" s="122" t="s">
        <v>349</v>
      </c>
      <c r="I244" s="122"/>
    </row>
    <row r="245" spans="1:9" s="110" customFormat="1" hidden="1" x14ac:dyDescent="0.25">
      <c r="A245" s="306"/>
      <c r="B245" s="277"/>
      <c r="C245" s="277"/>
      <c r="D245" s="281"/>
      <c r="E245" s="277"/>
      <c r="F245" s="87">
        <f t="shared" si="3"/>
        <v>0</v>
      </c>
      <c r="G245" s="122" t="s">
        <v>349</v>
      </c>
      <c r="I245" s="122"/>
    </row>
    <row r="246" spans="1:9" s="110" customFormat="1" hidden="1" x14ac:dyDescent="0.25">
      <c r="A246" s="306"/>
      <c r="B246" s="277"/>
      <c r="C246" s="277"/>
      <c r="D246" s="281"/>
      <c r="E246" s="277"/>
      <c r="F246" s="87">
        <f t="shared" si="3"/>
        <v>0</v>
      </c>
      <c r="G246" s="122" t="s">
        <v>349</v>
      </c>
      <c r="I246" s="122"/>
    </row>
    <row r="247" spans="1:9" s="110" customFormat="1" hidden="1" x14ac:dyDescent="0.25">
      <c r="A247" s="306"/>
      <c r="B247" s="277"/>
      <c r="C247" s="277"/>
      <c r="D247" s="281"/>
      <c r="E247" s="277"/>
      <c r="F247" s="87">
        <f t="shared" si="3"/>
        <v>0</v>
      </c>
      <c r="G247" s="122" t="s">
        <v>349</v>
      </c>
      <c r="I247" s="122"/>
    </row>
    <row r="248" spans="1:9" s="110" customFormat="1" hidden="1" x14ac:dyDescent="0.25">
      <c r="A248" s="306"/>
      <c r="B248" s="277"/>
      <c r="C248" s="277"/>
      <c r="D248" s="281"/>
      <c r="E248" s="277"/>
      <c r="F248" s="87">
        <f t="shared" si="3"/>
        <v>0</v>
      </c>
      <c r="G248" s="122" t="s">
        <v>349</v>
      </c>
      <c r="I248" s="122"/>
    </row>
    <row r="249" spans="1:9" s="110" customFormat="1" hidden="1" x14ac:dyDescent="0.25">
      <c r="A249" s="306"/>
      <c r="B249" s="277"/>
      <c r="C249" s="277"/>
      <c r="D249" s="281"/>
      <c r="E249" s="277"/>
      <c r="F249" s="87">
        <f t="shared" si="3"/>
        <v>0</v>
      </c>
      <c r="G249" s="122" t="s">
        <v>349</v>
      </c>
      <c r="I249" s="122"/>
    </row>
    <row r="250" spans="1:9" s="110" customFormat="1" hidden="1" x14ac:dyDescent="0.25">
      <c r="A250" s="306"/>
      <c r="B250" s="277"/>
      <c r="C250" s="277"/>
      <c r="D250" s="281"/>
      <c r="E250" s="277"/>
      <c r="F250" s="87">
        <f t="shared" si="3"/>
        <v>0</v>
      </c>
      <c r="G250" s="122" t="s">
        <v>349</v>
      </c>
      <c r="I250" s="122"/>
    </row>
    <row r="251" spans="1:9" s="110" customFormat="1" hidden="1" x14ac:dyDescent="0.25">
      <c r="A251" s="306"/>
      <c r="B251" s="277"/>
      <c r="C251" s="277"/>
      <c r="D251" s="281"/>
      <c r="E251" s="277"/>
      <c r="F251" s="87">
        <f t="shared" si="3"/>
        <v>0</v>
      </c>
      <c r="G251" s="122" t="s">
        <v>349</v>
      </c>
      <c r="I251" s="122"/>
    </row>
    <row r="252" spans="1:9" s="110" customFormat="1" hidden="1" x14ac:dyDescent="0.25">
      <c r="A252" s="306"/>
      <c r="B252" s="277"/>
      <c r="C252" s="277"/>
      <c r="D252" s="281"/>
      <c r="E252" s="277"/>
      <c r="F252" s="87">
        <f t="shared" si="3"/>
        <v>0</v>
      </c>
      <c r="G252" s="122" t="s">
        <v>349</v>
      </c>
      <c r="I252" s="122"/>
    </row>
    <row r="253" spans="1:9" s="110" customFormat="1" hidden="1" x14ac:dyDescent="0.25">
      <c r="A253" s="306"/>
      <c r="B253" s="277"/>
      <c r="C253" s="277"/>
      <c r="D253" s="281"/>
      <c r="E253" s="277"/>
      <c r="F253" s="87">
        <f t="shared" si="3"/>
        <v>0</v>
      </c>
      <c r="G253" s="122" t="s">
        <v>349</v>
      </c>
      <c r="I253" s="122"/>
    </row>
    <row r="254" spans="1:9" s="110" customFormat="1" hidden="1" x14ac:dyDescent="0.25">
      <c r="A254" s="306"/>
      <c r="B254" s="277"/>
      <c r="C254" s="277"/>
      <c r="D254" s="281"/>
      <c r="E254" s="277"/>
      <c r="F254" s="87">
        <f t="shared" si="3"/>
        <v>0</v>
      </c>
      <c r="G254" s="122" t="s">
        <v>349</v>
      </c>
      <c r="I254" s="122"/>
    </row>
    <row r="255" spans="1:9" s="110" customFormat="1" hidden="1" x14ac:dyDescent="0.25">
      <c r="A255" s="306"/>
      <c r="B255" s="277"/>
      <c r="C255" s="277"/>
      <c r="D255" s="281"/>
      <c r="E255" s="277"/>
      <c r="F255" s="87">
        <f t="shared" si="3"/>
        <v>0</v>
      </c>
      <c r="G255" s="122" t="s">
        <v>349</v>
      </c>
      <c r="I255" s="122"/>
    </row>
    <row r="256" spans="1:9" s="110" customFormat="1" hidden="1" x14ac:dyDescent="0.25">
      <c r="A256" s="306"/>
      <c r="B256" s="277"/>
      <c r="C256" s="277"/>
      <c r="D256" s="281"/>
      <c r="E256" s="277"/>
      <c r="F256" s="87">
        <f t="shared" si="3"/>
        <v>0</v>
      </c>
      <c r="G256" s="122" t="s">
        <v>349</v>
      </c>
      <c r="I256" s="122"/>
    </row>
    <row r="257" spans="1:9" s="110" customFormat="1" hidden="1" x14ac:dyDescent="0.25">
      <c r="A257" s="306"/>
      <c r="B257" s="277"/>
      <c r="C257" s="277"/>
      <c r="D257" s="281"/>
      <c r="E257" s="277"/>
      <c r="F257" s="87">
        <f t="shared" si="3"/>
        <v>0</v>
      </c>
      <c r="G257" s="122" t="s">
        <v>349</v>
      </c>
      <c r="I257" s="122"/>
    </row>
    <row r="258" spans="1:9" s="110" customFormat="1" hidden="1" x14ac:dyDescent="0.25">
      <c r="A258" s="306"/>
      <c r="B258" s="277"/>
      <c r="C258" s="277"/>
      <c r="D258" s="281"/>
      <c r="E258" s="277"/>
      <c r="F258" s="87">
        <f t="shared" si="3"/>
        <v>0</v>
      </c>
      <c r="G258" s="122" t="s">
        <v>349</v>
      </c>
      <c r="I258" s="122"/>
    </row>
    <row r="259" spans="1:9" s="110" customFormat="1" hidden="1" x14ac:dyDescent="0.25">
      <c r="A259" s="306"/>
      <c r="B259" s="277"/>
      <c r="C259" s="277"/>
      <c r="D259" s="281"/>
      <c r="E259" s="277"/>
      <c r="F259" s="87">
        <f t="shared" si="3"/>
        <v>0</v>
      </c>
      <c r="G259" s="122" t="s">
        <v>349</v>
      </c>
      <c r="I259" s="122"/>
    </row>
    <row r="260" spans="1:9" s="110" customFormat="1" hidden="1" x14ac:dyDescent="0.25">
      <c r="A260" s="306"/>
      <c r="B260" s="277"/>
      <c r="C260" s="277"/>
      <c r="D260" s="281"/>
      <c r="E260" s="277"/>
      <c r="F260" s="87">
        <f t="shared" si="3"/>
        <v>0</v>
      </c>
      <c r="G260" s="122" t="s">
        <v>349</v>
      </c>
      <c r="I260" s="122"/>
    </row>
    <row r="261" spans="1:9" s="110" customFormat="1" hidden="1" x14ac:dyDescent="0.25">
      <c r="A261" s="306"/>
      <c r="B261" s="277"/>
      <c r="C261" s="277"/>
      <c r="D261" s="281"/>
      <c r="E261" s="277"/>
      <c r="F261" s="87">
        <f t="shared" si="3"/>
        <v>0</v>
      </c>
      <c r="G261" s="122" t="s">
        <v>349</v>
      </c>
      <c r="I261" s="122"/>
    </row>
    <row r="262" spans="1:9" s="110" customFormat="1" hidden="1" x14ac:dyDescent="0.25">
      <c r="A262" s="306"/>
      <c r="B262" s="277"/>
      <c r="C262" s="277"/>
      <c r="D262" s="281"/>
      <c r="E262" s="277"/>
      <c r="F262" s="87">
        <f t="shared" si="3"/>
        <v>0</v>
      </c>
      <c r="G262" s="122" t="s">
        <v>349</v>
      </c>
      <c r="I262" s="122"/>
    </row>
    <row r="263" spans="1:9" s="110" customFormat="1" hidden="1" x14ac:dyDescent="0.25">
      <c r="A263" s="306"/>
      <c r="B263" s="277"/>
      <c r="C263" s="277"/>
      <c r="D263" s="281"/>
      <c r="E263" s="277"/>
      <c r="F263" s="87">
        <f t="shared" si="3"/>
        <v>0</v>
      </c>
      <c r="G263" s="122" t="s">
        <v>349</v>
      </c>
      <c r="I263" s="122"/>
    </row>
    <row r="264" spans="1:9" s="110" customFormat="1" hidden="1" x14ac:dyDescent="0.25">
      <c r="A264" s="306"/>
      <c r="B264" s="277"/>
      <c r="C264" s="277"/>
      <c r="D264" s="281"/>
      <c r="E264" s="277"/>
      <c r="F264" s="87">
        <f t="shared" si="3"/>
        <v>0</v>
      </c>
      <c r="G264" s="122" t="s">
        <v>349</v>
      </c>
      <c r="I264" s="122"/>
    </row>
    <row r="265" spans="1:9" s="110" customFormat="1" hidden="1" x14ac:dyDescent="0.25">
      <c r="A265" s="306"/>
      <c r="B265" s="277"/>
      <c r="C265" s="277"/>
      <c r="D265" s="281"/>
      <c r="E265" s="277"/>
      <c r="F265" s="87">
        <f t="shared" si="3"/>
        <v>0</v>
      </c>
      <c r="G265" s="122" t="s">
        <v>349</v>
      </c>
      <c r="I265" s="122"/>
    </row>
    <row r="266" spans="1:9" s="110" customFormat="1" hidden="1" x14ac:dyDescent="0.25">
      <c r="A266" s="306"/>
      <c r="B266" s="277"/>
      <c r="C266" s="277"/>
      <c r="D266" s="281"/>
      <c r="E266" s="277"/>
      <c r="F266" s="87">
        <f t="shared" si="3"/>
        <v>0</v>
      </c>
      <c r="G266" s="122" t="s">
        <v>349</v>
      </c>
      <c r="I266" s="122"/>
    </row>
    <row r="267" spans="1:9" s="110" customFormat="1" x14ac:dyDescent="0.25">
      <c r="A267" s="306" t="s">
        <v>329</v>
      </c>
      <c r="B267" s="277">
        <v>3</v>
      </c>
      <c r="C267" s="277" t="s">
        <v>322</v>
      </c>
      <c r="D267" s="281">
        <f t="shared" ref="D267" ca="1" si="4">RAND()*400000</f>
        <v>383577.98724025785</v>
      </c>
      <c r="E267" s="277">
        <v>7</v>
      </c>
      <c r="F267" s="309">
        <f ca="1">ROUND(+B267*D267*E267,2)</f>
        <v>8055137.7300000004</v>
      </c>
      <c r="G267" s="122" t="s">
        <v>349</v>
      </c>
    </row>
    <row r="268" spans="1:9" s="110" customFormat="1" x14ac:dyDescent="0.25">
      <c r="A268" s="305"/>
      <c r="B268" s="98"/>
      <c r="C268" s="98"/>
      <c r="D268" s="210"/>
      <c r="E268" s="215" t="s">
        <v>34</v>
      </c>
      <c r="F268" s="87">
        <f ca="1">ROUND(SUBTOTAL(109,F137:F267),2)</f>
        <v>25752242.629999999</v>
      </c>
      <c r="G268" s="122" t="s">
        <v>349</v>
      </c>
      <c r="I268" s="125" t="s">
        <v>352</v>
      </c>
    </row>
    <row r="269" spans="1:9" x14ac:dyDescent="0.25">
      <c r="F269" s="311"/>
      <c r="G269" s="122" t="s">
        <v>347</v>
      </c>
    </row>
    <row r="270" spans="1:9" x14ac:dyDescent="0.25">
      <c r="C270" s="599" t="str">
        <f>"Total "&amp;B2</f>
        <v>Total GRANT EXCLUSIVE LINE ITEM</v>
      </c>
      <c r="D270" s="599"/>
      <c r="E270" s="599"/>
      <c r="F270" s="87">
        <f ca="1">+F268+F136</f>
        <v>45792875.009999998</v>
      </c>
      <c r="G270" s="122" t="s">
        <v>347</v>
      </c>
      <c r="I270" s="149" t="s">
        <v>246</v>
      </c>
    </row>
    <row r="271" spans="1:9" s="110" customFormat="1" x14ac:dyDescent="0.25">
      <c r="A271" s="244"/>
      <c r="B271" s="98"/>
      <c r="C271" s="98"/>
      <c r="D271" s="98"/>
      <c r="E271" s="98"/>
      <c r="F271" s="138"/>
      <c r="G271" s="122" t="s">
        <v>347</v>
      </c>
    </row>
    <row r="272" spans="1:9" s="110" customFormat="1" x14ac:dyDescent="0.25">
      <c r="A272" s="251" t="str">
        <f>B2&amp;" Narrative (State):"</f>
        <v>GRANT EXCLUSIVE LINE ITEM Narrative (State):</v>
      </c>
      <c r="B272" s="115"/>
      <c r="C272" s="115"/>
      <c r="D272" s="115"/>
      <c r="E272" s="115"/>
      <c r="F272" s="116"/>
      <c r="G272" s="122" t="s">
        <v>348</v>
      </c>
      <c r="I272" s="150" t="s">
        <v>245</v>
      </c>
    </row>
    <row r="273" spans="1:17" s="110" customFormat="1" ht="45" customHeight="1" x14ac:dyDescent="0.25">
      <c r="A273" s="571" t="s">
        <v>345</v>
      </c>
      <c r="B273" s="572"/>
      <c r="C273" s="572"/>
      <c r="D273" s="572"/>
      <c r="E273" s="572"/>
      <c r="F273" s="573"/>
      <c r="G273" s="110" t="s">
        <v>348</v>
      </c>
      <c r="I273" s="569" t="s">
        <v>307</v>
      </c>
      <c r="J273" s="569"/>
      <c r="K273" s="569"/>
      <c r="L273" s="569"/>
      <c r="M273" s="569"/>
      <c r="N273" s="569"/>
      <c r="O273" s="569"/>
      <c r="P273" s="569"/>
      <c r="Q273" s="569"/>
    </row>
    <row r="274" spans="1:17" x14ac:dyDescent="0.25">
      <c r="G274" s="291" t="s">
        <v>349</v>
      </c>
      <c r="I274"/>
    </row>
    <row r="275" spans="1:17" s="110" customFormat="1" x14ac:dyDescent="0.25">
      <c r="A275" s="251" t="str">
        <f>B2&amp;" Narrative (Non-State) i.e. Match or Other Funding"</f>
        <v>GRANT EXCLUSIVE LINE ITEM Narrative (Non-State) i.e. Match or Other Funding</v>
      </c>
      <c r="B275" s="119"/>
      <c r="C275" s="119"/>
      <c r="D275" s="119"/>
      <c r="E275" s="119"/>
      <c r="F275" s="120"/>
      <c r="G275" s="110" t="s">
        <v>349</v>
      </c>
      <c r="I275" s="150" t="s">
        <v>245</v>
      </c>
    </row>
    <row r="276" spans="1:17" s="110" customFormat="1" ht="45" customHeight="1" x14ac:dyDescent="0.25">
      <c r="A276" s="571" t="s">
        <v>346</v>
      </c>
      <c r="B276" s="572"/>
      <c r="C276" s="572"/>
      <c r="D276" s="572"/>
      <c r="E276" s="572"/>
      <c r="F276" s="573"/>
      <c r="G276" s="291" t="s">
        <v>349</v>
      </c>
      <c r="I276" s="569" t="s">
        <v>307</v>
      </c>
      <c r="J276" s="569"/>
      <c r="K276" s="569"/>
      <c r="L276" s="569"/>
      <c r="M276" s="569"/>
      <c r="N276" s="569"/>
      <c r="O276" s="569"/>
      <c r="P276" s="569"/>
      <c r="Q276" s="569"/>
    </row>
    <row r="278" spans="1:17" x14ac:dyDescent="0.25">
      <c r="D278" s="26"/>
    </row>
  </sheetData>
  <sheetProtection algorithmName="SHA-512" hashValue="T/sBWsPQ+DdY2kTqmEiIAa2BWFYKS8xsB0zbcHm3esV7rYSyfqs5K2Ey7kev7ZarwbfdgRIVnTlo5xjy4BforA==" saltValue="JD2snWBLWclR4DHZin9gEA==" spinCount="100000" sheet="1" formatCells="0" formatRows="0" insertRows="0" delete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4289A-C511-4EC0-9993-AA71CDC435D5}">
  <sheetPr>
    <pageSetUpPr fitToPage="1"/>
  </sheetPr>
  <dimension ref="A1:Q278"/>
  <sheetViews>
    <sheetView zoomScaleNormal="100" zoomScaleSheetLayoutView="100" workbookViewId="0">
      <selection activeCell="A273" sqref="A273:F273"/>
    </sheetView>
  </sheetViews>
  <sheetFormatPr defaultColWidth="9.140625" defaultRowHeight="15" x14ac:dyDescent="0.2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x14ac:dyDescent="0.25">
      <c r="A1" s="597" t="s">
        <v>186</v>
      </c>
      <c r="B1" s="597"/>
      <c r="C1" s="597"/>
      <c r="D1" s="597"/>
      <c r="E1" s="597"/>
      <c r="F1" s="307">
        <f>+'Section A'!B2</f>
        <v>0</v>
      </c>
      <c r="G1" s="55" t="s">
        <v>350</v>
      </c>
    </row>
    <row r="2" spans="1:9" s="307" customFormat="1" ht="20.25" customHeight="1" x14ac:dyDescent="0.25">
      <c r="A2" s="308" t="s">
        <v>392</v>
      </c>
      <c r="B2" s="598" t="s">
        <v>355</v>
      </c>
      <c r="C2" s="598"/>
      <c r="D2" s="598"/>
      <c r="E2" s="598"/>
      <c r="F2" s="598"/>
      <c r="G2" s="421"/>
    </row>
    <row r="3" spans="1:9" s="307" customFormat="1" ht="42" customHeight="1" x14ac:dyDescent="0.25">
      <c r="A3" s="494" t="s">
        <v>354</v>
      </c>
      <c r="B3" s="494"/>
      <c r="C3" s="494"/>
      <c r="D3" s="494"/>
      <c r="E3" s="494"/>
      <c r="F3" s="494"/>
      <c r="G3" s="307" t="s">
        <v>347</v>
      </c>
    </row>
    <row r="4" spans="1:9" x14ac:dyDescent="0.25">
      <c r="A4" s="13"/>
      <c r="B4" s="13"/>
      <c r="C4" s="13"/>
      <c r="D4" s="13"/>
      <c r="E4" s="13"/>
      <c r="F4" s="13"/>
      <c r="G4" t="s">
        <v>347</v>
      </c>
    </row>
    <row r="5" spans="1:9" x14ac:dyDescent="0.25">
      <c r="A5" s="246" t="s">
        <v>62</v>
      </c>
      <c r="B5" s="246" t="s">
        <v>44</v>
      </c>
      <c r="C5" s="246" t="s">
        <v>43</v>
      </c>
      <c r="D5" s="246" t="s">
        <v>32</v>
      </c>
      <c r="E5" s="246" t="s">
        <v>31</v>
      </c>
      <c r="F5" s="317" t="s">
        <v>306</v>
      </c>
      <c r="G5" s="290" t="s">
        <v>347</v>
      </c>
      <c r="I5" s="150" t="s">
        <v>244</v>
      </c>
    </row>
    <row r="6" spans="1:9" s="110" customFormat="1" x14ac:dyDescent="0.25">
      <c r="A6" s="241" t="s">
        <v>62</v>
      </c>
      <c r="B6" s="277">
        <v>3</v>
      </c>
      <c r="C6" s="277" t="s">
        <v>322</v>
      </c>
      <c r="D6" s="281">
        <f ca="1">RAND()*400000</f>
        <v>107007.75783303045</v>
      </c>
      <c r="E6" s="277">
        <v>7</v>
      </c>
      <c r="F6" s="87">
        <f t="shared" ref="F6:F134" ca="1" si="0">ROUND(+B6*D6*E6,2)</f>
        <v>2247162.91</v>
      </c>
      <c r="G6" s="122" t="s">
        <v>348</v>
      </c>
      <c r="I6" s="122"/>
    </row>
    <row r="7" spans="1:9" s="110" customFormat="1" x14ac:dyDescent="0.25">
      <c r="A7" s="306" t="s">
        <v>356</v>
      </c>
      <c r="B7" s="277">
        <v>3</v>
      </c>
      <c r="C7" s="277" t="s">
        <v>322</v>
      </c>
      <c r="D7" s="281">
        <f t="shared" ref="D7:D8" ca="1" si="1">RAND()*400000</f>
        <v>333917.34116559027</v>
      </c>
      <c r="E7" s="277">
        <v>7</v>
      </c>
      <c r="F7" s="87">
        <f t="shared" ca="1" si="0"/>
        <v>7012264.1600000001</v>
      </c>
      <c r="G7" s="122" t="s">
        <v>348</v>
      </c>
      <c r="I7" s="122"/>
    </row>
    <row r="8" spans="1:9" s="110" customFormat="1" x14ac:dyDescent="0.25">
      <c r="A8" s="306" t="s">
        <v>357</v>
      </c>
      <c r="B8" s="277">
        <v>3</v>
      </c>
      <c r="C8" s="277" t="s">
        <v>322</v>
      </c>
      <c r="D8" s="281">
        <f t="shared" ca="1" si="1"/>
        <v>259687.2212043844</v>
      </c>
      <c r="E8" s="277">
        <v>7</v>
      </c>
      <c r="F8" s="87">
        <f t="shared" ca="1" si="0"/>
        <v>5453431.6500000004</v>
      </c>
      <c r="G8" s="122" t="s">
        <v>348</v>
      </c>
      <c r="I8" s="122"/>
    </row>
    <row r="9" spans="1:9" s="110" customFormat="1" hidden="1" x14ac:dyDescent="0.25">
      <c r="A9" s="306"/>
      <c r="B9" s="277"/>
      <c r="C9" s="277"/>
      <c r="D9" s="281"/>
      <c r="E9" s="277"/>
      <c r="F9" s="87">
        <f t="shared" si="0"/>
        <v>0</v>
      </c>
      <c r="G9" s="122" t="s">
        <v>348</v>
      </c>
      <c r="I9" s="122"/>
    </row>
    <row r="10" spans="1:9" s="110" customFormat="1" hidden="1" x14ac:dyDescent="0.25">
      <c r="A10" s="306"/>
      <c r="B10" s="277"/>
      <c r="C10" s="277"/>
      <c r="D10" s="281"/>
      <c r="E10" s="277"/>
      <c r="F10" s="87">
        <f t="shared" si="0"/>
        <v>0</v>
      </c>
      <c r="G10" s="122" t="s">
        <v>348</v>
      </c>
      <c r="I10" s="122"/>
    </row>
    <row r="11" spans="1:9" s="110" customFormat="1" hidden="1" x14ac:dyDescent="0.25">
      <c r="A11" s="306"/>
      <c r="B11" s="277"/>
      <c r="C11" s="277"/>
      <c r="D11" s="281"/>
      <c r="E11" s="277"/>
      <c r="F11" s="87">
        <f t="shared" si="0"/>
        <v>0</v>
      </c>
      <c r="G11" s="122" t="s">
        <v>348</v>
      </c>
      <c r="I11" s="122"/>
    </row>
    <row r="12" spans="1:9" s="110" customFormat="1" hidden="1" x14ac:dyDescent="0.25">
      <c r="A12" s="306"/>
      <c r="B12" s="277"/>
      <c r="C12" s="277"/>
      <c r="D12" s="281"/>
      <c r="E12" s="277"/>
      <c r="F12" s="87">
        <f t="shared" si="0"/>
        <v>0</v>
      </c>
      <c r="G12" s="122" t="s">
        <v>348</v>
      </c>
      <c r="I12" s="122"/>
    </row>
    <row r="13" spans="1:9" s="110" customFormat="1" hidden="1" x14ac:dyDescent="0.25">
      <c r="A13" s="306"/>
      <c r="B13" s="277"/>
      <c r="C13" s="277"/>
      <c r="D13" s="281"/>
      <c r="E13" s="277"/>
      <c r="F13" s="87">
        <f t="shared" si="0"/>
        <v>0</v>
      </c>
      <c r="G13" s="122" t="s">
        <v>348</v>
      </c>
      <c r="I13" s="122"/>
    </row>
    <row r="14" spans="1:9" s="110" customFormat="1" hidden="1" x14ac:dyDescent="0.25">
      <c r="A14" s="306"/>
      <c r="B14" s="277"/>
      <c r="C14" s="277"/>
      <c r="D14" s="281"/>
      <c r="E14" s="277"/>
      <c r="F14" s="87">
        <f t="shared" si="0"/>
        <v>0</v>
      </c>
      <c r="G14" s="122" t="s">
        <v>348</v>
      </c>
      <c r="I14" s="122"/>
    </row>
    <row r="15" spans="1:9" s="110" customFormat="1" hidden="1" x14ac:dyDescent="0.25">
      <c r="A15" s="306"/>
      <c r="B15" s="277"/>
      <c r="C15" s="277"/>
      <c r="D15" s="281"/>
      <c r="E15" s="277"/>
      <c r="F15" s="87">
        <f t="shared" si="0"/>
        <v>0</v>
      </c>
      <c r="G15" s="122" t="s">
        <v>348</v>
      </c>
      <c r="I15" s="122"/>
    </row>
    <row r="16" spans="1:9" s="110" customFormat="1" hidden="1" x14ac:dyDescent="0.25">
      <c r="A16" s="306"/>
      <c r="B16" s="277"/>
      <c r="C16" s="277"/>
      <c r="D16" s="281"/>
      <c r="E16" s="277"/>
      <c r="F16" s="87">
        <f t="shared" si="0"/>
        <v>0</v>
      </c>
      <c r="G16" s="122" t="s">
        <v>348</v>
      </c>
      <c r="I16" s="122"/>
    </row>
    <row r="17" spans="1:9" s="110" customFormat="1" hidden="1" x14ac:dyDescent="0.25">
      <c r="A17" s="306"/>
      <c r="B17" s="277"/>
      <c r="C17" s="277"/>
      <c r="D17" s="281"/>
      <c r="E17" s="277"/>
      <c r="F17" s="87">
        <f t="shared" si="0"/>
        <v>0</v>
      </c>
      <c r="G17" s="122" t="s">
        <v>348</v>
      </c>
      <c r="I17" s="122"/>
    </row>
    <row r="18" spans="1:9" s="110" customFormat="1" hidden="1" x14ac:dyDescent="0.25">
      <c r="A18" s="306"/>
      <c r="B18" s="277"/>
      <c r="C18" s="277"/>
      <c r="D18" s="281"/>
      <c r="E18" s="277"/>
      <c r="F18" s="87">
        <f t="shared" si="0"/>
        <v>0</v>
      </c>
      <c r="G18" s="122" t="s">
        <v>348</v>
      </c>
      <c r="I18" s="122"/>
    </row>
    <row r="19" spans="1:9" s="110" customFormat="1" hidden="1" x14ac:dyDescent="0.25">
      <c r="A19" s="306"/>
      <c r="B19" s="277"/>
      <c r="C19" s="277"/>
      <c r="D19" s="281"/>
      <c r="E19" s="277"/>
      <c r="F19" s="87">
        <f t="shared" si="0"/>
        <v>0</v>
      </c>
      <c r="G19" s="122" t="s">
        <v>348</v>
      </c>
      <c r="I19" s="122"/>
    </row>
    <row r="20" spans="1:9" s="110" customFormat="1" hidden="1" x14ac:dyDescent="0.25">
      <c r="A20" s="306"/>
      <c r="B20" s="277"/>
      <c r="C20" s="277"/>
      <c r="D20" s="281"/>
      <c r="E20" s="277"/>
      <c r="F20" s="87">
        <f t="shared" si="0"/>
        <v>0</v>
      </c>
      <c r="G20" s="122" t="s">
        <v>348</v>
      </c>
      <c r="I20" s="122"/>
    </row>
    <row r="21" spans="1:9" s="110" customFormat="1" hidden="1" x14ac:dyDescent="0.25">
      <c r="A21" s="306"/>
      <c r="B21" s="277"/>
      <c r="C21" s="277"/>
      <c r="D21" s="281"/>
      <c r="E21" s="277"/>
      <c r="F21" s="87">
        <f t="shared" si="0"/>
        <v>0</v>
      </c>
      <c r="G21" s="122" t="s">
        <v>348</v>
      </c>
      <c r="I21" s="122"/>
    </row>
    <row r="22" spans="1:9" s="110" customFormat="1" hidden="1" x14ac:dyDescent="0.25">
      <c r="A22" s="306"/>
      <c r="B22" s="277"/>
      <c r="C22" s="277"/>
      <c r="D22" s="281"/>
      <c r="E22" s="277"/>
      <c r="F22" s="87">
        <f t="shared" si="0"/>
        <v>0</v>
      </c>
      <c r="G22" s="122" t="s">
        <v>348</v>
      </c>
      <c r="I22" s="122"/>
    </row>
    <row r="23" spans="1:9" s="110" customFormat="1" hidden="1" x14ac:dyDescent="0.25">
      <c r="A23" s="306"/>
      <c r="B23" s="277"/>
      <c r="C23" s="277"/>
      <c r="D23" s="281"/>
      <c r="E23" s="277"/>
      <c r="F23" s="87">
        <f t="shared" si="0"/>
        <v>0</v>
      </c>
      <c r="G23" s="122" t="s">
        <v>348</v>
      </c>
      <c r="I23" s="122"/>
    </row>
    <row r="24" spans="1:9" s="110" customFormat="1" hidden="1" x14ac:dyDescent="0.25">
      <c r="A24" s="306"/>
      <c r="B24" s="277"/>
      <c r="C24" s="277"/>
      <c r="D24" s="281"/>
      <c r="E24" s="277"/>
      <c r="F24" s="87">
        <f t="shared" si="0"/>
        <v>0</v>
      </c>
      <c r="G24" s="122" t="s">
        <v>348</v>
      </c>
      <c r="I24" s="122"/>
    </row>
    <row r="25" spans="1:9" s="110" customFormat="1" hidden="1" x14ac:dyDescent="0.25">
      <c r="A25" s="306"/>
      <c r="B25" s="277"/>
      <c r="C25" s="277"/>
      <c r="D25" s="281"/>
      <c r="E25" s="277"/>
      <c r="F25" s="87">
        <f t="shared" si="0"/>
        <v>0</v>
      </c>
      <c r="G25" s="122" t="s">
        <v>348</v>
      </c>
      <c r="I25" s="122"/>
    </row>
    <row r="26" spans="1:9" s="110" customFormat="1" hidden="1" x14ac:dyDescent="0.25">
      <c r="A26" s="306"/>
      <c r="B26" s="277"/>
      <c r="C26" s="277"/>
      <c r="D26" s="281"/>
      <c r="E26" s="277"/>
      <c r="F26" s="87">
        <f t="shared" si="0"/>
        <v>0</v>
      </c>
      <c r="G26" s="122" t="s">
        <v>348</v>
      </c>
      <c r="I26" s="122"/>
    </row>
    <row r="27" spans="1:9" s="110" customFormat="1" hidden="1" x14ac:dyDescent="0.25">
      <c r="A27" s="306"/>
      <c r="B27" s="277"/>
      <c r="C27" s="277"/>
      <c r="D27" s="281"/>
      <c r="E27" s="277"/>
      <c r="F27" s="87">
        <f t="shared" si="0"/>
        <v>0</v>
      </c>
      <c r="G27" s="122" t="s">
        <v>348</v>
      </c>
      <c r="I27" s="122"/>
    </row>
    <row r="28" spans="1:9" s="110" customFormat="1" hidden="1" x14ac:dyDescent="0.25">
      <c r="A28" s="306"/>
      <c r="B28" s="277"/>
      <c r="C28" s="277"/>
      <c r="D28" s="281"/>
      <c r="E28" s="277"/>
      <c r="F28" s="87">
        <f t="shared" si="0"/>
        <v>0</v>
      </c>
      <c r="G28" s="122" t="s">
        <v>348</v>
      </c>
      <c r="I28" s="122"/>
    </row>
    <row r="29" spans="1:9" s="110" customFormat="1" hidden="1" x14ac:dyDescent="0.25">
      <c r="A29" s="306"/>
      <c r="B29" s="277"/>
      <c r="C29" s="277"/>
      <c r="D29" s="281"/>
      <c r="E29" s="277"/>
      <c r="F29" s="87">
        <f t="shared" si="0"/>
        <v>0</v>
      </c>
      <c r="G29" s="122" t="s">
        <v>348</v>
      </c>
      <c r="I29" s="122"/>
    </row>
    <row r="30" spans="1:9" s="110" customFormat="1" hidden="1" x14ac:dyDescent="0.25">
      <c r="A30" s="306"/>
      <c r="B30" s="277"/>
      <c r="C30" s="277"/>
      <c r="D30" s="281"/>
      <c r="E30" s="277"/>
      <c r="F30" s="87">
        <f t="shared" si="0"/>
        <v>0</v>
      </c>
      <c r="G30" s="122" t="s">
        <v>348</v>
      </c>
      <c r="I30" s="122"/>
    </row>
    <row r="31" spans="1:9" s="110" customFormat="1" hidden="1" x14ac:dyDescent="0.25">
      <c r="A31" s="306"/>
      <c r="B31" s="277"/>
      <c r="C31" s="277"/>
      <c r="D31" s="281"/>
      <c r="E31" s="277"/>
      <c r="F31" s="87">
        <f t="shared" si="0"/>
        <v>0</v>
      </c>
      <c r="G31" s="122" t="s">
        <v>348</v>
      </c>
      <c r="I31" s="122"/>
    </row>
    <row r="32" spans="1:9" s="110" customFormat="1" hidden="1" x14ac:dyDescent="0.25">
      <c r="A32" s="306"/>
      <c r="B32" s="277"/>
      <c r="C32" s="277"/>
      <c r="D32" s="281"/>
      <c r="E32" s="277"/>
      <c r="F32" s="87">
        <f t="shared" si="0"/>
        <v>0</v>
      </c>
      <c r="G32" s="122" t="s">
        <v>348</v>
      </c>
      <c r="I32" s="122"/>
    </row>
    <row r="33" spans="1:9" s="110" customFormat="1" hidden="1" x14ac:dyDescent="0.25">
      <c r="A33" s="306"/>
      <c r="B33" s="277"/>
      <c r="C33" s="277"/>
      <c r="D33" s="281"/>
      <c r="E33" s="277"/>
      <c r="F33" s="87">
        <f t="shared" si="0"/>
        <v>0</v>
      </c>
      <c r="G33" s="122" t="s">
        <v>348</v>
      </c>
      <c r="I33" s="122"/>
    </row>
    <row r="34" spans="1:9" s="110" customFormat="1" hidden="1" x14ac:dyDescent="0.25">
      <c r="A34" s="306"/>
      <c r="B34" s="277"/>
      <c r="C34" s="277"/>
      <c r="D34" s="281"/>
      <c r="E34" s="277"/>
      <c r="F34" s="87">
        <f t="shared" si="0"/>
        <v>0</v>
      </c>
      <c r="G34" s="122" t="s">
        <v>348</v>
      </c>
      <c r="I34" s="122"/>
    </row>
    <row r="35" spans="1:9" s="110" customFormat="1" hidden="1" x14ac:dyDescent="0.25">
      <c r="A35" s="306"/>
      <c r="B35" s="277"/>
      <c r="C35" s="277"/>
      <c r="D35" s="281"/>
      <c r="E35" s="277"/>
      <c r="F35" s="87">
        <f t="shared" si="0"/>
        <v>0</v>
      </c>
      <c r="G35" s="122" t="s">
        <v>348</v>
      </c>
      <c r="I35" s="122"/>
    </row>
    <row r="36" spans="1:9" s="110" customFormat="1" hidden="1" x14ac:dyDescent="0.25">
      <c r="A36" s="306"/>
      <c r="B36" s="277"/>
      <c r="C36" s="277"/>
      <c r="D36" s="281"/>
      <c r="E36" s="277"/>
      <c r="F36" s="87">
        <f t="shared" si="0"/>
        <v>0</v>
      </c>
      <c r="G36" s="122" t="s">
        <v>348</v>
      </c>
      <c r="I36" s="122"/>
    </row>
    <row r="37" spans="1:9" s="110" customFormat="1" hidden="1" x14ac:dyDescent="0.25">
      <c r="A37" s="306"/>
      <c r="B37" s="277"/>
      <c r="C37" s="277"/>
      <c r="D37" s="281"/>
      <c r="E37" s="277"/>
      <c r="F37" s="87">
        <f t="shared" si="0"/>
        <v>0</v>
      </c>
      <c r="G37" s="122" t="s">
        <v>348</v>
      </c>
      <c r="I37" s="122"/>
    </row>
    <row r="38" spans="1:9" s="110" customFormat="1" hidden="1" x14ac:dyDescent="0.25">
      <c r="A38" s="306"/>
      <c r="B38" s="277"/>
      <c r="C38" s="277"/>
      <c r="D38" s="281"/>
      <c r="E38" s="277"/>
      <c r="F38" s="87">
        <f t="shared" si="0"/>
        <v>0</v>
      </c>
      <c r="G38" s="122" t="s">
        <v>348</v>
      </c>
      <c r="I38" s="122"/>
    </row>
    <row r="39" spans="1:9" s="110" customFormat="1" hidden="1" x14ac:dyDescent="0.25">
      <c r="A39" s="306"/>
      <c r="B39" s="277"/>
      <c r="C39" s="277"/>
      <c r="D39" s="281"/>
      <c r="E39" s="277"/>
      <c r="F39" s="87">
        <f t="shared" si="0"/>
        <v>0</v>
      </c>
      <c r="G39" s="122" t="s">
        <v>348</v>
      </c>
      <c r="I39" s="122"/>
    </row>
    <row r="40" spans="1:9" s="110" customFormat="1" hidden="1" x14ac:dyDescent="0.25">
      <c r="A40" s="306"/>
      <c r="B40" s="277"/>
      <c r="C40" s="277"/>
      <c r="D40" s="281"/>
      <c r="E40" s="277"/>
      <c r="F40" s="87">
        <f t="shared" si="0"/>
        <v>0</v>
      </c>
      <c r="G40" s="122" t="s">
        <v>348</v>
      </c>
      <c r="I40" s="122"/>
    </row>
    <row r="41" spans="1:9" s="110" customFormat="1" hidden="1" x14ac:dyDescent="0.25">
      <c r="A41" s="306"/>
      <c r="B41" s="277"/>
      <c r="C41" s="277"/>
      <c r="D41" s="281"/>
      <c r="E41" s="277"/>
      <c r="F41" s="87">
        <f t="shared" si="0"/>
        <v>0</v>
      </c>
      <c r="G41" s="122" t="s">
        <v>348</v>
      </c>
      <c r="I41" s="122"/>
    </row>
    <row r="42" spans="1:9" s="110" customFormat="1" hidden="1" x14ac:dyDescent="0.25">
      <c r="A42" s="306"/>
      <c r="B42" s="277"/>
      <c r="C42" s="277"/>
      <c r="D42" s="281"/>
      <c r="E42" s="277"/>
      <c r="F42" s="87">
        <f t="shared" si="0"/>
        <v>0</v>
      </c>
      <c r="G42" s="122" t="s">
        <v>348</v>
      </c>
      <c r="I42" s="122"/>
    </row>
    <row r="43" spans="1:9" s="110" customFormat="1" hidden="1" x14ac:dyDescent="0.25">
      <c r="A43" s="306"/>
      <c r="B43" s="277"/>
      <c r="C43" s="277"/>
      <c r="D43" s="281"/>
      <c r="E43" s="277"/>
      <c r="F43" s="87">
        <f t="shared" si="0"/>
        <v>0</v>
      </c>
      <c r="G43" s="122" t="s">
        <v>348</v>
      </c>
      <c r="I43" s="122"/>
    </row>
    <row r="44" spans="1:9" s="110" customFormat="1" hidden="1" x14ac:dyDescent="0.25">
      <c r="A44" s="306"/>
      <c r="B44" s="277"/>
      <c r="C44" s="277"/>
      <c r="D44" s="281"/>
      <c r="E44" s="277"/>
      <c r="F44" s="87">
        <f t="shared" si="0"/>
        <v>0</v>
      </c>
      <c r="G44" s="122" t="s">
        <v>348</v>
      </c>
      <c r="I44" s="122"/>
    </row>
    <row r="45" spans="1:9" s="110" customFormat="1" hidden="1" x14ac:dyDescent="0.25">
      <c r="A45" s="306"/>
      <c r="B45" s="277"/>
      <c r="C45" s="277"/>
      <c r="D45" s="281"/>
      <c r="E45" s="277"/>
      <c r="F45" s="87">
        <f t="shared" si="0"/>
        <v>0</v>
      </c>
      <c r="G45" s="122" t="s">
        <v>348</v>
      </c>
      <c r="I45" s="122"/>
    </row>
    <row r="46" spans="1:9" s="110" customFormat="1" hidden="1" x14ac:dyDescent="0.25">
      <c r="A46" s="306"/>
      <c r="B46" s="277"/>
      <c r="C46" s="277"/>
      <c r="D46" s="281"/>
      <c r="E46" s="277"/>
      <c r="F46" s="87">
        <f t="shared" si="0"/>
        <v>0</v>
      </c>
      <c r="G46" s="122" t="s">
        <v>348</v>
      </c>
      <c r="I46" s="122"/>
    </row>
    <row r="47" spans="1:9" s="110" customFormat="1" hidden="1" x14ac:dyDescent="0.25">
      <c r="A47" s="306"/>
      <c r="B47" s="277"/>
      <c r="C47" s="277"/>
      <c r="D47" s="281"/>
      <c r="E47" s="277"/>
      <c r="F47" s="87">
        <f t="shared" si="0"/>
        <v>0</v>
      </c>
      <c r="G47" s="122" t="s">
        <v>348</v>
      </c>
      <c r="I47" s="122"/>
    </row>
    <row r="48" spans="1:9" s="110" customFormat="1" hidden="1" x14ac:dyDescent="0.25">
      <c r="A48" s="306"/>
      <c r="B48" s="277"/>
      <c r="C48" s="277"/>
      <c r="D48" s="281"/>
      <c r="E48" s="277"/>
      <c r="F48" s="87">
        <f t="shared" si="0"/>
        <v>0</v>
      </c>
      <c r="G48" s="122" t="s">
        <v>348</v>
      </c>
      <c r="I48" s="122"/>
    </row>
    <row r="49" spans="1:9" s="110" customFormat="1" hidden="1" x14ac:dyDescent="0.25">
      <c r="A49" s="306"/>
      <c r="B49" s="277"/>
      <c r="C49" s="277"/>
      <c r="D49" s="281"/>
      <c r="E49" s="277"/>
      <c r="F49" s="87">
        <f t="shared" si="0"/>
        <v>0</v>
      </c>
      <c r="G49" s="122" t="s">
        <v>348</v>
      </c>
      <c r="I49" s="122"/>
    </row>
    <row r="50" spans="1:9" s="110" customFormat="1" hidden="1" x14ac:dyDescent="0.25">
      <c r="A50" s="306"/>
      <c r="B50" s="277"/>
      <c r="C50" s="277"/>
      <c r="D50" s="281"/>
      <c r="E50" s="277"/>
      <c r="F50" s="87">
        <f t="shared" si="0"/>
        <v>0</v>
      </c>
      <c r="G50" s="122" t="s">
        <v>348</v>
      </c>
      <c r="I50" s="122"/>
    </row>
    <row r="51" spans="1:9" s="110" customFormat="1" hidden="1" x14ac:dyDescent="0.25">
      <c r="A51" s="306"/>
      <c r="B51" s="277"/>
      <c r="C51" s="277"/>
      <c r="D51" s="281"/>
      <c r="E51" s="277"/>
      <c r="F51" s="87">
        <f t="shared" si="0"/>
        <v>0</v>
      </c>
      <c r="G51" s="122" t="s">
        <v>348</v>
      </c>
      <c r="I51" s="122"/>
    </row>
    <row r="52" spans="1:9" s="110" customFormat="1" hidden="1" x14ac:dyDescent="0.25">
      <c r="A52" s="306"/>
      <c r="B52" s="277"/>
      <c r="C52" s="277"/>
      <c r="D52" s="281"/>
      <c r="E52" s="277"/>
      <c r="F52" s="87">
        <f t="shared" si="0"/>
        <v>0</v>
      </c>
      <c r="G52" s="122" t="s">
        <v>348</v>
      </c>
      <c r="I52" s="122"/>
    </row>
    <row r="53" spans="1:9" s="110" customFormat="1" hidden="1" x14ac:dyDescent="0.25">
      <c r="A53" s="306"/>
      <c r="B53" s="277"/>
      <c r="C53" s="277"/>
      <c r="D53" s="281"/>
      <c r="E53" s="277"/>
      <c r="F53" s="87">
        <f t="shared" si="0"/>
        <v>0</v>
      </c>
      <c r="G53" s="122" t="s">
        <v>348</v>
      </c>
      <c r="I53" s="122"/>
    </row>
    <row r="54" spans="1:9" s="110" customFormat="1" hidden="1" x14ac:dyDescent="0.25">
      <c r="A54" s="306"/>
      <c r="B54" s="277"/>
      <c r="C54" s="277"/>
      <c r="D54" s="281"/>
      <c r="E54" s="277"/>
      <c r="F54" s="87">
        <f t="shared" si="0"/>
        <v>0</v>
      </c>
      <c r="G54" s="122" t="s">
        <v>348</v>
      </c>
      <c r="I54" s="122"/>
    </row>
    <row r="55" spans="1:9" s="110" customFormat="1" hidden="1" x14ac:dyDescent="0.25">
      <c r="A55" s="306"/>
      <c r="B55" s="277"/>
      <c r="C55" s="277"/>
      <c r="D55" s="281"/>
      <c r="E55" s="277"/>
      <c r="F55" s="87">
        <f t="shared" si="0"/>
        <v>0</v>
      </c>
      <c r="G55" s="122" t="s">
        <v>348</v>
      </c>
      <c r="I55" s="122"/>
    </row>
    <row r="56" spans="1:9" s="110" customFormat="1" hidden="1" x14ac:dyDescent="0.25">
      <c r="A56" s="306"/>
      <c r="B56" s="277"/>
      <c r="C56" s="277"/>
      <c r="D56" s="281"/>
      <c r="E56" s="277"/>
      <c r="F56" s="87">
        <f t="shared" si="0"/>
        <v>0</v>
      </c>
      <c r="G56" s="122" t="s">
        <v>348</v>
      </c>
      <c r="I56" s="122"/>
    </row>
    <row r="57" spans="1:9" s="110" customFormat="1" hidden="1" x14ac:dyDescent="0.25">
      <c r="A57" s="306"/>
      <c r="B57" s="277"/>
      <c r="C57" s="277"/>
      <c r="D57" s="281"/>
      <c r="E57" s="277"/>
      <c r="F57" s="87">
        <f t="shared" si="0"/>
        <v>0</v>
      </c>
      <c r="G57" s="122" t="s">
        <v>348</v>
      </c>
      <c r="I57" s="122"/>
    </row>
    <row r="58" spans="1:9" s="110" customFormat="1" hidden="1" x14ac:dyDescent="0.25">
      <c r="A58" s="306"/>
      <c r="B58" s="277"/>
      <c r="C58" s="277"/>
      <c r="D58" s="281"/>
      <c r="E58" s="277"/>
      <c r="F58" s="87">
        <f t="shared" si="0"/>
        <v>0</v>
      </c>
      <c r="G58" s="122" t="s">
        <v>348</v>
      </c>
      <c r="I58" s="122"/>
    </row>
    <row r="59" spans="1:9" s="110" customFormat="1" hidden="1" x14ac:dyDescent="0.25">
      <c r="A59" s="306"/>
      <c r="B59" s="277"/>
      <c r="C59" s="277"/>
      <c r="D59" s="281"/>
      <c r="E59" s="277"/>
      <c r="F59" s="87">
        <f t="shared" si="0"/>
        <v>0</v>
      </c>
      <c r="G59" s="122" t="s">
        <v>348</v>
      </c>
      <c r="I59" s="122"/>
    </row>
    <row r="60" spans="1:9" s="110" customFormat="1" hidden="1" x14ac:dyDescent="0.25">
      <c r="A60" s="306"/>
      <c r="B60" s="277"/>
      <c r="C60" s="277"/>
      <c r="D60" s="281"/>
      <c r="E60" s="277"/>
      <c r="F60" s="87">
        <f t="shared" si="0"/>
        <v>0</v>
      </c>
      <c r="G60" s="122" t="s">
        <v>348</v>
      </c>
      <c r="I60" s="122"/>
    </row>
    <row r="61" spans="1:9" s="110" customFormat="1" hidden="1" x14ac:dyDescent="0.25">
      <c r="A61" s="306"/>
      <c r="B61" s="277"/>
      <c r="C61" s="277"/>
      <c r="D61" s="281"/>
      <c r="E61" s="277"/>
      <c r="F61" s="87">
        <f t="shared" si="0"/>
        <v>0</v>
      </c>
      <c r="G61" s="122" t="s">
        <v>348</v>
      </c>
      <c r="I61" s="122"/>
    </row>
    <row r="62" spans="1:9" s="110" customFormat="1" hidden="1" x14ac:dyDescent="0.25">
      <c r="A62" s="306"/>
      <c r="B62" s="277"/>
      <c r="C62" s="277"/>
      <c r="D62" s="281"/>
      <c r="E62" s="277"/>
      <c r="F62" s="87">
        <f t="shared" si="0"/>
        <v>0</v>
      </c>
      <c r="G62" s="122" t="s">
        <v>348</v>
      </c>
      <c r="I62" s="122"/>
    </row>
    <row r="63" spans="1:9" s="110" customFormat="1" hidden="1" x14ac:dyDescent="0.25">
      <c r="A63" s="306"/>
      <c r="B63" s="277"/>
      <c r="C63" s="277"/>
      <c r="D63" s="281"/>
      <c r="E63" s="277"/>
      <c r="F63" s="87">
        <f t="shared" si="0"/>
        <v>0</v>
      </c>
      <c r="G63" s="122" t="s">
        <v>348</v>
      </c>
      <c r="I63" s="122"/>
    </row>
    <row r="64" spans="1:9" s="110" customFormat="1" hidden="1" x14ac:dyDescent="0.25">
      <c r="A64" s="306"/>
      <c r="B64" s="277"/>
      <c r="C64" s="277"/>
      <c r="D64" s="281"/>
      <c r="E64" s="277"/>
      <c r="F64" s="87">
        <f t="shared" si="0"/>
        <v>0</v>
      </c>
      <c r="G64" s="122" t="s">
        <v>348</v>
      </c>
      <c r="I64" s="122"/>
    </row>
    <row r="65" spans="1:9" s="110" customFormat="1" hidden="1" x14ac:dyDescent="0.25">
      <c r="A65" s="306"/>
      <c r="B65" s="277"/>
      <c r="C65" s="277"/>
      <c r="D65" s="281"/>
      <c r="E65" s="277"/>
      <c r="F65" s="87">
        <f t="shared" si="0"/>
        <v>0</v>
      </c>
      <c r="G65" s="122" t="s">
        <v>348</v>
      </c>
      <c r="I65" s="122"/>
    </row>
    <row r="66" spans="1:9" s="110" customFormat="1" hidden="1" x14ac:dyDescent="0.25">
      <c r="A66" s="306"/>
      <c r="B66" s="277"/>
      <c r="C66" s="277"/>
      <c r="D66" s="281"/>
      <c r="E66" s="277"/>
      <c r="F66" s="87">
        <f t="shared" si="0"/>
        <v>0</v>
      </c>
      <c r="G66" s="122" t="s">
        <v>348</v>
      </c>
      <c r="I66" s="122"/>
    </row>
    <row r="67" spans="1:9" s="110" customFormat="1" hidden="1" x14ac:dyDescent="0.25">
      <c r="A67" s="306"/>
      <c r="B67" s="277"/>
      <c r="C67" s="277"/>
      <c r="D67" s="281"/>
      <c r="E67" s="277"/>
      <c r="F67" s="87">
        <f t="shared" si="0"/>
        <v>0</v>
      </c>
      <c r="G67" s="122" t="s">
        <v>348</v>
      </c>
      <c r="I67" s="122"/>
    </row>
    <row r="68" spans="1:9" s="110" customFormat="1" hidden="1" x14ac:dyDescent="0.25">
      <c r="A68" s="306"/>
      <c r="B68" s="277"/>
      <c r="C68" s="277"/>
      <c r="D68" s="281"/>
      <c r="E68" s="277"/>
      <c r="F68" s="87">
        <f t="shared" si="0"/>
        <v>0</v>
      </c>
      <c r="G68" s="122" t="s">
        <v>348</v>
      </c>
      <c r="I68" s="122"/>
    </row>
    <row r="69" spans="1:9" s="110" customFormat="1" hidden="1" x14ac:dyDescent="0.25">
      <c r="A69" s="306"/>
      <c r="B69" s="277"/>
      <c r="C69" s="277"/>
      <c r="D69" s="281"/>
      <c r="E69" s="277"/>
      <c r="F69" s="87">
        <f t="shared" si="0"/>
        <v>0</v>
      </c>
      <c r="G69" s="122" t="s">
        <v>348</v>
      </c>
      <c r="I69" s="122"/>
    </row>
    <row r="70" spans="1:9" s="110" customFormat="1" hidden="1" x14ac:dyDescent="0.25">
      <c r="A70" s="306"/>
      <c r="B70" s="277"/>
      <c r="C70" s="277"/>
      <c r="D70" s="281"/>
      <c r="E70" s="277"/>
      <c r="F70" s="87">
        <f t="shared" si="0"/>
        <v>0</v>
      </c>
      <c r="G70" s="122" t="s">
        <v>348</v>
      </c>
      <c r="I70" s="122"/>
    </row>
    <row r="71" spans="1:9" s="110" customFormat="1" hidden="1" x14ac:dyDescent="0.25">
      <c r="A71" s="306"/>
      <c r="B71" s="277"/>
      <c r="C71" s="277"/>
      <c r="D71" s="281"/>
      <c r="E71" s="277"/>
      <c r="F71" s="87">
        <f t="shared" si="0"/>
        <v>0</v>
      </c>
      <c r="G71" s="122" t="s">
        <v>348</v>
      </c>
      <c r="I71" s="122"/>
    </row>
    <row r="72" spans="1:9" s="110" customFormat="1" hidden="1" x14ac:dyDescent="0.25">
      <c r="A72" s="306"/>
      <c r="B72" s="277"/>
      <c r="C72" s="277"/>
      <c r="D72" s="281"/>
      <c r="E72" s="277"/>
      <c r="F72" s="87">
        <f t="shared" si="0"/>
        <v>0</v>
      </c>
      <c r="G72" s="122" t="s">
        <v>348</v>
      </c>
      <c r="I72" s="122"/>
    </row>
    <row r="73" spans="1:9" s="110" customFormat="1" hidden="1" x14ac:dyDescent="0.25">
      <c r="A73" s="306"/>
      <c r="B73" s="277"/>
      <c r="C73" s="277"/>
      <c r="D73" s="281"/>
      <c r="E73" s="277"/>
      <c r="F73" s="87">
        <f t="shared" si="0"/>
        <v>0</v>
      </c>
      <c r="G73" s="122" t="s">
        <v>348</v>
      </c>
      <c r="I73" s="122"/>
    </row>
    <row r="74" spans="1:9" s="110" customFormat="1" hidden="1" x14ac:dyDescent="0.25">
      <c r="A74" s="306"/>
      <c r="B74" s="277"/>
      <c r="C74" s="277"/>
      <c r="D74" s="281"/>
      <c r="E74" s="277"/>
      <c r="F74" s="87">
        <f t="shared" si="0"/>
        <v>0</v>
      </c>
      <c r="G74" s="122" t="s">
        <v>348</v>
      </c>
      <c r="I74" s="122"/>
    </row>
    <row r="75" spans="1:9" s="110" customFormat="1" hidden="1" x14ac:dyDescent="0.25">
      <c r="A75" s="306"/>
      <c r="B75" s="277"/>
      <c r="C75" s="277"/>
      <c r="D75" s="281"/>
      <c r="E75" s="277"/>
      <c r="F75" s="87">
        <f t="shared" si="0"/>
        <v>0</v>
      </c>
      <c r="G75" s="122" t="s">
        <v>348</v>
      </c>
      <c r="I75" s="122"/>
    </row>
    <row r="76" spans="1:9" s="110" customFormat="1" hidden="1" x14ac:dyDescent="0.25">
      <c r="A76" s="306"/>
      <c r="B76" s="277"/>
      <c r="C76" s="277"/>
      <c r="D76" s="281"/>
      <c r="E76" s="277"/>
      <c r="F76" s="87">
        <f t="shared" si="0"/>
        <v>0</v>
      </c>
      <c r="G76" s="122" t="s">
        <v>348</v>
      </c>
      <c r="I76" s="122"/>
    </row>
    <row r="77" spans="1:9" s="110" customFormat="1" hidden="1" x14ac:dyDescent="0.25">
      <c r="A77" s="306"/>
      <c r="B77" s="277"/>
      <c r="C77" s="277"/>
      <c r="D77" s="281"/>
      <c r="E77" s="277"/>
      <c r="F77" s="87">
        <f t="shared" si="0"/>
        <v>0</v>
      </c>
      <c r="G77" s="122" t="s">
        <v>348</v>
      </c>
      <c r="I77" s="122"/>
    </row>
    <row r="78" spans="1:9" s="110" customFormat="1" hidden="1" x14ac:dyDescent="0.25">
      <c r="A78" s="306"/>
      <c r="B78" s="277"/>
      <c r="C78" s="277"/>
      <c r="D78" s="281"/>
      <c r="E78" s="277"/>
      <c r="F78" s="87">
        <f t="shared" si="0"/>
        <v>0</v>
      </c>
      <c r="G78" s="122" t="s">
        <v>348</v>
      </c>
      <c r="I78" s="122"/>
    </row>
    <row r="79" spans="1:9" s="110" customFormat="1" hidden="1" x14ac:dyDescent="0.25">
      <c r="A79" s="306"/>
      <c r="B79" s="277"/>
      <c r="C79" s="277"/>
      <c r="D79" s="281"/>
      <c r="E79" s="277"/>
      <c r="F79" s="87">
        <f t="shared" si="0"/>
        <v>0</v>
      </c>
      <c r="G79" s="122" t="s">
        <v>348</v>
      </c>
      <c r="I79" s="122"/>
    </row>
    <row r="80" spans="1:9" s="110" customFormat="1" hidden="1" x14ac:dyDescent="0.25">
      <c r="A80" s="306"/>
      <c r="B80" s="277"/>
      <c r="C80" s="277"/>
      <c r="D80" s="281"/>
      <c r="E80" s="277"/>
      <c r="F80" s="87">
        <f t="shared" si="0"/>
        <v>0</v>
      </c>
      <c r="G80" s="122" t="s">
        <v>348</v>
      </c>
      <c r="I80" s="122"/>
    </row>
    <row r="81" spans="1:9" s="110" customFormat="1" hidden="1" x14ac:dyDescent="0.25">
      <c r="A81" s="306"/>
      <c r="B81" s="277"/>
      <c r="C81" s="277"/>
      <c r="D81" s="281"/>
      <c r="E81" s="277"/>
      <c r="F81" s="87">
        <f t="shared" si="0"/>
        <v>0</v>
      </c>
      <c r="G81" s="122" t="s">
        <v>348</v>
      </c>
      <c r="I81" s="122"/>
    </row>
    <row r="82" spans="1:9" s="110" customFormat="1" hidden="1" x14ac:dyDescent="0.25">
      <c r="A82" s="306"/>
      <c r="B82" s="277"/>
      <c r="C82" s="277"/>
      <c r="D82" s="281"/>
      <c r="E82" s="277"/>
      <c r="F82" s="87">
        <f t="shared" si="0"/>
        <v>0</v>
      </c>
      <c r="G82" s="122" t="s">
        <v>348</v>
      </c>
      <c r="I82" s="122"/>
    </row>
    <row r="83" spans="1:9" s="110" customFormat="1" hidden="1" x14ac:dyDescent="0.25">
      <c r="A83" s="306"/>
      <c r="B83" s="277"/>
      <c r="C83" s="277"/>
      <c r="D83" s="281"/>
      <c r="E83" s="277"/>
      <c r="F83" s="87">
        <f t="shared" si="0"/>
        <v>0</v>
      </c>
      <c r="G83" s="122" t="s">
        <v>348</v>
      </c>
      <c r="I83" s="122"/>
    </row>
    <row r="84" spans="1:9" s="110" customFormat="1" hidden="1" x14ac:dyDescent="0.25">
      <c r="A84" s="306"/>
      <c r="B84" s="277"/>
      <c r="C84" s="277"/>
      <c r="D84" s="281"/>
      <c r="E84" s="277"/>
      <c r="F84" s="87">
        <f t="shared" si="0"/>
        <v>0</v>
      </c>
      <c r="G84" s="122" t="s">
        <v>348</v>
      </c>
      <c r="I84" s="122"/>
    </row>
    <row r="85" spans="1:9" s="110" customFormat="1" hidden="1" x14ac:dyDescent="0.25">
      <c r="A85" s="306"/>
      <c r="B85" s="277"/>
      <c r="C85" s="277"/>
      <c r="D85" s="281"/>
      <c r="E85" s="277"/>
      <c r="F85" s="87">
        <f t="shared" si="0"/>
        <v>0</v>
      </c>
      <c r="G85" s="122" t="s">
        <v>348</v>
      </c>
      <c r="I85" s="122"/>
    </row>
    <row r="86" spans="1:9" s="110" customFormat="1" hidden="1" x14ac:dyDescent="0.25">
      <c r="A86" s="306"/>
      <c r="B86" s="277"/>
      <c r="C86" s="277"/>
      <c r="D86" s="281"/>
      <c r="E86" s="277"/>
      <c r="F86" s="87">
        <f t="shared" si="0"/>
        <v>0</v>
      </c>
      <c r="G86" s="122" t="s">
        <v>348</v>
      </c>
      <c r="I86" s="122"/>
    </row>
    <row r="87" spans="1:9" s="110" customFormat="1" hidden="1" x14ac:dyDescent="0.25">
      <c r="A87" s="306"/>
      <c r="B87" s="277"/>
      <c r="C87" s="277"/>
      <c r="D87" s="281"/>
      <c r="E87" s="277"/>
      <c r="F87" s="87">
        <f t="shared" si="0"/>
        <v>0</v>
      </c>
      <c r="G87" s="122" t="s">
        <v>348</v>
      </c>
      <c r="I87" s="122"/>
    </row>
    <row r="88" spans="1:9" s="110" customFormat="1" hidden="1" x14ac:dyDescent="0.25">
      <c r="A88" s="306"/>
      <c r="B88" s="277"/>
      <c r="C88" s="277"/>
      <c r="D88" s="281"/>
      <c r="E88" s="277"/>
      <c r="F88" s="87">
        <f t="shared" si="0"/>
        <v>0</v>
      </c>
      <c r="G88" s="122" t="s">
        <v>348</v>
      </c>
      <c r="I88" s="122"/>
    </row>
    <row r="89" spans="1:9" s="110" customFormat="1" hidden="1" x14ac:dyDescent="0.25">
      <c r="A89" s="306"/>
      <c r="B89" s="277"/>
      <c r="C89" s="277"/>
      <c r="D89" s="281"/>
      <c r="E89" s="277"/>
      <c r="F89" s="87">
        <f t="shared" si="0"/>
        <v>0</v>
      </c>
      <c r="G89" s="122" t="s">
        <v>348</v>
      </c>
      <c r="I89" s="122"/>
    </row>
    <row r="90" spans="1:9" s="110" customFormat="1" hidden="1" x14ac:dyDescent="0.25">
      <c r="A90" s="306"/>
      <c r="B90" s="277"/>
      <c r="C90" s="277"/>
      <c r="D90" s="281"/>
      <c r="E90" s="277"/>
      <c r="F90" s="87">
        <f t="shared" si="0"/>
        <v>0</v>
      </c>
      <c r="G90" s="122" t="s">
        <v>348</v>
      </c>
      <c r="I90" s="122"/>
    </row>
    <row r="91" spans="1:9" s="110" customFormat="1" hidden="1" x14ac:dyDescent="0.25">
      <c r="A91" s="306"/>
      <c r="B91" s="277"/>
      <c r="C91" s="277"/>
      <c r="D91" s="281"/>
      <c r="E91" s="277"/>
      <c r="F91" s="87">
        <f t="shared" si="0"/>
        <v>0</v>
      </c>
      <c r="G91" s="122" t="s">
        <v>348</v>
      </c>
      <c r="I91" s="122"/>
    </row>
    <row r="92" spans="1:9" s="110" customFormat="1" hidden="1" x14ac:dyDescent="0.25">
      <c r="A92" s="306"/>
      <c r="B92" s="277"/>
      <c r="C92" s="277"/>
      <c r="D92" s="281"/>
      <c r="E92" s="277"/>
      <c r="F92" s="87">
        <f t="shared" si="0"/>
        <v>0</v>
      </c>
      <c r="G92" s="122" t="s">
        <v>348</v>
      </c>
      <c r="I92" s="122"/>
    </row>
    <row r="93" spans="1:9" s="110" customFormat="1" hidden="1" x14ac:dyDescent="0.25">
      <c r="A93" s="306"/>
      <c r="B93" s="277"/>
      <c r="C93" s="277"/>
      <c r="D93" s="281"/>
      <c r="E93" s="277"/>
      <c r="F93" s="87">
        <f t="shared" si="0"/>
        <v>0</v>
      </c>
      <c r="G93" s="122" t="s">
        <v>348</v>
      </c>
      <c r="I93" s="122"/>
    </row>
    <row r="94" spans="1:9" s="110" customFormat="1" hidden="1" x14ac:dyDescent="0.25">
      <c r="A94" s="306"/>
      <c r="B94" s="277"/>
      <c r="C94" s="277"/>
      <c r="D94" s="281"/>
      <c r="E94" s="277"/>
      <c r="F94" s="87">
        <f t="shared" si="0"/>
        <v>0</v>
      </c>
      <c r="G94" s="122" t="s">
        <v>348</v>
      </c>
      <c r="I94" s="122"/>
    </row>
    <row r="95" spans="1:9" s="110" customFormat="1" hidden="1" x14ac:dyDescent="0.25">
      <c r="A95" s="306"/>
      <c r="B95" s="277"/>
      <c r="C95" s="277"/>
      <c r="D95" s="281"/>
      <c r="E95" s="277"/>
      <c r="F95" s="87">
        <f t="shared" si="0"/>
        <v>0</v>
      </c>
      <c r="G95" s="122" t="s">
        <v>348</v>
      </c>
      <c r="I95" s="122"/>
    </row>
    <row r="96" spans="1:9" s="110" customFormat="1" hidden="1" x14ac:dyDescent="0.25">
      <c r="A96" s="306"/>
      <c r="B96" s="277"/>
      <c r="C96" s="277"/>
      <c r="D96" s="281"/>
      <c r="E96" s="277"/>
      <c r="F96" s="87">
        <f t="shared" si="0"/>
        <v>0</v>
      </c>
      <c r="G96" s="122" t="s">
        <v>348</v>
      </c>
      <c r="I96" s="122"/>
    </row>
    <row r="97" spans="1:9" s="110" customFormat="1" hidden="1" x14ac:dyDescent="0.25">
      <c r="A97" s="306"/>
      <c r="B97" s="277"/>
      <c r="C97" s="277"/>
      <c r="D97" s="281"/>
      <c r="E97" s="277"/>
      <c r="F97" s="87">
        <f t="shared" si="0"/>
        <v>0</v>
      </c>
      <c r="G97" s="122" t="s">
        <v>348</v>
      </c>
      <c r="I97" s="122"/>
    </row>
    <row r="98" spans="1:9" s="110" customFormat="1" hidden="1" x14ac:dyDescent="0.25">
      <c r="A98" s="306"/>
      <c r="B98" s="277"/>
      <c r="C98" s="277"/>
      <c r="D98" s="281"/>
      <c r="E98" s="277"/>
      <c r="F98" s="87">
        <f t="shared" si="0"/>
        <v>0</v>
      </c>
      <c r="G98" s="122" t="s">
        <v>348</v>
      </c>
      <c r="I98" s="122"/>
    </row>
    <row r="99" spans="1:9" s="110" customFormat="1" hidden="1" x14ac:dyDescent="0.25">
      <c r="A99" s="306"/>
      <c r="B99" s="277"/>
      <c r="C99" s="277"/>
      <c r="D99" s="281"/>
      <c r="E99" s="277"/>
      <c r="F99" s="87">
        <f t="shared" si="0"/>
        <v>0</v>
      </c>
      <c r="G99" s="122" t="s">
        <v>348</v>
      </c>
      <c r="I99" s="122"/>
    </row>
    <row r="100" spans="1:9" s="110" customFormat="1" hidden="1" x14ac:dyDescent="0.25">
      <c r="A100" s="306"/>
      <c r="B100" s="277"/>
      <c r="C100" s="277"/>
      <c r="D100" s="281"/>
      <c r="E100" s="277"/>
      <c r="F100" s="87">
        <f t="shared" si="0"/>
        <v>0</v>
      </c>
      <c r="G100" s="122" t="s">
        <v>348</v>
      </c>
      <c r="I100" s="122"/>
    </row>
    <row r="101" spans="1:9" s="110" customFormat="1" hidden="1" x14ac:dyDescent="0.25">
      <c r="A101" s="306"/>
      <c r="B101" s="277"/>
      <c r="C101" s="277"/>
      <c r="D101" s="281"/>
      <c r="E101" s="277"/>
      <c r="F101" s="87">
        <f t="shared" si="0"/>
        <v>0</v>
      </c>
      <c r="G101" s="122" t="s">
        <v>348</v>
      </c>
      <c r="I101" s="122"/>
    </row>
    <row r="102" spans="1:9" s="110" customFormat="1" hidden="1" x14ac:dyDescent="0.25">
      <c r="A102" s="306"/>
      <c r="B102" s="277"/>
      <c r="C102" s="277"/>
      <c r="D102" s="281"/>
      <c r="E102" s="277"/>
      <c r="F102" s="87">
        <f t="shared" si="0"/>
        <v>0</v>
      </c>
      <c r="G102" s="122" t="s">
        <v>348</v>
      </c>
      <c r="I102" s="122"/>
    </row>
    <row r="103" spans="1:9" s="110" customFormat="1" hidden="1" x14ac:dyDescent="0.25">
      <c r="A103" s="306"/>
      <c r="B103" s="277"/>
      <c r="C103" s="277"/>
      <c r="D103" s="281"/>
      <c r="E103" s="277"/>
      <c r="F103" s="87">
        <f t="shared" si="0"/>
        <v>0</v>
      </c>
      <c r="G103" s="122" t="s">
        <v>348</v>
      </c>
      <c r="I103" s="122"/>
    </row>
    <row r="104" spans="1:9" s="110" customFormat="1" hidden="1" x14ac:dyDescent="0.25">
      <c r="A104" s="306"/>
      <c r="B104" s="277"/>
      <c r="C104" s="277"/>
      <c r="D104" s="281"/>
      <c r="E104" s="277"/>
      <c r="F104" s="87">
        <f t="shared" si="0"/>
        <v>0</v>
      </c>
      <c r="G104" s="122" t="s">
        <v>348</v>
      </c>
      <c r="I104" s="122"/>
    </row>
    <row r="105" spans="1:9" s="110" customFormat="1" hidden="1" x14ac:dyDescent="0.25">
      <c r="A105" s="306"/>
      <c r="B105" s="277"/>
      <c r="C105" s="277"/>
      <c r="D105" s="281"/>
      <c r="E105" s="277"/>
      <c r="F105" s="87">
        <f t="shared" si="0"/>
        <v>0</v>
      </c>
      <c r="G105" s="122" t="s">
        <v>348</v>
      </c>
      <c r="I105" s="122"/>
    </row>
    <row r="106" spans="1:9" s="110" customFormat="1" hidden="1" x14ac:dyDescent="0.25">
      <c r="A106" s="306"/>
      <c r="B106" s="277"/>
      <c r="C106" s="277"/>
      <c r="D106" s="281"/>
      <c r="E106" s="277"/>
      <c r="F106" s="87">
        <f t="shared" si="0"/>
        <v>0</v>
      </c>
      <c r="G106" s="122" t="s">
        <v>348</v>
      </c>
      <c r="I106" s="122"/>
    </row>
    <row r="107" spans="1:9" s="110" customFormat="1" hidden="1" x14ac:dyDescent="0.25">
      <c r="A107" s="306"/>
      <c r="B107" s="277"/>
      <c r="C107" s="277"/>
      <c r="D107" s="281"/>
      <c r="E107" s="277"/>
      <c r="F107" s="87">
        <f t="shared" si="0"/>
        <v>0</v>
      </c>
      <c r="G107" s="122" t="s">
        <v>348</v>
      </c>
      <c r="I107" s="122"/>
    </row>
    <row r="108" spans="1:9" s="110" customFormat="1" hidden="1" x14ac:dyDescent="0.25">
      <c r="A108" s="306"/>
      <c r="B108" s="277"/>
      <c r="C108" s="277"/>
      <c r="D108" s="281"/>
      <c r="E108" s="277"/>
      <c r="F108" s="87">
        <f t="shared" si="0"/>
        <v>0</v>
      </c>
      <c r="G108" s="122" t="s">
        <v>348</v>
      </c>
      <c r="I108" s="122"/>
    </row>
    <row r="109" spans="1:9" s="110" customFormat="1" hidden="1" x14ac:dyDescent="0.25">
      <c r="A109" s="306"/>
      <c r="B109" s="277"/>
      <c r="C109" s="277"/>
      <c r="D109" s="281"/>
      <c r="E109" s="277"/>
      <c r="F109" s="87">
        <f t="shared" si="0"/>
        <v>0</v>
      </c>
      <c r="G109" s="122" t="s">
        <v>348</v>
      </c>
      <c r="I109" s="122"/>
    </row>
    <row r="110" spans="1:9" s="110" customFormat="1" hidden="1" x14ac:dyDescent="0.25">
      <c r="A110" s="306"/>
      <c r="B110" s="277"/>
      <c r="C110" s="277"/>
      <c r="D110" s="281"/>
      <c r="E110" s="277"/>
      <c r="F110" s="87">
        <f t="shared" si="0"/>
        <v>0</v>
      </c>
      <c r="G110" s="122" t="s">
        <v>348</v>
      </c>
      <c r="I110" s="122"/>
    </row>
    <row r="111" spans="1:9" s="110" customFormat="1" hidden="1" x14ac:dyDescent="0.25">
      <c r="A111" s="306"/>
      <c r="B111" s="277"/>
      <c r="C111" s="277"/>
      <c r="D111" s="281"/>
      <c r="E111" s="277"/>
      <c r="F111" s="87">
        <f t="shared" si="0"/>
        <v>0</v>
      </c>
      <c r="G111" s="122" t="s">
        <v>348</v>
      </c>
      <c r="I111" s="122"/>
    </row>
    <row r="112" spans="1:9" s="110" customFormat="1" hidden="1" x14ac:dyDescent="0.25">
      <c r="A112" s="306"/>
      <c r="B112" s="277"/>
      <c r="C112" s="277"/>
      <c r="D112" s="281"/>
      <c r="E112" s="277"/>
      <c r="F112" s="87">
        <f t="shared" si="0"/>
        <v>0</v>
      </c>
      <c r="G112" s="122" t="s">
        <v>348</v>
      </c>
      <c r="I112" s="122"/>
    </row>
    <row r="113" spans="1:9" s="110" customFormat="1" hidden="1" x14ac:dyDescent="0.25">
      <c r="A113" s="306"/>
      <c r="B113" s="277"/>
      <c r="C113" s="277"/>
      <c r="D113" s="281"/>
      <c r="E113" s="277"/>
      <c r="F113" s="87">
        <f t="shared" si="0"/>
        <v>0</v>
      </c>
      <c r="G113" s="122" t="s">
        <v>348</v>
      </c>
      <c r="I113" s="122"/>
    </row>
    <row r="114" spans="1:9" s="110" customFormat="1" hidden="1" x14ac:dyDescent="0.25">
      <c r="A114" s="306"/>
      <c r="B114" s="277"/>
      <c r="C114" s="277"/>
      <c r="D114" s="281"/>
      <c r="E114" s="277"/>
      <c r="F114" s="87">
        <f t="shared" si="0"/>
        <v>0</v>
      </c>
      <c r="G114" s="122" t="s">
        <v>348</v>
      </c>
      <c r="I114" s="122"/>
    </row>
    <row r="115" spans="1:9" s="110" customFormat="1" hidden="1" x14ac:dyDescent="0.25">
      <c r="A115" s="306"/>
      <c r="B115" s="277"/>
      <c r="C115" s="277"/>
      <c r="D115" s="281"/>
      <c r="E115" s="277"/>
      <c r="F115" s="87">
        <f t="shared" si="0"/>
        <v>0</v>
      </c>
      <c r="G115" s="122" t="s">
        <v>348</v>
      </c>
      <c r="I115" s="122"/>
    </row>
    <row r="116" spans="1:9" s="110" customFormat="1" hidden="1" x14ac:dyDescent="0.25">
      <c r="A116" s="306"/>
      <c r="B116" s="277"/>
      <c r="C116" s="277"/>
      <c r="D116" s="281"/>
      <c r="E116" s="277"/>
      <c r="F116" s="87">
        <f t="shared" si="0"/>
        <v>0</v>
      </c>
      <c r="G116" s="122" t="s">
        <v>348</v>
      </c>
      <c r="I116" s="122"/>
    </row>
    <row r="117" spans="1:9" s="110" customFormat="1" hidden="1" x14ac:dyDescent="0.25">
      <c r="A117" s="306"/>
      <c r="B117" s="277"/>
      <c r="C117" s="277"/>
      <c r="D117" s="281"/>
      <c r="E117" s="277"/>
      <c r="F117" s="87">
        <f t="shared" si="0"/>
        <v>0</v>
      </c>
      <c r="G117" s="122" t="s">
        <v>348</v>
      </c>
      <c r="I117" s="122"/>
    </row>
    <row r="118" spans="1:9" s="110" customFormat="1" hidden="1" x14ac:dyDescent="0.25">
      <c r="A118" s="306"/>
      <c r="B118" s="277"/>
      <c r="C118" s="277"/>
      <c r="D118" s="281"/>
      <c r="E118" s="277"/>
      <c r="F118" s="87">
        <f t="shared" si="0"/>
        <v>0</v>
      </c>
      <c r="G118" s="122" t="s">
        <v>348</v>
      </c>
      <c r="I118" s="122"/>
    </row>
    <row r="119" spans="1:9" s="110" customFormat="1" hidden="1" x14ac:dyDescent="0.25">
      <c r="A119" s="306"/>
      <c r="B119" s="277"/>
      <c r="C119" s="277"/>
      <c r="D119" s="281"/>
      <c r="E119" s="277"/>
      <c r="F119" s="87">
        <f t="shared" si="0"/>
        <v>0</v>
      </c>
      <c r="G119" s="122" t="s">
        <v>348</v>
      </c>
      <c r="I119" s="122"/>
    </row>
    <row r="120" spans="1:9" s="110" customFormat="1" hidden="1" x14ac:dyDescent="0.25">
      <c r="A120" s="306"/>
      <c r="B120" s="277"/>
      <c r="C120" s="277"/>
      <c r="D120" s="281"/>
      <c r="E120" s="277"/>
      <c r="F120" s="87">
        <f t="shared" si="0"/>
        <v>0</v>
      </c>
      <c r="G120" s="122" t="s">
        <v>348</v>
      </c>
      <c r="I120" s="122"/>
    </row>
    <row r="121" spans="1:9" s="110" customFormat="1" hidden="1" x14ac:dyDescent="0.25">
      <c r="A121" s="306"/>
      <c r="B121" s="277"/>
      <c r="C121" s="277"/>
      <c r="D121" s="281"/>
      <c r="E121" s="277"/>
      <c r="F121" s="87">
        <f t="shared" si="0"/>
        <v>0</v>
      </c>
      <c r="G121" s="122" t="s">
        <v>348</v>
      </c>
      <c r="I121" s="122"/>
    </row>
    <row r="122" spans="1:9" s="110" customFormat="1" hidden="1" x14ac:dyDescent="0.25">
      <c r="A122" s="306"/>
      <c r="B122" s="277"/>
      <c r="C122" s="277"/>
      <c r="D122" s="281"/>
      <c r="E122" s="277"/>
      <c r="F122" s="87">
        <f t="shared" si="0"/>
        <v>0</v>
      </c>
      <c r="G122" s="122" t="s">
        <v>348</v>
      </c>
      <c r="I122" s="122"/>
    </row>
    <row r="123" spans="1:9" s="110" customFormat="1" hidden="1" x14ac:dyDescent="0.25">
      <c r="A123" s="306"/>
      <c r="B123" s="277"/>
      <c r="C123" s="277"/>
      <c r="D123" s="281"/>
      <c r="E123" s="277"/>
      <c r="F123" s="87">
        <f t="shared" si="0"/>
        <v>0</v>
      </c>
      <c r="G123" s="122" t="s">
        <v>348</v>
      </c>
      <c r="I123" s="122"/>
    </row>
    <row r="124" spans="1:9" s="110" customFormat="1" hidden="1" x14ac:dyDescent="0.25">
      <c r="A124" s="306"/>
      <c r="B124" s="277"/>
      <c r="C124" s="277"/>
      <c r="D124" s="281"/>
      <c r="E124" s="277"/>
      <c r="F124" s="87">
        <f t="shared" si="0"/>
        <v>0</v>
      </c>
      <c r="G124" s="122" t="s">
        <v>348</v>
      </c>
      <c r="I124" s="122"/>
    </row>
    <row r="125" spans="1:9" s="110" customFormat="1" hidden="1" x14ac:dyDescent="0.25">
      <c r="A125" s="306"/>
      <c r="B125" s="277"/>
      <c r="C125" s="277"/>
      <c r="D125" s="281"/>
      <c r="E125" s="277"/>
      <c r="F125" s="87">
        <f t="shared" si="0"/>
        <v>0</v>
      </c>
      <c r="G125" s="122" t="s">
        <v>348</v>
      </c>
      <c r="I125" s="122"/>
    </row>
    <row r="126" spans="1:9" s="110" customFormat="1" hidden="1" x14ac:dyDescent="0.25">
      <c r="A126" s="306"/>
      <c r="B126" s="277"/>
      <c r="C126" s="277"/>
      <c r="D126" s="281"/>
      <c r="E126" s="277"/>
      <c r="F126" s="87">
        <f t="shared" si="0"/>
        <v>0</v>
      </c>
      <c r="G126" s="122" t="s">
        <v>348</v>
      </c>
      <c r="I126" s="122"/>
    </row>
    <row r="127" spans="1:9" s="110" customFormat="1" hidden="1" x14ac:dyDescent="0.25">
      <c r="A127" s="306"/>
      <c r="B127" s="277"/>
      <c r="C127" s="277"/>
      <c r="D127" s="281"/>
      <c r="E127" s="277"/>
      <c r="F127" s="87">
        <f t="shared" si="0"/>
        <v>0</v>
      </c>
      <c r="G127" s="122" t="s">
        <v>348</v>
      </c>
      <c r="I127" s="122"/>
    </row>
    <row r="128" spans="1:9" s="110" customFormat="1" hidden="1" x14ac:dyDescent="0.25">
      <c r="A128" s="306"/>
      <c r="B128" s="277"/>
      <c r="C128" s="277"/>
      <c r="D128" s="281"/>
      <c r="E128" s="277"/>
      <c r="F128" s="87">
        <f t="shared" si="0"/>
        <v>0</v>
      </c>
      <c r="G128" s="122" t="s">
        <v>348</v>
      </c>
      <c r="I128" s="122"/>
    </row>
    <row r="129" spans="1:9" s="110" customFormat="1" hidden="1" x14ac:dyDescent="0.25">
      <c r="A129" s="306"/>
      <c r="B129" s="277"/>
      <c r="C129" s="277"/>
      <c r="D129" s="281"/>
      <c r="E129" s="277"/>
      <c r="F129" s="87">
        <f t="shared" si="0"/>
        <v>0</v>
      </c>
      <c r="G129" s="122" t="s">
        <v>348</v>
      </c>
      <c r="I129" s="122"/>
    </row>
    <row r="130" spans="1:9" s="110" customFormat="1" hidden="1" x14ac:dyDescent="0.25">
      <c r="A130" s="306"/>
      <c r="B130" s="277"/>
      <c r="C130" s="277"/>
      <c r="D130" s="281"/>
      <c r="E130" s="277"/>
      <c r="F130" s="87">
        <f t="shared" si="0"/>
        <v>0</v>
      </c>
      <c r="G130" s="122" t="s">
        <v>348</v>
      </c>
      <c r="I130" s="122"/>
    </row>
    <row r="131" spans="1:9" s="110" customFormat="1" hidden="1" x14ac:dyDescent="0.25">
      <c r="A131" s="306"/>
      <c r="B131" s="277"/>
      <c r="C131" s="277"/>
      <c r="D131" s="281"/>
      <c r="E131" s="277"/>
      <c r="F131" s="87">
        <f t="shared" si="0"/>
        <v>0</v>
      </c>
      <c r="G131" s="122" t="s">
        <v>348</v>
      </c>
      <c r="I131" s="122"/>
    </row>
    <row r="132" spans="1:9" s="110" customFormat="1" hidden="1" x14ac:dyDescent="0.25">
      <c r="A132" s="306"/>
      <c r="B132" s="277"/>
      <c r="C132" s="277"/>
      <c r="D132" s="281"/>
      <c r="E132" s="277"/>
      <c r="F132" s="87">
        <f t="shared" si="0"/>
        <v>0</v>
      </c>
      <c r="G132" s="122" t="s">
        <v>348</v>
      </c>
      <c r="I132" s="122"/>
    </row>
    <row r="133" spans="1:9" s="110" customFormat="1" hidden="1" x14ac:dyDescent="0.25">
      <c r="A133" s="306"/>
      <c r="B133" s="277"/>
      <c r="C133" s="277"/>
      <c r="D133" s="281"/>
      <c r="E133" s="277"/>
      <c r="F133" s="87">
        <f t="shared" si="0"/>
        <v>0</v>
      </c>
      <c r="G133" s="122" t="s">
        <v>348</v>
      </c>
      <c r="I133" s="122"/>
    </row>
    <row r="134" spans="1:9" s="110" customFormat="1" hidden="1" x14ac:dyDescent="0.25">
      <c r="A134" s="306"/>
      <c r="B134" s="277"/>
      <c r="C134" s="277"/>
      <c r="D134" s="281"/>
      <c r="E134" s="277"/>
      <c r="F134" s="87">
        <f t="shared" si="0"/>
        <v>0</v>
      </c>
      <c r="G134" s="122" t="s">
        <v>348</v>
      </c>
      <c r="I134" s="122"/>
    </row>
    <row r="135" spans="1:9" s="110" customFormat="1" x14ac:dyDescent="0.25">
      <c r="A135" s="306" t="s">
        <v>62</v>
      </c>
      <c r="B135" s="277">
        <v>3</v>
      </c>
      <c r="C135" s="277" t="s">
        <v>322</v>
      </c>
      <c r="D135" s="281">
        <f t="shared" ref="D135:D140" ca="1" si="2">RAND()*400000</f>
        <v>329393.36576087651</v>
      </c>
      <c r="E135" s="277">
        <v>7</v>
      </c>
      <c r="F135" s="309">
        <f ca="1">ROUND(+B135*D135*E135,2)</f>
        <v>6917260.6799999997</v>
      </c>
      <c r="G135" s="122" t="s">
        <v>348</v>
      </c>
      <c r="I135" s="122"/>
    </row>
    <row r="136" spans="1:9" s="110" customFormat="1" x14ac:dyDescent="0.25">
      <c r="A136" s="305"/>
      <c r="B136" s="98"/>
      <c r="C136" s="98"/>
      <c r="D136" s="144"/>
      <c r="E136" s="216" t="s">
        <v>40</v>
      </c>
      <c r="F136" s="322">
        <f ca="1">ROUND(SUBTOTAL(109,F6:F135),2)</f>
        <v>21630119.399999999</v>
      </c>
      <c r="G136" s="122" t="s">
        <v>348</v>
      </c>
      <c r="I136" s="125" t="s">
        <v>352</v>
      </c>
    </row>
    <row r="137" spans="1:9" s="110" customFormat="1" x14ac:dyDescent="0.25">
      <c r="A137" s="305"/>
      <c r="B137" s="98"/>
      <c r="C137" s="98"/>
      <c r="D137" s="144"/>
      <c r="E137" s="98"/>
      <c r="F137" s="310"/>
      <c r="G137" s="122" t="s">
        <v>349</v>
      </c>
    </row>
    <row r="138" spans="1:9" s="110" customFormat="1" x14ac:dyDescent="0.25">
      <c r="A138" s="306" t="s">
        <v>329</v>
      </c>
      <c r="B138" s="277">
        <v>3</v>
      </c>
      <c r="C138" s="277" t="s">
        <v>322</v>
      </c>
      <c r="D138" s="281">
        <f t="shared" ca="1" si="2"/>
        <v>129292.88239769936</v>
      </c>
      <c r="E138" s="277">
        <v>7</v>
      </c>
      <c r="F138" s="87">
        <f ca="1">ROUND(+B138*D138*E138,2)</f>
        <v>2715150.53</v>
      </c>
      <c r="G138" s="122" t="s">
        <v>349</v>
      </c>
    </row>
    <row r="139" spans="1:9" s="110" customFormat="1" x14ac:dyDescent="0.25">
      <c r="A139" s="306" t="s">
        <v>356</v>
      </c>
      <c r="B139" s="277">
        <v>3</v>
      </c>
      <c r="C139" s="277" t="s">
        <v>322</v>
      </c>
      <c r="D139" s="281">
        <f t="shared" ca="1" si="2"/>
        <v>114309.37263638464</v>
      </c>
      <c r="E139" s="277">
        <v>7</v>
      </c>
      <c r="F139" s="87">
        <f t="shared" ref="F139:F266" ca="1" si="3">ROUND(+B139*D139*E139,2)</f>
        <v>2400496.83</v>
      </c>
      <c r="G139" s="122" t="s">
        <v>349</v>
      </c>
      <c r="I139" s="122"/>
    </row>
    <row r="140" spans="1:9" s="110" customFormat="1" x14ac:dyDescent="0.25">
      <c r="A140" s="306" t="s">
        <v>357</v>
      </c>
      <c r="B140" s="277">
        <v>3</v>
      </c>
      <c r="C140" s="277" t="s">
        <v>322</v>
      </c>
      <c r="D140" s="281">
        <f t="shared" ca="1" si="2"/>
        <v>78702.50207364955</v>
      </c>
      <c r="E140" s="277">
        <v>7</v>
      </c>
      <c r="F140" s="87">
        <f t="shared" ca="1" si="3"/>
        <v>1652752.54</v>
      </c>
      <c r="G140" s="122" t="s">
        <v>349</v>
      </c>
      <c r="I140" s="122"/>
    </row>
    <row r="141" spans="1:9" s="110" customFormat="1" hidden="1" x14ac:dyDescent="0.25">
      <c r="A141" s="306"/>
      <c r="B141" s="277"/>
      <c r="C141" s="277"/>
      <c r="D141" s="281"/>
      <c r="E141" s="277"/>
      <c r="F141" s="87">
        <f t="shared" si="3"/>
        <v>0</v>
      </c>
      <c r="G141" s="122" t="s">
        <v>349</v>
      </c>
      <c r="I141" s="122"/>
    </row>
    <row r="142" spans="1:9" s="110" customFormat="1" hidden="1" x14ac:dyDescent="0.25">
      <c r="A142" s="306"/>
      <c r="B142" s="277"/>
      <c r="C142" s="277"/>
      <c r="D142" s="281"/>
      <c r="E142" s="277"/>
      <c r="F142" s="87">
        <f t="shared" si="3"/>
        <v>0</v>
      </c>
      <c r="G142" s="122" t="s">
        <v>349</v>
      </c>
      <c r="I142" s="122"/>
    </row>
    <row r="143" spans="1:9" s="110" customFormat="1" hidden="1" x14ac:dyDescent="0.25">
      <c r="A143" s="306"/>
      <c r="B143" s="277"/>
      <c r="C143" s="277"/>
      <c r="D143" s="281"/>
      <c r="E143" s="277"/>
      <c r="F143" s="87">
        <f t="shared" si="3"/>
        <v>0</v>
      </c>
      <c r="G143" s="122" t="s">
        <v>349</v>
      </c>
      <c r="I143" s="122"/>
    </row>
    <row r="144" spans="1:9" s="110" customFormat="1" hidden="1" x14ac:dyDescent="0.25">
      <c r="A144" s="306"/>
      <c r="B144" s="277"/>
      <c r="C144" s="277"/>
      <c r="D144" s="281"/>
      <c r="E144" s="277"/>
      <c r="F144" s="87">
        <f t="shared" si="3"/>
        <v>0</v>
      </c>
      <c r="G144" s="122" t="s">
        <v>349</v>
      </c>
      <c r="I144" s="122"/>
    </row>
    <row r="145" spans="1:9" s="110" customFormat="1" hidden="1" x14ac:dyDescent="0.25">
      <c r="A145" s="306"/>
      <c r="B145" s="277"/>
      <c r="C145" s="277"/>
      <c r="D145" s="281"/>
      <c r="E145" s="277"/>
      <c r="F145" s="87">
        <f t="shared" si="3"/>
        <v>0</v>
      </c>
      <c r="G145" s="122" t="s">
        <v>349</v>
      </c>
      <c r="I145" s="122"/>
    </row>
    <row r="146" spans="1:9" s="110" customFormat="1" hidden="1" x14ac:dyDescent="0.25">
      <c r="A146" s="306"/>
      <c r="B146" s="277"/>
      <c r="C146" s="277"/>
      <c r="D146" s="281"/>
      <c r="E146" s="277"/>
      <c r="F146" s="87">
        <f t="shared" si="3"/>
        <v>0</v>
      </c>
      <c r="G146" s="122" t="s">
        <v>349</v>
      </c>
      <c r="I146" s="122"/>
    </row>
    <row r="147" spans="1:9" s="110" customFormat="1" hidden="1" x14ac:dyDescent="0.25">
      <c r="A147" s="306"/>
      <c r="B147" s="277"/>
      <c r="C147" s="277"/>
      <c r="D147" s="281"/>
      <c r="E147" s="277"/>
      <c r="F147" s="87">
        <f t="shared" si="3"/>
        <v>0</v>
      </c>
      <c r="G147" s="122" t="s">
        <v>349</v>
      </c>
      <c r="I147" s="122"/>
    </row>
    <row r="148" spans="1:9" s="110" customFormat="1" hidden="1" x14ac:dyDescent="0.25">
      <c r="A148" s="306"/>
      <c r="B148" s="277"/>
      <c r="C148" s="277"/>
      <c r="D148" s="281"/>
      <c r="E148" s="277"/>
      <c r="F148" s="87">
        <f t="shared" si="3"/>
        <v>0</v>
      </c>
      <c r="G148" s="122" t="s">
        <v>349</v>
      </c>
      <c r="I148" s="122"/>
    </row>
    <row r="149" spans="1:9" s="110" customFormat="1" hidden="1" x14ac:dyDescent="0.25">
      <c r="A149" s="306"/>
      <c r="B149" s="277"/>
      <c r="C149" s="277"/>
      <c r="D149" s="281"/>
      <c r="E149" s="277"/>
      <c r="F149" s="87">
        <f t="shared" si="3"/>
        <v>0</v>
      </c>
      <c r="G149" s="122" t="s">
        <v>349</v>
      </c>
      <c r="I149" s="122"/>
    </row>
    <row r="150" spans="1:9" s="110" customFormat="1" hidden="1" x14ac:dyDescent="0.25">
      <c r="A150" s="306"/>
      <c r="B150" s="277"/>
      <c r="C150" s="277"/>
      <c r="D150" s="281"/>
      <c r="E150" s="277"/>
      <c r="F150" s="87">
        <f t="shared" si="3"/>
        <v>0</v>
      </c>
      <c r="G150" s="122" t="s">
        <v>349</v>
      </c>
      <c r="I150" s="122"/>
    </row>
    <row r="151" spans="1:9" s="110" customFormat="1" hidden="1" x14ac:dyDescent="0.25">
      <c r="A151" s="306"/>
      <c r="B151" s="277"/>
      <c r="C151" s="277"/>
      <c r="D151" s="281"/>
      <c r="E151" s="277"/>
      <c r="F151" s="87">
        <f t="shared" si="3"/>
        <v>0</v>
      </c>
      <c r="G151" s="122" t="s">
        <v>349</v>
      </c>
      <c r="I151" s="122"/>
    </row>
    <row r="152" spans="1:9" s="110" customFormat="1" hidden="1" x14ac:dyDescent="0.25">
      <c r="A152" s="306"/>
      <c r="B152" s="277"/>
      <c r="C152" s="277"/>
      <c r="D152" s="281"/>
      <c r="E152" s="277"/>
      <c r="F152" s="87">
        <f t="shared" si="3"/>
        <v>0</v>
      </c>
      <c r="G152" s="122" t="s">
        <v>349</v>
      </c>
      <c r="I152" s="122"/>
    </row>
    <row r="153" spans="1:9" s="110" customFormat="1" hidden="1" x14ac:dyDescent="0.25">
      <c r="A153" s="306"/>
      <c r="B153" s="277"/>
      <c r="C153" s="277"/>
      <c r="D153" s="281"/>
      <c r="E153" s="277"/>
      <c r="F153" s="87">
        <f t="shared" si="3"/>
        <v>0</v>
      </c>
      <c r="G153" s="122" t="s">
        <v>349</v>
      </c>
      <c r="I153" s="122"/>
    </row>
    <row r="154" spans="1:9" s="110" customFormat="1" hidden="1" x14ac:dyDescent="0.25">
      <c r="A154" s="306"/>
      <c r="B154" s="277"/>
      <c r="C154" s="277"/>
      <c r="D154" s="281"/>
      <c r="E154" s="277"/>
      <c r="F154" s="87">
        <f t="shared" si="3"/>
        <v>0</v>
      </c>
      <c r="G154" s="122" t="s">
        <v>349</v>
      </c>
      <c r="I154" s="122"/>
    </row>
    <row r="155" spans="1:9" s="110" customFormat="1" hidden="1" x14ac:dyDescent="0.25">
      <c r="A155" s="306"/>
      <c r="B155" s="277"/>
      <c r="C155" s="277"/>
      <c r="D155" s="281"/>
      <c r="E155" s="277"/>
      <c r="F155" s="87">
        <f t="shared" si="3"/>
        <v>0</v>
      </c>
      <c r="G155" s="122" t="s">
        <v>349</v>
      </c>
      <c r="I155" s="122"/>
    </row>
    <row r="156" spans="1:9" s="110" customFormat="1" hidden="1" x14ac:dyDescent="0.25">
      <c r="A156" s="306"/>
      <c r="B156" s="277"/>
      <c r="C156" s="277"/>
      <c r="D156" s="281"/>
      <c r="E156" s="277"/>
      <c r="F156" s="87">
        <f t="shared" si="3"/>
        <v>0</v>
      </c>
      <c r="G156" s="122" t="s">
        <v>349</v>
      </c>
      <c r="I156" s="122"/>
    </row>
    <row r="157" spans="1:9" s="110" customFormat="1" hidden="1" x14ac:dyDescent="0.25">
      <c r="A157" s="306"/>
      <c r="B157" s="277"/>
      <c r="C157" s="277"/>
      <c r="D157" s="281"/>
      <c r="E157" s="277"/>
      <c r="F157" s="87">
        <f t="shared" si="3"/>
        <v>0</v>
      </c>
      <c r="G157" s="122" t="s">
        <v>349</v>
      </c>
      <c r="I157" s="122"/>
    </row>
    <row r="158" spans="1:9" s="110" customFormat="1" hidden="1" x14ac:dyDescent="0.25">
      <c r="A158" s="306"/>
      <c r="B158" s="277"/>
      <c r="C158" s="277"/>
      <c r="D158" s="281"/>
      <c r="E158" s="277"/>
      <c r="F158" s="87">
        <f t="shared" si="3"/>
        <v>0</v>
      </c>
      <c r="G158" s="122" t="s">
        <v>349</v>
      </c>
      <c r="I158" s="122"/>
    </row>
    <row r="159" spans="1:9" s="110" customFormat="1" hidden="1" x14ac:dyDescent="0.25">
      <c r="A159" s="306"/>
      <c r="B159" s="277"/>
      <c r="C159" s="277"/>
      <c r="D159" s="281"/>
      <c r="E159" s="277"/>
      <c r="F159" s="87">
        <f t="shared" si="3"/>
        <v>0</v>
      </c>
      <c r="G159" s="122" t="s">
        <v>349</v>
      </c>
      <c r="I159" s="122"/>
    </row>
    <row r="160" spans="1:9" s="110" customFormat="1" hidden="1" x14ac:dyDescent="0.25">
      <c r="A160" s="306"/>
      <c r="B160" s="277"/>
      <c r="C160" s="277"/>
      <c r="D160" s="281"/>
      <c r="E160" s="277"/>
      <c r="F160" s="87">
        <f t="shared" si="3"/>
        <v>0</v>
      </c>
      <c r="G160" s="122" t="s">
        <v>349</v>
      </c>
      <c r="I160" s="122"/>
    </row>
    <row r="161" spans="1:9" s="110" customFormat="1" hidden="1" x14ac:dyDescent="0.25">
      <c r="A161" s="306"/>
      <c r="B161" s="277"/>
      <c r="C161" s="277"/>
      <c r="D161" s="281"/>
      <c r="E161" s="277"/>
      <c r="F161" s="87">
        <f t="shared" si="3"/>
        <v>0</v>
      </c>
      <c r="G161" s="122" t="s">
        <v>349</v>
      </c>
      <c r="I161" s="122"/>
    </row>
    <row r="162" spans="1:9" s="110" customFormat="1" hidden="1" x14ac:dyDescent="0.25">
      <c r="A162" s="306"/>
      <c r="B162" s="277"/>
      <c r="C162" s="277"/>
      <c r="D162" s="281"/>
      <c r="E162" s="277"/>
      <c r="F162" s="87">
        <f t="shared" si="3"/>
        <v>0</v>
      </c>
      <c r="G162" s="122" t="s">
        <v>349</v>
      </c>
      <c r="I162" s="122"/>
    </row>
    <row r="163" spans="1:9" s="110" customFormat="1" hidden="1" x14ac:dyDescent="0.25">
      <c r="A163" s="306"/>
      <c r="B163" s="277"/>
      <c r="C163" s="277"/>
      <c r="D163" s="281"/>
      <c r="E163" s="277"/>
      <c r="F163" s="87">
        <f t="shared" si="3"/>
        <v>0</v>
      </c>
      <c r="G163" s="122" t="s">
        <v>349</v>
      </c>
      <c r="I163" s="122"/>
    </row>
    <row r="164" spans="1:9" s="110" customFormat="1" hidden="1" x14ac:dyDescent="0.25">
      <c r="A164" s="306"/>
      <c r="B164" s="277"/>
      <c r="C164" s="277"/>
      <c r="D164" s="281"/>
      <c r="E164" s="277"/>
      <c r="F164" s="87">
        <f t="shared" si="3"/>
        <v>0</v>
      </c>
      <c r="G164" s="122" t="s">
        <v>349</v>
      </c>
      <c r="I164" s="122"/>
    </row>
    <row r="165" spans="1:9" s="110" customFormat="1" hidden="1" x14ac:dyDescent="0.25">
      <c r="A165" s="306"/>
      <c r="B165" s="277"/>
      <c r="C165" s="277"/>
      <c r="D165" s="281"/>
      <c r="E165" s="277"/>
      <c r="F165" s="87">
        <f t="shared" si="3"/>
        <v>0</v>
      </c>
      <c r="G165" s="122" t="s">
        <v>349</v>
      </c>
      <c r="I165" s="122"/>
    </row>
    <row r="166" spans="1:9" s="110" customFormat="1" hidden="1" x14ac:dyDescent="0.25">
      <c r="A166" s="306"/>
      <c r="B166" s="277"/>
      <c r="C166" s="277"/>
      <c r="D166" s="281"/>
      <c r="E166" s="277"/>
      <c r="F166" s="87">
        <f t="shared" si="3"/>
        <v>0</v>
      </c>
      <c r="G166" s="122" t="s">
        <v>349</v>
      </c>
      <c r="I166" s="122"/>
    </row>
    <row r="167" spans="1:9" s="110" customFormat="1" hidden="1" x14ac:dyDescent="0.25">
      <c r="A167" s="306"/>
      <c r="B167" s="277"/>
      <c r="C167" s="277"/>
      <c r="D167" s="281"/>
      <c r="E167" s="277"/>
      <c r="F167" s="87">
        <f t="shared" si="3"/>
        <v>0</v>
      </c>
      <c r="G167" s="122" t="s">
        <v>349</v>
      </c>
      <c r="I167" s="122"/>
    </row>
    <row r="168" spans="1:9" s="110" customFormat="1" hidden="1" x14ac:dyDescent="0.25">
      <c r="A168" s="306"/>
      <c r="B168" s="277"/>
      <c r="C168" s="277"/>
      <c r="D168" s="281"/>
      <c r="E168" s="277"/>
      <c r="F168" s="87">
        <f t="shared" si="3"/>
        <v>0</v>
      </c>
      <c r="G168" s="122" t="s">
        <v>349</v>
      </c>
      <c r="I168" s="122"/>
    </row>
    <row r="169" spans="1:9" s="110" customFormat="1" hidden="1" x14ac:dyDescent="0.25">
      <c r="A169" s="306"/>
      <c r="B169" s="277"/>
      <c r="C169" s="277"/>
      <c r="D169" s="281"/>
      <c r="E169" s="277"/>
      <c r="F169" s="87">
        <f t="shared" si="3"/>
        <v>0</v>
      </c>
      <c r="G169" s="122" t="s">
        <v>349</v>
      </c>
      <c r="I169" s="122"/>
    </row>
    <row r="170" spans="1:9" s="110" customFormat="1" hidden="1" x14ac:dyDescent="0.25">
      <c r="A170" s="306"/>
      <c r="B170" s="277"/>
      <c r="C170" s="277"/>
      <c r="D170" s="281"/>
      <c r="E170" s="277"/>
      <c r="F170" s="87">
        <f t="shared" si="3"/>
        <v>0</v>
      </c>
      <c r="G170" s="122" t="s">
        <v>349</v>
      </c>
      <c r="I170" s="122"/>
    </row>
    <row r="171" spans="1:9" s="110" customFormat="1" hidden="1" x14ac:dyDescent="0.25">
      <c r="A171" s="306"/>
      <c r="B171" s="277"/>
      <c r="C171" s="277"/>
      <c r="D171" s="281"/>
      <c r="E171" s="277"/>
      <c r="F171" s="87">
        <f t="shared" si="3"/>
        <v>0</v>
      </c>
      <c r="G171" s="122" t="s">
        <v>349</v>
      </c>
      <c r="I171" s="122"/>
    </row>
    <row r="172" spans="1:9" s="110" customFormat="1" hidden="1" x14ac:dyDescent="0.25">
      <c r="A172" s="306"/>
      <c r="B172" s="277"/>
      <c r="C172" s="277"/>
      <c r="D172" s="281"/>
      <c r="E172" s="277"/>
      <c r="F172" s="87">
        <f t="shared" si="3"/>
        <v>0</v>
      </c>
      <c r="G172" s="122" t="s">
        <v>349</v>
      </c>
      <c r="I172" s="122"/>
    </row>
    <row r="173" spans="1:9" s="110" customFormat="1" hidden="1" x14ac:dyDescent="0.25">
      <c r="A173" s="306"/>
      <c r="B173" s="277"/>
      <c r="C173" s="277"/>
      <c r="D173" s="281"/>
      <c r="E173" s="277"/>
      <c r="F173" s="87">
        <f t="shared" si="3"/>
        <v>0</v>
      </c>
      <c r="G173" s="122" t="s">
        <v>349</v>
      </c>
      <c r="I173" s="122"/>
    </row>
    <row r="174" spans="1:9" s="110" customFormat="1" hidden="1" x14ac:dyDescent="0.25">
      <c r="A174" s="306"/>
      <c r="B174" s="277"/>
      <c r="C174" s="277"/>
      <c r="D174" s="281"/>
      <c r="E174" s="277"/>
      <c r="F174" s="87">
        <f t="shared" si="3"/>
        <v>0</v>
      </c>
      <c r="G174" s="122" t="s">
        <v>349</v>
      </c>
      <c r="I174" s="122"/>
    </row>
    <row r="175" spans="1:9" s="110" customFormat="1" hidden="1" x14ac:dyDescent="0.25">
      <c r="A175" s="306"/>
      <c r="B175" s="277"/>
      <c r="C175" s="277"/>
      <c r="D175" s="281"/>
      <c r="E175" s="277"/>
      <c r="F175" s="87">
        <f t="shared" si="3"/>
        <v>0</v>
      </c>
      <c r="G175" s="122" t="s">
        <v>349</v>
      </c>
      <c r="I175" s="122"/>
    </row>
    <row r="176" spans="1:9" s="110" customFormat="1" hidden="1" x14ac:dyDescent="0.25">
      <c r="A176" s="306"/>
      <c r="B176" s="277"/>
      <c r="C176" s="277"/>
      <c r="D176" s="281"/>
      <c r="E176" s="277"/>
      <c r="F176" s="87">
        <f t="shared" si="3"/>
        <v>0</v>
      </c>
      <c r="G176" s="122" t="s">
        <v>349</v>
      </c>
      <c r="I176" s="122"/>
    </row>
    <row r="177" spans="1:9" s="110" customFormat="1" hidden="1" x14ac:dyDescent="0.25">
      <c r="A177" s="306"/>
      <c r="B177" s="277"/>
      <c r="C177" s="277"/>
      <c r="D177" s="281"/>
      <c r="E177" s="277"/>
      <c r="F177" s="87">
        <f t="shared" si="3"/>
        <v>0</v>
      </c>
      <c r="G177" s="122" t="s">
        <v>349</v>
      </c>
      <c r="I177" s="122"/>
    </row>
    <row r="178" spans="1:9" s="110" customFormat="1" hidden="1" x14ac:dyDescent="0.25">
      <c r="A178" s="306"/>
      <c r="B178" s="277"/>
      <c r="C178" s="277"/>
      <c r="D178" s="281"/>
      <c r="E178" s="277"/>
      <c r="F178" s="87">
        <f t="shared" si="3"/>
        <v>0</v>
      </c>
      <c r="G178" s="122" t="s">
        <v>349</v>
      </c>
      <c r="I178" s="122"/>
    </row>
    <row r="179" spans="1:9" s="110" customFormat="1" hidden="1" x14ac:dyDescent="0.25">
      <c r="A179" s="306"/>
      <c r="B179" s="277"/>
      <c r="C179" s="277"/>
      <c r="D179" s="281"/>
      <c r="E179" s="277"/>
      <c r="F179" s="87">
        <f t="shared" si="3"/>
        <v>0</v>
      </c>
      <c r="G179" s="122" t="s">
        <v>349</v>
      </c>
      <c r="I179" s="122"/>
    </row>
    <row r="180" spans="1:9" s="110" customFormat="1" hidden="1" x14ac:dyDescent="0.25">
      <c r="A180" s="306"/>
      <c r="B180" s="277"/>
      <c r="C180" s="277"/>
      <c r="D180" s="281"/>
      <c r="E180" s="277"/>
      <c r="F180" s="87">
        <f t="shared" si="3"/>
        <v>0</v>
      </c>
      <c r="G180" s="122" t="s">
        <v>349</v>
      </c>
      <c r="I180" s="122"/>
    </row>
    <row r="181" spans="1:9" s="110" customFormat="1" hidden="1" x14ac:dyDescent="0.25">
      <c r="A181" s="306"/>
      <c r="B181" s="277"/>
      <c r="C181" s="277"/>
      <c r="D181" s="281"/>
      <c r="E181" s="277"/>
      <c r="F181" s="87">
        <f t="shared" si="3"/>
        <v>0</v>
      </c>
      <c r="G181" s="122" t="s">
        <v>349</v>
      </c>
      <c r="I181" s="122"/>
    </row>
    <row r="182" spans="1:9" s="110" customFormat="1" hidden="1" x14ac:dyDescent="0.25">
      <c r="A182" s="306"/>
      <c r="B182" s="277"/>
      <c r="C182" s="277"/>
      <c r="D182" s="281"/>
      <c r="E182" s="277"/>
      <c r="F182" s="87">
        <f t="shared" si="3"/>
        <v>0</v>
      </c>
      <c r="G182" s="122" t="s">
        <v>349</v>
      </c>
      <c r="I182" s="122"/>
    </row>
    <row r="183" spans="1:9" s="110" customFormat="1" hidden="1" x14ac:dyDescent="0.25">
      <c r="A183" s="306"/>
      <c r="B183" s="277"/>
      <c r="C183" s="277"/>
      <c r="D183" s="281"/>
      <c r="E183" s="277"/>
      <c r="F183" s="87">
        <f t="shared" si="3"/>
        <v>0</v>
      </c>
      <c r="G183" s="122" t="s">
        <v>349</v>
      </c>
      <c r="I183" s="122"/>
    </row>
    <row r="184" spans="1:9" s="110" customFormat="1" hidden="1" x14ac:dyDescent="0.25">
      <c r="A184" s="306"/>
      <c r="B184" s="277"/>
      <c r="C184" s="277"/>
      <c r="D184" s="281"/>
      <c r="E184" s="277"/>
      <c r="F184" s="87">
        <f t="shared" si="3"/>
        <v>0</v>
      </c>
      <c r="G184" s="122" t="s">
        <v>349</v>
      </c>
      <c r="I184" s="122"/>
    </row>
    <row r="185" spans="1:9" s="110" customFormat="1" hidden="1" x14ac:dyDescent="0.25">
      <c r="A185" s="306"/>
      <c r="B185" s="277"/>
      <c r="C185" s="277"/>
      <c r="D185" s="281"/>
      <c r="E185" s="277"/>
      <c r="F185" s="87">
        <f t="shared" si="3"/>
        <v>0</v>
      </c>
      <c r="G185" s="122" t="s">
        <v>349</v>
      </c>
      <c r="I185" s="122"/>
    </row>
    <row r="186" spans="1:9" s="110" customFormat="1" hidden="1" x14ac:dyDescent="0.25">
      <c r="A186" s="306"/>
      <c r="B186" s="277"/>
      <c r="C186" s="277"/>
      <c r="D186" s="281"/>
      <c r="E186" s="277"/>
      <c r="F186" s="87">
        <f t="shared" si="3"/>
        <v>0</v>
      </c>
      <c r="G186" s="122" t="s">
        <v>349</v>
      </c>
      <c r="I186" s="122"/>
    </row>
    <row r="187" spans="1:9" s="110" customFormat="1" hidden="1" x14ac:dyDescent="0.25">
      <c r="A187" s="306"/>
      <c r="B187" s="277"/>
      <c r="C187" s="277"/>
      <c r="D187" s="281"/>
      <c r="E187" s="277"/>
      <c r="F187" s="87">
        <f t="shared" si="3"/>
        <v>0</v>
      </c>
      <c r="G187" s="122" t="s">
        <v>349</v>
      </c>
      <c r="I187" s="122"/>
    </row>
    <row r="188" spans="1:9" s="110" customFormat="1" hidden="1" x14ac:dyDescent="0.25">
      <c r="A188" s="306"/>
      <c r="B188" s="277"/>
      <c r="C188" s="277"/>
      <c r="D188" s="281"/>
      <c r="E188" s="277"/>
      <c r="F188" s="87">
        <f t="shared" si="3"/>
        <v>0</v>
      </c>
      <c r="G188" s="122" t="s">
        <v>349</v>
      </c>
      <c r="I188" s="122"/>
    </row>
    <row r="189" spans="1:9" s="110" customFormat="1" hidden="1" x14ac:dyDescent="0.25">
      <c r="A189" s="306"/>
      <c r="B189" s="277"/>
      <c r="C189" s="277"/>
      <c r="D189" s="281"/>
      <c r="E189" s="277"/>
      <c r="F189" s="87">
        <f t="shared" si="3"/>
        <v>0</v>
      </c>
      <c r="G189" s="122" t="s">
        <v>349</v>
      </c>
      <c r="I189" s="122"/>
    </row>
    <row r="190" spans="1:9" s="110" customFormat="1" hidden="1" x14ac:dyDescent="0.25">
      <c r="A190" s="306"/>
      <c r="B190" s="277"/>
      <c r="C190" s="277"/>
      <c r="D190" s="281"/>
      <c r="E190" s="277"/>
      <c r="F190" s="87">
        <f t="shared" si="3"/>
        <v>0</v>
      </c>
      <c r="G190" s="122" t="s">
        <v>349</v>
      </c>
      <c r="I190" s="122"/>
    </row>
    <row r="191" spans="1:9" s="110" customFormat="1" hidden="1" x14ac:dyDescent="0.25">
      <c r="A191" s="306"/>
      <c r="B191" s="277"/>
      <c r="C191" s="277"/>
      <c r="D191" s="281"/>
      <c r="E191" s="277"/>
      <c r="F191" s="87">
        <f t="shared" si="3"/>
        <v>0</v>
      </c>
      <c r="G191" s="122" t="s">
        <v>349</v>
      </c>
      <c r="I191" s="122"/>
    </row>
    <row r="192" spans="1:9" s="110" customFormat="1" hidden="1" x14ac:dyDescent="0.25">
      <c r="A192" s="306"/>
      <c r="B192" s="277"/>
      <c r="C192" s="277"/>
      <c r="D192" s="281"/>
      <c r="E192" s="277"/>
      <c r="F192" s="87">
        <f t="shared" si="3"/>
        <v>0</v>
      </c>
      <c r="G192" s="122" t="s">
        <v>349</v>
      </c>
      <c r="I192" s="122"/>
    </row>
    <row r="193" spans="1:9" s="110" customFormat="1" hidden="1" x14ac:dyDescent="0.25">
      <c r="A193" s="306"/>
      <c r="B193" s="277"/>
      <c r="C193" s="277"/>
      <c r="D193" s="281"/>
      <c r="E193" s="277"/>
      <c r="F193" s="87">
        <f t="shared" si="3"/>
        <v>0</v>
      </c>
      <c r="G193" s="122" t="s">
        <v>349</v>
      </c>
      <c r="I193" s="122"/>
    </row>
    <row r="194" spans="1:9" s="110" customFormat="1" hidden="1" x14ac:dyDescent="0.25">
      <c r="A194" s="306"/>
      <c r="B194" s="277"/>
      <c r="C194" s="277"/>
      <c r="D194" s="281"/>
      <c r="E194" s="277"/>
      <c r="F194" s="87">
        <f t="shared" si="3"/>
        <v>0</v>
      </c>
      <c r="G194" s="122" t="s">
        <v>349</v>
      </c>
      <c r="I194" s="122"/>
    </row>
    <row r="195" spans="1:9" s="110" customFormat="1" hidden="1" x14ac:dyDescent="0.25">
      <c r="A195" s="306"/>
      <c r="B195" s="277"/>
      <c r="C195" s="277"/>
      <c r="D195" s="281"/>
      <c r="E195" s="277"/>
      <c r="F195" s="87">
        <f t="shared" si="3"/>
        <v>0</v>
      </c>
      <c r="G195" s="122" t="s">
        <v>349</v>
      </c>
      <c r="I195" s="122"/>
    </row>
    <row r="196" spans="1:9" s="110" customFormat="1" hidden="1" x14ac:dyDescent="0.25">
      <c r="A196" s="306"/>
      <c r="B196" s="277"/>
      <c r="C196" s="277"/>
      <c r="D196" s="281"/>
      <c r="E196" s="277"/>
      <c r="F196" s="87">
        <f t="shared" si="3"/>
        <v>0</v>
      </c>
      <c r="G196" s="122" t="s">
        <v>349</v>
      </c>
      <c r="I196" s="122"/>
    </row>
    <row r="197" spans="1:9" s="110" customFormat="1" hidden="1" x14ac:dyDescent="0.25">
      <c r="A197" s="306"/>
      <c r="B197" s="277"/>
      <c r="C197" s="277"/>
      <c r="D197" s="281"/>
      <c r="E197" s="277"/>
      <c r="F197" s="87">
        <f t="shared" si="3"/>
        <v>0</v>
      </c>
      <c r="G197" s="122" t="s">
        <v>349</v>
      </c>
      <c r="I197" s="122"/>
    </row>
    <row r="198" spans="1:9" s="110" customFormat="1" hidden="1" x14ac:dyDescent="0.25">
      <c r="A198" s="306"/>
      <c r="B198" s="277"/>
      <c r="C198" s="277"/>
      <c r="D198" s="281"/>
      <c r="E198" s="277"/>
      <c r="F198" s="87">
        <f t="shared" si="3"/>
        <v>0</v>
      </c>
      <c r="G198" s="122" t="s">
        <v>349</v>
      </c>
      <c r="I198" s="122"/>
    </row>
    <row r="199" spans="1:9" s="110" customFormat="1" hidden="1" x14ac:dyDescent="0.25">
      <c r="A199" s="306"/>
      <c r="B199" s="277"/>
      <c r="C199" s="277"/>
      <c r="D199" s="281"/>
      <c r="E199" s="277"/>
      <c r="F199" s="87">
        <f t="shared" si="3"/>
        <v>0</v>
      </c>
      <c r="G199" s="122" t="s">
        <v>349</v>
      </c>
      <c r="I199" s="122"/>
    </row>
    <row r="200" spans="1:9" s="110" customFormat="1" hidden="1" x14ac:dyDescent="0.25">
      <c r="A200" s="306"/>
      <c r="B200" s="277"/>
      <c r="C200" s="277"/>
      <c r="D200" s="281"/>
      <c r="E200" s="277"/>
      <c r="F200" s="87">
        <f t="shared" si="3"/>
        <v>0</v>
      </c>
      <c r="G200" s="122" t="s">
        <v>349</v>
      </c>
      <c r="I200" s="122"/>
    </row>
    <row r="201" spans="1:9" s="110" customFormat="1" hidden="1" x14ac:dyDescent="0.25">
      <c r="A201" s="306"/>
      <c r="B201" s="277"/>
      <c r="C201" s="277"/>
      <c r="D201" s="281"/>
      <c r="E201" s="277"/>
      <c r="F201" s="87">
        <f t="shared" si="3"/>
        <v>0</v>
      </c>
      <c r="G201" s="122" t="s">
        <v>349</v>
      </c>
      <c r="I201" s="122"/>
    </row>
    <row r="202" spans="1:9" s="110" customFormat="1" hidden="1" x14ac:dyDescent="0.25">
      <c r="A202" s="306"/>
      <c r="B202" s="277"/>
      <c r="C202" s="277"/>
      <c r="D202" s="281"/>
      <c r="E202" s="277"/>
      <c r="F202" s="87">
        <f t="shared" si="3"/>
        <v>0</v>
      </c>
      <c r="G202" s="122" t="s">
        <v>349</v>
      </c>
      <c r="I202" s="122"/>
    </row>
    <row r="203" spans="1:9" s="110" customFormat="1" hidden="1" x14ac:dyDescent="0.25">
      <c r="A203" s="306"/>
      <c r="B203" s="277"/>
      <c r="C203" s="277"/>
      <c r="D203" s="281"/>
      <c r="E203" s="277"/>
      <c r="F203" s="87">
        <f t="shared" si="3"/>
        <v>0</v>
      </c>
      <c r="G203" s="122" t="s">
        <v>349</v>
      </c>
      <c r="I203" s="122"/>
    </row>
    <row r="204" spans="1:9" s="110" customFormat="1" hidden="1" x14ac:dyDescent="0.25">
      <c r="A204" s="306"/>
      <c r="B204" s="277"/>
      <c r="C204" s="277"/>
      <c r="D204" s="281"/>
      <c r="E204" s="277"/>
      <c r="F204" s="87">
        <f t="shared" si="3"/>
        <v>0</v>
      </c>
      <c r="G204" s="122" t="s">
        <v>349</v>
      </c>
      <c r="I204" s="122"/>
    </row>
    <row r="205" spans="1:9" s="110" customFormat="1" hidden="1" x14ac:dyDescent="0.25">
      <c r="A205" s="306"/>
      <c r="B205" s="277"/>
      <c r="C205" s="277"/>
      <c r="D205" s="281"/>
      <c r="E205" s="277"/>
      <c r="F205" s="87">
        <f t="shared" si="3"/>
        <v>0</v>
      </c>
      <c r="G205" s="122" t="s">
        <v>349</v>
      </c>
      <c r="I205" s="122"/>
    </row>
    <row r="206" spans="1:9" s="110" customFormat="1" hidden="1" x14ac:dyDescent="0.25">
      <c r="A206" s="306"/>
      <c r="B206" s="277"/>
      <c r="C206" s="277"/>
      <c r="D206" s="281"/>
      <c r="E206" s="277"/>
      <c r="F206" s="87">
        <f t="shared" si="3"/>
        <v>0</v>
      </c>
      <c r="G206" s="122" t="s">
        <v>349</v>
      </c>
      <c r="I206" s="122"/>
    </row>
    <row r="207" spans="1:9" s="110" customFormat="1" hidden="1" x14ac:dyDescent="0.25">
      <c r="A207" s="306"/>
      <c r="B207" s="277"/>
      <c r="C207" s="277"/>
      <c r="D207" s="281"/>
      <c r="E207" s="277"/>
      <c r="F207" s="87">
        <f t="shared" si="3"/>
        <v>0</v>
      </c>
      <c r="G207" s="122" t="s">
        <v>349</v>
      </c>
      <c r="I207" s="122"/>
    </row>
    <row r="208" spans="1:9" s="110" customFormat="1" hidden="1" x14ac:dyDescent="0.25">
      <c r="A208" s="306"/>
      <c r="B208" s="277"/>
      <c r="C208" s="277"/>
      <c r="D208" s="281"/>
      <c r="E208" s="277"/>
      <c r="F208" s="87">
        <f t="shared" si="3"/>
        <v>0</v>
      </c>
      <c r="G208" s="122" t="s">
        <v>349</v>
      </c>
      <c r="I208" s="122"/>
    </row>
    <row r="209" spans="1:9" s="110" customFormat="1" hidden="1" x14ac:dyDescent="0.25">
      <c r="A209" s="306"/>
      <c r="B209" s="277"/>
      <c r="C209" s="277"/>
      <c r="D209" s="281"/>
      <c r="E209" s="277"/>
      <c r="F209" s="87">
        <f t="shared" si="3"/>
        <v>0</v>
      </c>
      <c r="G209" s="122" t="s">
        <v>349</v>
      </c>
      <c r="I209" s="122"/>
    </row>
    <row r="210" spans="1:9" s="110" customFormat="1" hidden="1" x14ac:dyDescent="0.25">
      <c r="A210" s="306"/>
      <c r="B210" s="277"/>
      <c r="C210" s="277"/>
      <c r="D210" s="281"/>
      <c r="E210" s="277"/>
      <c r="F210" s="87">
        <f t="shared" si="3"/>
        <v>0</v>
      </c>
      <c r="G210" s="122" t="s">
        <v>349</v>
      </c>
      <c r="I210" s="122"/>
    </row>
    <row r="211" spans="1:9" s="110" customFormat="1" hidden="1" x14ac:dyDescent="0.25">
      <c r="A211" s="306"/>
      <c r="B211" s="277"/>
      <c r="C211" s="277"/>
      <c r="D211" s="281"/>
      <c r="E211" s="277"/>
      <c r="F211" s="87">
        <f t="shared" si="3"/>
        <v>0</v>
      </c>
      <c r="G211" s="122" t="s">
        <v>349</v>
      </c>
      <c r="I211" s="122"/>
    </row>
    <row r="212" spans="1:9" s="110" customFormat="1" hidden="1" x14ac:dyDescent="0.25">
      <c r="A212" s="306"/>
      <c r="B212" s="277"/>
      <c r="C212" s="277"/>
      <c r="D212" s="281"/>
      <c r="E212" s="277"/>
      <c r="F212" s="87">
        <f t="shared" si="3"/>
        <v>0</v>
      </c>
      <c r="G212" s="122" t="s">
        <v>349</v>
      </c>
      <c r="I212" s="122"/>
    </row>
    <row r="213" spans="1:9" s="110" customFormat="1" hidden="1" x14ac:dyDescent="0.25">
      <c r="A213" s="306"/>
      <c r="B213" s="277"/>
      <c r="C213" s="277"/>
      <c r="D213" s="281"/>
      <c r="E213" s="277"/>
      <c r="F213" s="87">
        <f t="shared" si="3"/>
        <v>0</v>
      </c>
      <c r="G213" s="122" t="s">
        <v>349</v>
      </c>
      <c r="I213" s="122"/>
    </row>
    <row r="214" spans="1:9" s="110" customFormat="1" hidden="1" x14ac:dyDescent="0.25">
      <c r="A214" s="306"/>
      <c r="B214" s="277"/>
      <c r="C214" s="277"/>
      <c r="D214" s="281"/>
      <c r="E214" s="277"/>
      <c r="F214" s="87">
        <f t="shared" si="3"/>
        <v>0</v>
      </c>
      <c r="G214" s="122" t="s">
        <v>349</v>
      </c>
      <c r="I214" s="122"/>
    </row>
    <row r="215" spans="1:9" s="110" customFormat="1" hidden="1" x14ac:dyDescent="0.25">
      <c r="A215" s="306"/>
      <c r="B215" s="277"/>
      <c r="C215" s="277"/>
      <c r="D215" s="281"/>
      <c r="E215" s="277"/>
      <c r="F215" s="87">
        <f t="shared" si="3"/>
        <v>0</v>
      </c>
      <c r="G215" s="122" t="s">
        <v>349</v>
      </c>
      <c r="I215" s="122"/>
    </row>
    <row r="216" spans="1:9" s="110" customFormat="1" hidden="1" x14ac:dyDescent="0.25">
      <c r="A216" s="306"/>
      <c r="B216" s="277"/>
      <c r="C216" s="277"/>
      <c r="D216" s="281"/>
      <c r="E216" s="277"/>
      <c r="F216" s="87">
        <f t="shared" si="3"/>
        <v>0</v>
      </c>
      <c r="G216" s="122" t="s">
        <v>349</v>
      </c>
      <c r="I216" s="122"/>
    </row>
    <row r="217" spans="1:9" s="110" customFormat="1" hidden="1" x14ac:dyDescent="0.25">
      <c r="A217" s="306"/>
      <c r="B217" s="277"/>
      <c r="C217" s="277"/>
      <c r="D217" s="281"/>
      <c r="E217" s="277"/>
      <c r="F217" s="87">
        <f t="shared" si="3"/>
        <v>0</v>
      </c>
      <c r="G217" s="122" t="s">
        <v>349</v>
      </c>
      <c r="I217" s="122"/>
    </row>
    <row r="218" spans="1:9" s="110" customFormat="1" hidden="1" x14ac:dyDescent="0.25">
      <c r="A218" s="306"/>
      <c r="B218" s="277"/>
      <c r="C218" s="277"/>
      <c r="D218" s="281"/>
      <c r="E218" s="277"/>
      <c r="F218" s="87">
        <f t="shared" si="3"/>
        <v>0</v>
      </c>
      <c r="G218" s="122" t="s">
        <v>349</v>
      </c>
      <c r="I218" s="122"/>
    </row>
    <row r="219" spans="1:9" s="110" customFormat="1" hidden="1" x14ac:dyDescent="0.25">
      <c r="A219" s="306"/>
      <c r="B219" s="277"/>
      <c r="C219" s="277"/>
      <c r="D219" s="281"/>
      <c r="E219" s="277"/>
      <c r="F219" s="87">
        <f t="shared" si="3"/>
        <v>0</v>
      </c>
      <c r="G219" s="122" t="s">
        <v>349</v>
      </c>
      <c r="I219" s="122"/>
    </row>
    <row r="220" spans="1:9" s="110" customFormat="1" hidden="1" x14ac:dyDescent="0.25">
      <c r="A220" s="306"/>
      <c r="B220" s="277"/>
      <c r="C220" s="277"/>
      <c r="D220" s="281"/>
      <c r="E220" s="277"/>
      <c r="F220" s="87">
        <f t="shared" si="3"/>
        <v>0</v>
      </c>
      <c r="G220" s="122" t="s">
        <v>349</v>
      </c>
      <c r="I220" s="122"/>
    </row>
    <row r="221" spans="1:9" s="110" customFormat="1" hidden="1" x14ac:dyDescent="0.25">
      <c r="A221" s="306"/>
      <c r="B221" s="277"/>
      <c r="C221" s="277"/>
      <c r="D221" s="281"/>
      <c r="E221" s="277"/>
      <c r="F221" s="87">
        <f t="shared" si="3"/>
        <v>0</v>
      </c>
      <c r="G221" s="122" t="s">
        <v>349</v>
      </c>
      <c r="I221" s="122"/>
    </row>
    <row r="222" spans="1:9" s="110" customFormat="1" hidden="1" x14ac:dyDescent="0.25">
      <c r="A222" s="306"/>
      <c r="B222" s="277"/>
      <c r="C222" s="277"/>
      <c r="D222" s="281"/>
      <c r="E222" s="277"/>
      <c r="F222" s="87">
        <f t="shared" si="3"/>
        <v>0</v>
      </c>
      <c r="G222" s="122" t="s">
        <v>349</v>
      </c>
      <c r="I222" s="122"/>
    </row>
    <row r="223" spans="1:9" s="110" customFormat="1" hidden="1" x14ac:dyDescent="0.25">
      <c r="A223" s="306"/>
      <c r="B223" s="277"/>
      <c r="C223" s="277"/>
      <c r="D223" s="281"/>
      <c r="E223" s="277"/>
      <c r="F223" s="87">
        <f t="shared" si="3"/>
        <v>0</v>
      </c>
      <c r="G223" s="122" t="s">
        <v>349</v>
      </c>
      <c r="I223" s="122"/>
    </row>
    <row r="224" spans="1:9" s="110" customFormat="1" hidden="1" x14ac:dyDescent="0.25">
      <c r="A224" s="306"/>
      <c r="B224" s="277"/>
      <c r="C224" s="277"/>
      <c r="D224" s="281"/>
      <c r="E224" s="277"/>
      <c r="F224" s="87">
        <f t="shared" si="3"/>
        <v>0</v>
      </c>
      <c r="G224" s="122" t="s">
        <v>349</v>
      </c>
      <c r="I224" s="122"/>
    </row>
    <row r="225" spans="1:9" s="110" customFormat="1" hidden="1" x14ac:dyDescent="0.25">
      <c r="A225" s="306"/>
      <c r="B225" s="277"/>
      <c r="C225" s="277"/>
      <c r="D225" s="281"/>
      <c r="E225" s="277"/>
      <c r="F225" s="87">
        <f t="shared" si="3"/>
        <v>0</v>
      </c>
      <c r="G225" s="122" t="s">
        <v>349</v>
      </c>
      <c r="I225" s="122"/>
    </row>
    <row r="226" spans="1:9" s="110" customFormat="1" hidden="1" x14ac:dyDescent="0.25">
      <c r="A226" s="306"/>
      <c r="B226" s="277"/>
      <c r="C226" s="277"/>
      <c r="D226" s="281"/>
      <c r="E226" s="277"/>
      <c r="F226" s="87">
        <f t="shared" si="3"/>
        <v>0</v>
      </c>
      <c r="G226" s="122" t="s">
        <v>349</v>
      </c>
      <c r="I226" s="122"/>
    </row>
    <row r="227" spans="1:9" s="110" customFormat="1" hidden="1" x14ac:dyDescent="0.25">
      <c r="A227" s="306"/>
      <c r="B227" s="277"/>
      <c r="C227" s="277"/>
      <c r="D227" s="281"/>
      <c r="E227" s="277"/>
      <c r="F227" s="87">
        <f t="shared" si="3"/>
        <v>0</v>
      </c>
      <c r="G227" s="122" t="s">
        <v>349</v>
      </c>
      <c r="I227" s="122"/>
    </row>
    <row r="228" spans="1:9" s="110" customFormat="1" hidden="1" x14ac:dyDescent="0.25">
      <c r="A228" s="306"/>
      <c r="B228" s="277"/>
      <c r="C228" s="277"/>
      <c r="D228" s="281"/>
      <c r="E228" s="277"/>
      <c r="F228" s="87">
        <f t="shared" si="3"/>
        <v>0</v>
      </c>
      <c r="G228" s="122" t="s">
        <v>349</v>
      </c>
      <c r="I228" s="122"/>
    </row>
    <row r="229" spans="1:9" s="110" customFormat="1" hidden="1" x14ac:dyDescent="0.25">
      <c r="A229" s="306"/>
      <c r="B229" s="277"/>
      <c r="C229" s="277"/>
      <c r="D229" s="281"/>
      <c r="E229" s="277"/>
      <c r="F229" s="87">
        <f t="shared" si="3"/>
        <v>0</v>
      </c>
      <c r="G229" s="122" t="s">
        <v>349</v>
      </c>
      <c r="I229" s="122"/>
    </row>
    <row r="230" spans="1:9" s="110" customFormat="1" hidden="1" x14ac:dyDescent="0.25">
      <c r="A230" s="306"/>
      <c r="B230" s="277"/>
      <c r="C230" s="277"/>
      <c r="D230" s="281"/>
      <c r="E230" s="277"/>
      <c r="F230" s="87">
        <f t="shared" si="3"/>
        <v>0</v>
      </c>
      <c r="G230" s="122" t="s">
        <v>349</v>
      </c>
      <c r="I230" s="122"/>
    </row>
    <row r="231" spans="1:9" s="110" customFormat="1" hidden="1" x14ac:dyDescent="0.25">
      <c r="A231" s="306"/>
      <c r="B231" s="277"/>
      <c r="C231" s="277"/>
      <c r="D231" s="281"/>
      <c r="E231" s="277"/>
      <c r="F231" s="87">
        <f t="shared" si="3"/>
        <v>0</v>
      </c>
      <c r="G231" s="122" t="s">
        <v>349</v>
      </c>
      <c r="I231" s="122"/>
    </row>
    <row r="232" spans="1:9" s="110" customFormat="1" hidden="1" x14ac:dyDescent="0.25">
      <c r="A232" s="306"/>
      <c r="B232" s="277"/>
      <c r="C232" s="277"/>
      <c r="D232" s="281"/>
      <c r="E232" s="277"/>
      <c r="F232" s="87">
        <f t="shared" si="3"/>
        <v>0</v>
      </c>
      <c r="G232" s="122" t="s">
        <v>349</v>
      </c>
      <c r="I232" s="122"/>
    </row>
    <row r="233" spans="1:9" s="110" customFormat="1" hidden="1" x14ac:dyDescent="0.25">
      <c r="A233" s="306"/>
      <c r="B233" s="277"/>
      <c r="C233" s="277"/>
      <c r="D233" s="281"/>
      <c r="E233" s="277"/>
      <c r="F233" s="87">
        <f t="shared" si="3"/>
        <v>0</v>
      </c>
      <c r="G233" s="122" t="s">
        <v>349</v>
      </c>
      <c r="I233" s="122"/>
    </row>
    <row r="234" spans="1:9" s="110" customFormat="1" hidden="1" x14ac:dyDescent="0.25">
      <c r="A234" s="306"/>
      <c r="B234" s="277"/>
      <c r="C234" s="277"/>
      <c r="D234" s="281"/>
      <c r="E234" s="277"/>
      <c r="F234" s="87">
        <f t="shared" si="3"/>
        <v>0</v>
      </c>
      <c r="G234" s="122" t="s">
        <v>349</v>
      </c>
      <c r="I234" s="122"/>
    </row>
    <row r="235" spans="1:9" s="110" customFormat="1" hidden="1" x14ac:dyDescent="0.25">
      <c r="A235" s="306"/>
      <c r="B235" s="277"/>
      <c r="C235" s="277"/>
      <c r="D235" s="281"/>
      <c r="E235" s="277"/>
      <c r="F235" s="87">
        <f t="shared" si="3"/>
        <v>0</v>
      </c>
      <c r="G235" s="122" t="s">
        <v>349</v>
      </c>
      <c r="I235" s="122"/>
    </row>
    <row r="236" spans="1:9" s="110" customFormat="1" hidden="1" x14ac:dyDescent="0.25">
      <c r="A236" s="306"/>
      <c r="B236" s="277"/>
      <c r="C236" s="277"/>
      <c r="D236" s="281"/>
      <c r="E236" s="277"/>
      <c r="F236" s="87">
        <f t="shared" si="3"/>
        <v>0</v>
      </c>
      <c r="G236" s="122" t="s">
        <v>349</v>
      </c>
      <c r="I236" s="122"/>
    </row>
    <row r="237" spans="1:9" s="110" customFormat="1" hidden="1" x14ac:dyDescent="0.25">
      <c r="A237" s="306"/>
      <c r="B237" s="277"/>
      <c r="C237" s="277"/>
      <c r="D237" s="281"/>
      <c r="E237" s="277"/>
      <c r="F237" s="87">
        <f t="shared" si="3"/>
        <v>0</v>
      </c>
      <c r="G237" s="122" t="s">
        <v>349</v>
      </c>
      <c r="I237" s="122"/>
    </row>
    <row r="238" spans="1:9" s="110" customFormat="1" hidden="1" x14ac:dyDescent="0.25">
      <c r="A238" s="306"/>
      <c r="B238" s="277"/>
      <c r="C238" s="277"/>
      <c r="D238" s="281"/>
      <c r="E238" s="277"/>
      <c r="F238" s="87">
        <f t="shared" si="3"/>
        <v>0</v>
      </c>
      <c r="G238" s="122" t="s">
        <v>349</v>
      </c>
      <c r="I238" s="122"/>
    </row>
    <row r="239" spans="1:9" s="110" customFormat="1" hidden="1" x14ac:dyDescent="0.25">
      <c r="A239" s="306"/>
      <c r="B239" s="277"/>
      <c r="C239" s="277"/>
      <c r="D239" s="281"/>
      <c r="E239" s="277"/>
      <c r="F239" s="87">
        <f t="shared" si="3"/>
        <v>0</v>
      </c>
      <c r="G239" s="122" t="s">
        <v>349</v>
      </c>
      <c r="I239" s="122"/>
    </row>
    <row r="240" spans="1:9" s="110" customFormat="1" hidden="1" x14ac:dyDescent="0.25">
      <c r="A240" s="306"/>
      <c r="B240" s="277"/>
      <c r="C240" s="277"/>
      <c r="D240" s="281"/>
      <c r="E240" s="277"/>
      <c r="F240" s="87">
        <f t="shared" si="3"/>
        <v>0</v>
      </c>
      <c r="G240" s="122" t="s">
        <v>349</v>
      </c>
      <c r="I240" s="122"/>
    </row>
    <row r="241" spans="1:9" s="110" customFormat="1" hidden="1" x14ac:dyDescent="0.25">
      <c r="A241" s="306"/>
      <c r="B241" s="277"/>
      <c r="C241" s="277"/>
      <c r="D241" s="281"/>
      <c r="E241" s="277"/>
      <c r="F241" s="87">
        <f t="shared" si="3"/>
        <v>0</v>
      </c>
      <c r="G241" s="122" t="s">
        <v>349</v>
      </c>
      <c r="I241" s="122"/>
    </row>
    <row r="242" spans="1:9" s="110" customFormat="1" hidden="1" x14ac:dyDescent="0.25">
      <c r="A242" s="306"/>
      <c r="B242" s="277"/>
      <c r="C242" s="277"/>
      <c r="D242" s="281"/>
      <c r="E242" s="277"/>
      <c r="F242" s="87">
        <f t="shared" si="3"/>
        <v>0</v>
      </c>
      <c r="G242" s="122" t="s">
        <v>349</v>
      </c>
      <c r="I242" s="122"/>
    </row>
    <row r="243" spans="1:9" s="110" customFormat="1" hidden="1" x14ac:dyDescent="0.25">
      <c r="A243" s="306"/>
      <c r="B243" s="277"/>
      <c r="C243" s="277"/>
      <c r="D243" s="281"/>
      <c r="E243" s="277"/>
      <c r="F243" s="87">
        <f t="shared" si="3"/>
        <v>0</v>
      </c>
      <c r="G243" s="122" t="s">
        <v>349</v>
      </c>
      <c r="I243" s="122"/>
    </row>
    <row r="244" spans="1:9" s="110" customFormat="1" hidden="1" x14ac:dyDescent="0.25">
      <c r="A244" s="306"/>
      <c r="B244" s="277"/>
      <c r="C244" s="277"/>
      <c r="D244" s="281"/>
      <c r="E244" s="277"/>
      <c r="F244" s="87">
        <f t="shared" si="3"/>
        <v>0</v>
      </c>
      <c r="G244" s="122" t="s">
        <v>349</v>
      </c>
      <c r="I244" s="122"/>
    </row>
    <row r="245" spans="1:9" s="110" customFormat="1" hidden="1" x14ac:dyDescent="0.25">
      <c r="A245" s="306"/>
      <c r="B245" s="277"/>
      <c r="C245" s="277"/>
      <c r="D245" s="281"/>
      <c r="E245" s="277"/>
      <c r="F245" s="87">
        <f t="shared" si="3"/>
        <v>0</v>
      </c>
      <c r="G245" s="122" t="s">
        <v>349</v>
      </c>
      <c r="I245" s="122"/>
    </row>
    <row r="246" spans="1:9" s="110" customFormat="1" hidden="1" x14ac:dyDescent="0.25">
      <c r="A246" s="306"/>
      <c r="B246" s="277"/>
      <c r="C246" s="277"/>
      <c r="D246" s="281"/>
      <c r="E246" s="277"/>
      <c r="F246" s="87">
        <f t="shared" si="3"/>
        <v>0</v>
      </c>
      <c r="G246" s="122" t="s">
        <v>349</v>
      </c>
      <c r="I246" s="122"/>
    </row>
    <row r="247" spans="1:9" s="110" customFormat="1" hidden="1" x14ac:dyDescent="0.25">
      <c r="A247" s="306"/>
      <c r="B247" s="277"/>
      <c r="C247" s="277"/>
      <c r="D247" s="281"/>
      <c r="E247" s="277"/>
      <c r="F247" s="87">
        <f t="shared" si="3"/>
        <v>0</v>
      </c>
      <c r="G247" s="122" t="s">
        <v>349</v>
      </c>
      <c r="I247" s="122"/>
    </row>
    <row r="248" spans="1:9" s="110" customFormat="1" hidden="1" x14ac:dyDescent="0.25">
      <c r="A248" s="306"/>
      <c r="B248" s="277"/>
      <c r="C248" s="277"/>
      <c r="D248" s="281"/>
      <c r="E248" s="277"/>
      <c r="F248" s="87">
        <f t="shared" si="3"/>
        <v>0</v>
      </c>
      <c r="G248" s="122" t="s">
        <v>349</v>
      </c>
      <c r="I248" s="122"/>
    </row>
    <row r="249" spans="1:9" s="110" customFormat="1" hidden="1" x14ac:dyDescent="0.25">
      <c r="A249" s="306"/>
      <c r="B249" s="277"/>
      <c r="C249" s="277"/>
      <c r="D249" s="281"/>
      <c r="E249" s="277"/>
      <c r="F249" s="87">
        <f t="shared" si="3"/>
        <v>0</v>
      </c>
      <c r="G249" s="122" t="s">
        <v>349</v>
      </c>
      <c r="I249" s="122"/>
    </row>
    <row r="250" spans="1:9" s="110" customFormat="1" hidden="1" x14ac:dyDescent="0.25">
      <c r="A250" s="306"/>
      <c r="B250" s="277"/>
      <c r="C250" s="277"/>
      <c r="D250" s="281"/>
      <c r="E250" s="277"/>
      <c r="F250" s="87">
        <f t="shared" si="3"/>
        <v>0</v>
      </c>
      <c r="G250" s="122" t="s">
        <v>349</v>
      </c>
      <c r="I250" s="122"/>
    </row>
    <row r="251" spans="1:9" s="110" customFormat="1" hidden="1" x14ac:dyDescent="0.25">
      <c r="A251" s="306"/>
      <c r="B251" s="277"/>
      <c r="C251" s="277"/>
      <c r="D251" s="281"/>
      <c r="E251" s="277"/>
      <c r="F251" s="87">
        <f t="shared" si="3"/>
        <v>0</v>
      </c>
      <c r="G251" s="122" t="s">
        <v>349</v>
      </c>
      <c r="I251" s="122"/>
    </row>
    <row r="252" spans="1:9" s="110" customFormat="1" hidden="1" x14ac:dyDescent="0.25">
      <c r="A252" s="306"/>
      <c r="B252" s="277"/>
      <c r="C252" s="277"/>
      <c r="D252" s="281"/>
      <c r="E252" s="277"/>
      <c r="F252" s="87">
        <f t="shared" si="3"/>
        <v>0</v>
      </c>
      <c r="G252" s="122" t="s">
        <v>349</v>
      </c>
      <c r="I252" s="122"/>
    </row>
    <row r="253" spans="1:9" s="110" customFormat="1" hidden="1" x14ac:dyDescent="0.25">
      <c r="A253" s="306"/>
      <c r="B253" s="277"/>
      <c r="C253" s="277"/>
      <c r="D253" s="281"/>
      <c r="E253" s="277"/>
      <c r="F253" s="87">
        <f t="shared" si="3"/>
        <v>0</v>
      </c>
      <c r="G253" s="122" t="s">
        <v>349</v>
      </c>
      <c r="I253" s="122"/>
    </row>
    <row r="254" spans="1:9" s="110" customFormat="1" hidden="1" x14ac:dyDescent="0.25">
      <c r="A254" s="306"/>
      <c r="B254" s="277"/>
      <c r="C254" s="277"/>
      <c r="D254" s="281"/>
      <c r="E254" s="277"/>
      <c r="F254" s="87">
        <f t="shared" si="3"/>
        <v>0</v>
      </c>
      <c r="G254" s="122" t="s">
        <v>349</v>
      </c>
      <c r="I254" s="122"/>
    </row>
    <row r="255" spans="1:9" s="110" customFormat="1" hidden="1" x14ac:dyDescent="0.25">
      <c r="A255" s="306"/>
      <c r="B255" s="277"/>
      <c r="C255" s="277"/>
      <c r="D255" s="281"/>
      <c r="E255" s="277"/>
      <c r="F255" s="87">
        <f t="shared" si="3"/>
        <v>0</v>
      </c>
      <c r="G255" s="122" t="s">
        <v>349</v>
      </c>
      <c r="I255" s="122"/>
    </row>
    <row r="256" spans="1:9" s="110" customFormat="1" hidden="1" x14ac:dyDescent="0.25">
      <c r="A256" s="306"/>
      <c r="B256" s="277"/>
      <c r="C256" s="277"/>
      <c r="D256" s="281"/>
      <c r="E256" s="277"/>
      <c r="F256" s="87">
        <f t="shared" si="3"/>
        <v>0</v>
      </c>
      <c r="G256" s="122" t="s">
        <v>349</v>
      </c>
      <c r="I256" s="122"/>
    </row>
    <row r="257" spans="1:9" s="110" customFormat="1" hidden="1" x14ac:dyDescent="0.25">
      <c r="A257" s="306"/>
      <c r="B257" s="277"/>
      <c r="C257" s="277"/>
      <c r="D257" s="281"/>
      <c r="E257" s="277"/>
      <c r="F257" s="87">
        <f t="shared" si="3"/>
        <v>0</v>
      </c>
      <c r="G257" s="122" t="s">
        <v>349</v>
      </c>
      <c r="I257" s="122"/>
    </row>
    <row r="258" spans="1:9" s="110" customFormat="1" hidden="1" x14ac:dyDescent="0.25">
      <c r="A258" s="306"/>
      <c r="B258" s="277"/>
      <c r="C258" s="277"/>
      <c r="D258" s="281"/>
      <c r="E258" s="277"/>
      <c r="F258" s="87">
        <f t="shared" si="3"/>
        <v>0</v>
      </c>
      <c r="G258" s="122" t="s">
        <v>349</v>
      </c>
      <c r="I258" s="122"/>
    </row>
    <row r="259" spans="1:9" s="110" customFormat="1" hidden="1" x14ac:dyDescent="0.25">
      <c r="A259" s="306"/>
      <c r="B259" s="277"/>
      <c r="C259" s="277"/>
      <c r="D259" s="281"/>
      <c r="E259" s="277"/>
      <c r="F259" s="87">
        <f t="shared" si="3"/>
        <v>0</v>
      </c>
      <c r="G259" s="122" t="s">
        <v>349</v>
      </c>
      <c r="I259" s="122"/>
    </row>
    <row r="260" spans="1:9" s="110" customFormat="1" hidden="1" x14ac:dyDescent="0.25">
      <c r="A260" s="306"/>
      <c r="B260" s="277"/>
      <c r="C260" s="277"/>
      <c r="D260" s="281"/>
      <c r="E260" s="277"/>
      <c r="F260" s="87">
        <f t="shared" si="3"/>
        <v>0</v>
      </c>
      <c r="G260" s="122" t="s">
        <v>349</v>
      </c>
      <c r="I260" s="122"/>
    </row>
    <row r="261" spans="1:9" s="110" customFormat="1" hidden="1" x14ac:dyDescent="0.25">
      <c r="A261" s="306"/>
      <c r="B261" s="277"/>
      <c r="C261" s="277"/>
      <c r="D261" s="281"/>
      <c r="E261" s="277"/>
      <c r="F261" s="87">
        <f t="shared" si="3"/>
        <v>0</v>
      </c>
      <c r="G261" s="122" t="s">
        <v>349</v>
      </c>
      <c r="I261" s="122"/>
    </row>
    <row r="262" spans="1:9" s="110" customFormat="1" hidden="1" x14ac:dyDescent="0.25">
      <c r="A262" s="306"/>
      <c r="B262" s="277"/>
      <c r="C262" s="277"/>
      <c r="D262" s="281"/>
      <c r="E262" s="277"/>
      <c r="F262" s="87">
        <f t="shared" si="3"/>
        <v>0</v>
      </c>
      <c r="G262" s="122" t="s">
        <v>349</v>
      </c>
      <c r="I262" s="122"/>
    </row>
    <row r="263" spans="1:9" s="110" customFormat="1" hidden="1" x14ac:dyDescent="0.25">
      <c r="A263" s="306"/>
      <c r="B263" s="277"/>
      <c r="C263" s="277"/>
      <c r="D263" s="281"/>
      <c r="E263" s="277"/>
      <c r="F263" s="87">
        <f t="shared" si="3"/>
        <v>0</v>
      </c>
      <c r="G263" s="122" t="s">
        <v>349</v>
      </c>
      <c r="I263" s="122"/>
    </row>
    <row r="264" spans="1:9" s="110" customFormat="1" hidden="1" x14ac:dyDescent="0.25">
      <c r="A264" s="306"/>
      <c r="B264" s="277"/>
      <c r="C264" s="277"/>
      <c r="D264" s="281"/>
      <c r="E264" s="277"/>
      <c r="F264" s="87">
        <f t="shared" si="3"/>
        <v>0</v>
      </c>
      <c r="G264" s="122" t="s">
        <v>349</v>
      </c>
      <c r="I264" s="122"/>
    </row>
    <row r="265" spans="1:9" s="110" customFormat="1" hidden="1" x14ac:dyDescent="0.25">
      <c r="A265" s="306"/>
      <c r="B265" s="277"/>
      <c r="C265" s="277"/>
      <c r="D265" s="281"/>
      <c r="E265" s="277"/>
      <c r="F265" s="87">
        <f t="shared" si="3"/>
        <v>0</v>
      </c>
      <c r="G265" s="122" t="s">
        <v>349</v>
      </c>
      <c r="I265" s="122"/>
    </row>
    <row r="266" spans="1:9" s="110" customFormat="1" hidden="1" x14ac:dyDescent="0.25">
      <c r="A266" s="306"/>
      <c r="B266" s="277"/>
      <c r="C266" s="277"/>
      <c r="D266" s="281"/>
      <c r="E266" s="277"/>
      <c r="F266" s="87">
        <f t="shared" si="3"/>
        <v>0</v>
      </c>
      <c r="G266" s="122" t="s">
        <v>349</v>
      </c>
      <c r="I266" s="122"/>
    </row>
    <row r="267" spans="1:9" s="110" customFormat="1" x14ac:dyDescent="0.25">
      <c r="A267" s="306" t="s">
        <v>329</v>
      </c>
      <c r="B267" s="277">
        <v>3</v>
      </c>
      <c r="C267" s="277" t="s">
        <v>322</v>
      </c>
      <c r="D267" s="281">
        <f t="shared" ref="D267" ca="1" si="4">RAND()*400000</f>
        <v>136577.62231411957</v>
      </c>
      <c r="E267" s="277">
        <v>7</v>
      </c>
      <c r="F267" s="309">
        <f ca="1">ROUND(+B267*D267*E267,2)</f>
        <v>2868130.07</v>
      </c>
      <c r="G267" s="122" t="s">
        <v>349</v>
      </c>
    </row>
    <row r="268" spans="1:9" s="110" customFormat="1" x14ac:dyDescent="0.25">
      <c r="A268" s="305"/>
      <c r="B268" s="98"/>
      <c r="C268" s="98"/>
      <c r="D268" s="210"/>
      <c r="E268" s="215" t="s">
        <v>34</v>
      </c>
      <c r="F268" s="87">
        <f ca="1">ROUND(SUBTOTAL(109,F137:F267),2)</f>
        <v>9636529.9700000007</v>
      </c>
      <c r="G268" s="122" t="s">
        <v>349</v>
      </c>
      <c r="I268" s="125" t="s">
        <v>352</v>
      </c>
    </row>
    <row r="269" spans="1:9" x14ac:dyDescent="0.25">
      <c r="F269" s="311"/>
      <c r="G269" s="122" t="s">
        <v>347</v>
      </c>
    </row>
    <row r="270" spans="1:9" x14ac:dyDescent="0.25">
      <c r="C270" s="599" t="str">
        <f>"Total "&amp;B2</f>
        <v>Total GRANT EXCLUSIVE LINE ITEM</v>
      </c>
      <c r="D270" s="599"/>
      <c r="E270" s="599"/>
      <c r="F270" s="87">
        <f ca="1">+F268+F136</f>
        <v>31266649.369999997</v>
      </c>
      <c r="G270" s="122" t="s">
        <v>347</v>
      </c>
      <c r="I270" s="149" t="s">
        <v>246</v>
      </c>
    </row>
    <row r="271" spans="1:9" s="110" customFormat="1" x14ac:dyDescent="0.25">
      <c r="A271" s="244"/>
      <c r="B271" s="98"/>
      <c r="C271" s="98"/>
      <c r="D271" s="98"/>
      <c r="E271" s="98"/>
      <c r="F271" s="138"/>
      <c r="G271" s="122" t="s">
        <v>347</v>
      </c>
    </row>
    <row r="272" spans="1:9" s="110" customFormat="1" x14ac:dyDescent="0.25">
      <c r="A272" s="251" t="str">
        <f>B2&amp;" Narrative (State):"</f>
        <v>GRANT EXCLUSIVE LINE ITEM Narrative (State):</v>
      </c>
      <c r="B272" s="115"/>
      <c r="C272" s="115"/>
      <c r="D272" s="115"/>
      <c r="E272" s="115"/>
      <c r="F272" s="116"/>
      <c r="G272" s="122" t="s">
        <v>348</v>
      </c>
      <c r="I272" s="150" t="s">
        <v>245</v>
      </c>
    </row>
    <row r="273" spans="1:17" s="110" customFormat="1" ht="45" customHeight="1" x14ac:dyDescent="0.25">
      <c r="A273" s="571" t="s">
        <v>345</v>
      </c>
      <c r="B273" s="572"/>
      <c r="C273" s="572"/>
      <c r="D273" s="572"/>
      <c r="E273" s="572"/>
      <c r="F273" s="573"/>
      <c r="G273" s="110" t="s">
        <v>348</v>
      </c>
      <c r="I273" s="569" t="s">
        <v>307</v>
      </c>
      <c r="J273" s="569"/>
      <c r="K273" s="569"/>
      <c r="L273" s="569"/>
      <c r="M273" s="569"/>
      <c r="N273" s="569"/>
      <c r="O273" s="569"/>
      <c r="P273" s="569"/>
      <c r="Q273" s="569"/>
    </row>
    <row r="274" spans="1:17" x14ac:dyDescent="0.25">
      <c r="G274" s="291" t="s">
        <v>349</v>
      </c>
      <c r="I274"/>
    </row>
    <row r="275" spans="1:17" s="110" customFormat="1" x14ac:dyDescent="0.25">
      <c r="A275" s="251" t="str">
        <f>B2&amp;" Narrative (Non-State) i.e. Match or Other Funding"</f>
        <v>GRANT EXCLUSIVE LINE ITEM Narrative (Non-State) i.e. Match or Other Funding</v>
      </c>
      <c r="B275" s="119"/>
      <c r="C275" s="119"/>
      <c r="D275" s="119"/>
      <c r="E275" s="119"/>
      <c r="F275" s="120"/>
      <c r="G275" s="110" t="s">
        <v>349</v>
      </c>
      <c r="I275" s="150" t="s">
        <v>245</v>
      </c>
    </row>
    <row r="276" spans="1:17" s="110" customFormat="1" ht="45" customHeight="1" x14ac:dyDescent="0.25">
      <c r="A276" s="571" t="s">
        <v>346</v>
      </c>
      <c r="B276" s="572"/>
      <c r="C276" s="572"/>
      <c r="D276" s="572"/>
      <c r="E276" s="572"/>
      <c r="F276" s="573"/>
      <c r="G276" s="291" t="s">
        <v>349</v>
      </c>
      <c r="I276" s="569" t="s">
        <v>307</v>
      </c>
      <c r="J276" s="569"/>
      <c r="K276" s="569"/>
      <c r="L276" s="569"/>
      <c r="M276" s="569"/>
      <c r="N276" s="569"/>
      <c r="O276" s="569"/>
      <c r="P276" s="569"/>
      <c r="Q276" s="569"/>
    </row>
    <row r="278" spans="1:17" x14ac:dyDescent="0.25">
      <c r="D278" s="26"/>
    </row>
  </sheetData>
  <sheetProtection algorithmName="SHA-512" hashValue="aVuwRaMI8ChvDChvNUtkT6jbM3eDt3aCWRv1m8jXvwuTjdE8fuyAFR7/Zj8y1i+obt1Azbsgub34YfZjbe0GnA==" saltValue="HESCf9wYfRy9+Ii8dzJ8Xw==" spinCount="100000" sheet="1" formatCells="0" formatRows="0" insertRows="0" delete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45"/>
  <sheetViews>
    <sheetView zoomScaleNormal="100" zoomScaleSheetLayoutView="100" workbookViewId="0">
      <selection activeCell="B1" sqref="B1"/>
    </sheetView>
  </sheetViews>
  <sheetFormatPr defaultColWidth="9.140625" defaultRowHeight="12.75" x14ac:dyDescent="0.2"/>
  <cols>
    <col min="1" max="1" width="2.7109375" style="159" customWidth="1"/>
    <col min="2" max="2" width="4.140625" style="159" customWidth="1"/>
    <col min="3" max="3" width="3.7109375" style="159" customWidth="1"/>
    <col min="4" max="4" width="4" style="159" customWidth="1"/>
    <col min="5" max="5" width="15.42578125" style="159" customWidth="1"/>
    <col min="6" max="6" width="14.7109375" style="159" customWidth="1"/>
    <col min="7" max="7" width="19.140625" style="159" customWidth="1"/>
    <col min="8" max="8" width="9.5703125" style="159" customWidth="1"/>
    <col min="9" max="9" width="7" style="159" customWidth="1"/>
    <col min="10" max="10" width="9.5703125" style="159" customWidth="1"/>
    <col min="11" max="11" width="5.140625" style="159" customWidth="1"/>
    <col min="12" max="12" width="3.42578125" style="159" customWidth="1"/>
    <col min="13" max="13" width="13.140625" style="159" customWidth="1"/>
    <col min="14" max="14" width="2.5703125" style="159" customWidth="1"/>
    <col min="15" max="15" width="15.7109375" style="159" customWidth="1"/>
    <col min="16" max="16" width="3" style="159" customWidth="1"/>
    <col min="17" max="17" width="3.42578125" style="159" customWidth="1"/>
    <col min="18" max="18" width="2.28515625" style="159" customWidth="1"/>
    <col min="19" max="19" width="2.42578125" style="159" customWidth="1"/>
    <col min="20" max="20" width="9.140625" style="159"/>
    <col min="21" max="21" width="16.140625" style="159" customWidth="1"/>
    <col min="22" max="16384" width="9.140625" style="159"/>
  </cols>
  <sheetData>
    <row r="1" spans="2:30" ht="12.75" customHeight="1" x14ac:dyDescent="0.2">
      <c r="B1" s="159" t="s">
        <v>20</v>
      </c>
      <c r="F1" s="524">
        <f>+'Section A'!B2</f>
        <v>0</v>
      </c>
      <c r="G1" s="524"/>
      <c r="H1" s="524"/>
      <c r="I1" s="524"/>
      <c r="J1" s="524"/>
      <c r="K1" s="524"/>
      <c r="L1" s="524"/>
      <c r="M1" s="159" t="s">
        <v>210</v>
      </c>
      <c r="O1" s="525" t="str">
        <f>+'Section A'!F2</f>
        <v>1632-2887</v>
      </c>
      <c r="P1" s="525"/>
    </row>
    <row r="2" spans="2:30" ht="15" customHeight="1" x14ac:dyDescent="0.25">
      <c r="B2" s="528" t="s">
        <v>204</v>
      </c>
      <c r="C2" s="528"/>
      <c r="D2" s="528"/>
      <c r="E2" s="528"/>
      <c r="F2" s="528"/>
      <c r="G2" s="528"/>
      <c r="H2" s="528"/>
      <c r="I2" s="528"/>
      <c r="J2" s="528"/>
    </row>
    <row r="3" spans="2:30" ht="13.5" customHeight="1" x14ac:dyDescent="0.2">
      <c r="B3" s="156"/>
      <c r="C3" s="529" t="s">
        <v>207</v>
      </c>
      <c r="D3" s="529"/>
      <c r="E3" s="529"/>
      <c r="F3" s="529"/>
      <c r="G3" s="529"/>
      <c r="H3" s="529"/>
      <c r="I3" s="529"/>
      <c r="J3" s="529"/>
      <c r="K3" s="529"/>
      <c r="L3" s="529"/>
      <c r="M3" s="529"/>
      <c r="N3" s="529"/>
      <c r="O3" s="529"/>
      <c r="P3" s="529"/>
      <c r="Q3" s="529"/>
    </row>
    <row r="4" spans="2:30" ht="6.75" customHeight="1" x14ac:dyDescent="0.2">
      <c r="B4" s="156"/>
      <c r="C4" s="156"/>
      <c r="D4" s="156"/>
      <c r="E4" s="156"/>
      <c r="F4" s="156"/>
      <c r="G4" s="156"/>
      <c r="H4" s="156"/>
      <c r="I4" s="156"/>
      <c r="J4" s="156"/>
      <c r="K4" s="156"/>
      <c r="L4" s="156"/>
      <c r="M4" s="156"/>
      <c r="N4" s="156"/>
      <c r="O4" s="156"/>
      <c r="P4" s="156"/>
      <c r="Q4" s="156"/>
    </row>
    <row r="5" spans="2:30" ht="45.75" customHeight="1" x14ac:dyDescent="0.25">
      <c r="B5" s="160" t="s">
        <v>102</v>
      </c>
      <c r="C5" s="333"/>
      <c r="D5" s="161"/>
      <c r="E5" s="503" t="s">
        <v>169</v>
      </c>
      <c r="F5" s="503"/>
      <c r="G5" s="503"/>
      <c r="H5" s="503"/>
      <c r="I5" s="503"/>
      <c r="J5" s="503"/>
      <c r="K5" s="503"/>
      <c r="L5" s="503"/>
      <c r="M5" s="503"/>
      <c r="N5" s="503"/>
      <c r="O5" s="503"/>
      <c r="P5" s="503"/>
      <c r="Q5" s="506"/>
      <c r="R5" s="162"/>
      <c r="T5" s="530" t="s">
        <v>273</v>
      </c>
      <c r="U5" s="530"/>
      <c r="V5" s="530"/>
      <c r="W5" s="530"/>
      <c r="X5" s="530"/>
      <c r="Y5" s="530"/>
      <c r="Z5" s="530"/>
    </row>
    <row r="6" spans="2:30" ht="15" customHeight="1" x14ac:dyDescent="0.25">
      <c r="B6" s="163"/>
      <c r="C6" s="164"/>
      <c r="D6" s="164"/>
      <c r="E6" s="507" t="s">
        <v>111</v>
      </c>
      <c r="F6" s="507"/>
      <c r="G6" s="507"/>
      <c r="H6" s="507"/>
      <c r="I6" s="507"/>
      <c r="J6" s="507"/>
      <c r="K6" s="507"/>
      <c r="L6" s="507"/>
      <c r="M6" s="507"/>
      <c r="N6" s="507"/>
      <c r="O6" s="507"/>
      <c r="P6" s="507"/>
      <c r="Q6" s="508"/>
      <c r="R6" s="162"/>
      <c r="T6" s="165"/>
      <c r="U6" s="162"/>
      <c r="V6" s="162"/>
      <c r="W6" s="162"/>
      <c r="X6" s="162"/>
      <c r="Y6" s="162"/>
      <c r="Z6" s="162"/>
      <c r="AA6" s="162"/>
      <c r="AB6" s="162"/>
      <c r="AC6" s="162"/>
      <c r="AD6" s="162"/>
    </row>
    <row r="7" spans="2:30" ht="6.75" customHeight="1" x14ac:dyDescent="0.2">
      <c r="B7" s="166"/>
      <c r="C7" s="158"/>
      <c r="D7" s="158"/>
      <c r="E7" s="158"/>
      <c r="F7" s="158"/>
      <c r="G7" s="158"/>
      <c r="H7" s="158"/>
      <c r="I7" s="158"/>
      <c r="J7" s="158"/>
      <c r="K7" s="158"/>
      <c r="L7" s="158"/>
      <c r="M7" s="158"/>
      <c r="N7" s="158"/>
      <c r="O7" s="158"/>
      <c r="P7" s="158"/>
      <c r="Q7" s="158"/>
      <c r="R7" s="162"/>
      <c r="T7" s="162"/>
      <c r="U7" s="162"/>
      <c r="V7" s="162"/>
      <c r="W7" s="162"/>
      <c r="X7" s="162"/>
      <c r="Y7" s="162"/>
      <c r="Z7" s="162"/>
      <c r="AA7" s="162"/>
      <c r="AB7" s="162"/>
      <c r="AC7" s="162"/>
      <c r="AD7" s="162"/>
    </row>
    <row r="8" spans="2:30" ht="28.5" customHeight="1" x14ac:dyDescent="0.25">
      <c r="B8" s="519" t="s">
        <v>262</v>
      </c>
      <c r="C8" s="519"/>
      <c r="D8" s="519"/>
      <c r="E8" s="519"/>
      <c r="F8" s="519"/>
      <c r="G8" s="519"/>
      <c r="H8" s="519"/>
      <c r="I8" s="519"/>
      <c r="J8" s="519"/>
      <c r="K8" s="519"/>
      <c r="L8" s="519"/>
      <c r="M8" s="519"/>
      <c r="N8" s="519"/>
      <c r="O8" s="519"/>
      <c r="P8" s="519"/>
      <c r="Q8" s="519"/>
      <c r="R8" s="162"/>
      <c r="T8" s="530" t="s">
        <v>274</v>
      </c>
      <c r="U8" s="530"/>
      <c r="V8" s="530"/>
      <c r="W8" s="530"/>
      <c r="X8" s="530"/>
      <c r="Y8" s="165"/>
      <c r="Z8" s="167"/>
      <c r="AA8" s="167"/>
      <c r="AB8" s="167"/>
      <c r="AC8" s="167"/>
      <c r="AD8" s="167"/>
    </row>
    <row r="9" spans="2:30" ht="18" customHeight="1" x14ac:dyDescent="0.2">
      <c r="B9" s="156"/>
      <c r="C9" s="168" t="s">
        <v>116</v>
      </c>
      <c r="D9" s="519" t="s">
        <v>205</v>
      </c>
      <c r="E9" s="519"/>
      <c r="F9" s="519"/>
      <c r="G9" s="519"/>
      <c r="H9" s="519"/>
      <c r="I9" s="519"/>
      <c r="J9" s="519"/>
      <c r="K9" s="519"/>
      <c r="L9" s="519"/>
      <c r="M9" s="519"/>
      <c r="N9" s="519"/>
      <c r="O9" s="519"/>
      <c r="P9" s="519"/>
      <c r="Q9" s="519"/>
      <c r="R9" s="162"/>
      <c r="T9" s="169"/>
      <c r="U9" s="170"/>
      <c r="V9" s="170"/>
      <c r="W9" s="170"/>
      <c r="X9" s="170"/>
      <c r="Y9" s="170"/>
      <c r="Z9" s="170"/>
      <c r="AA9" s="170"/>
      <c r="AB9" s="170"/>
      <c r="AC9" s="170"/>
      <c r="AD9" s="170"/>
    </row>
    <row r="10" spans="2:30" ht="17.25" customHeight="1" x14ac:dyDescent="0.2">
      <c r="B10" s="156"/>
      <c r="C10" s="168" t="s">
        <v>117</v>
      </c>
      <c r="D10" s="519" t="s">
        <v>119</v>
      </c>
      <c r="E10" s="519"/>
      <c r="F10" s="519"/>
      <c r="G10" s="519"/>
      <c r="H10" s="519"/>
      <c r="I10" s="519"/>
      <c r="J10" s="519"/>
      <c r="K10" s="519"/>
      <c r="L10" s="519"/>
      <c r="M10" s="519"/>
      <c r="N10" s="519"/>
      <c r="O10" s="519"/>
      <c r="P10" s="519"/>
      <c r="Q10" s="519"/>
      <c r="R10" s="162"/>
      <c r="T10" s="171"/>
      <c r="U10" s="172"/>
      <c r="V10" s="172"/>
      <c r="W10" s="172"/>
      <c r="X10" s="172"/>
      <c r="Y10" s="172"/>
      <c r="Z10" s="172"/>
      <c r="AA10" s="172"/>
      <c r="AB10" s="172"/>
      <c r="AC10" s="172"/>
      <c r="AD10" s="172"/>
    </row>
    <row r="11" spans="2:30" ht="14.25" customHeight="1" x14ac:dyDescent="0.2">
      <c r="B11" s="158"/>
      <c r="C11" s="168" t="s">
        <v>118</v>
      </c>
      <c r="D11" s="520" t="s">
        <v>263</v>
      </c>
      <c r="E11" s="520"/>
      <c r="F11" s="520"/>
      <c r="G11" s="520"/>
      <c r="H11" s="520"/>
      <c r="I11" s="520"/>
      <c r="J11" s="520"/>
      <c r="K11" s="520"/>
      <c r="L11" s="520"/>
      <c r="M11" s="520"/>
      <c r="N11" s="520"/>
      <c r="O11" s="520"/>
      <c r="P11" s="520"/>
      <c r="Q11" s="520"/>
      <c r="R11" s="162"/>
      <c r="T11" s="505"/>
      <c r="U11" s="505"/>
      <c r="V11" s="505"/>
      <c r="W11" s="505"/>
      <c r="X11" s="505"/>
      <c r="Y11" s="505"/>
      <c r="Z11" s="162"/>
      <c r="AA11" s="162"/>
      <c r="AB11" s="162"/>
      <c r="AC11" s="162"/>
      <c r="AD11" s="162"/>
    </row>
    <row r="12" spans="2:30" ht="8.25" customHeight="1" x14ac:dyDescent="0.2">
      <c r="B12" s="158"/>
      <c r="C12" s="173"/>
      <c r="D12" s="173"/>
      <c r="E12" s="173"/>
      <c r="F12" s="173"/>
      <c r="G12" s="173"/>
      <c r="H12" s="173"/>
      <c r="I12" s="173"/>
      <c r="J12" s="173"/>
      <c r="K12" s="173"/>
      <c r="L12" s="173"/>
      <c r="M12" s="173"/>
      <c r="N12" s="173"/>
      <c r="O12" s="173"/>
      <c r="P12" s="173"/>
      <c r="Q12" s="158"/>
      <c r="R12" s="162"/>
      <c r="T12" s="174"/>
      <c r="U12" s="174"/>
      <c r="V12" s="174"/>
      <c r="W12" s="174"/>
      <c r="X12" s="174"/>
      <c r="Y12" s="174"/>
    </row>
    <row r="13" spans="2:30" ht="42" customHeight="1" x14ac:dyDescent="0.2">
      <c r="B13" s="175" t="s">
        <v>103</v>
      </c>
      <c r="C13" s="335"/>
      <c r="D13" s="161"/>
      <c r="E13" s="503" t="s">
        <v>121</v>
      </c>
      <c r="F13" s="503"/>
      <c r="G13" s="503"/>
      <c r="H13" s="503"/>
      <c r="I13" s="503"/>
      <c r="J13" s="503"/>
      <c r="K13" s="503"/>
      <c r="L13" s="503"/>
      <c r="M13" s="503"/>
      <c r="N13" s="503"/>
      <c r="O13" s="503"/>
      <c r="P13" s="503"/>
      <c r="Q13" s="506"/>
      <c r="R13" s="162"/>
    </row>
    <row r="14" spans="2:30" ht="13.5" customHeight="1" x14ac:dyDescent="0.2">
      <c r="B14" s="176"/>
      <c r="C14" s="177"/>
      <c r="D14" s="158"/>
      <c r="E14" s="526" t="s">
        <v>110</v>
      </c>
      <c r="F14" s="526"/>
      <c r="G14" s="526"/>
      <c r="H14" s="526"/>
      <c r="I14" s="526"/>
      <c r="J14" s="526"/>
      <c r="K14" s="526"/>
      <c r="L14" s="526"/>
      <c r="M14" s="526"/>
      <c r="N14" s="526"/>
      <c r="O14" s="526"/>
      <c r="P14" s="526"/>
      <c r="Q14" s="527"/>
      <c r="R14" s="162"/>
    </row>
    <row r="15" spans="2:30" ht="48.75" customHeight="1" x14ac:dyDescent="0.2">
      <c r="B15" s="178" t="s">
        <v>104</v>
      </c>
      <c r="C15" s="334"/>
      <c r="D15" s="158"/>
      <c r="E15" s="500" t="s">
        <v>264</v>
      </c>
      <c r="F15" s="500"/>
      <c r="G15" s="500"/>
      <c r="H15" s="500"/>
      <c r="I15" s="500"/>
      <c r="J15" s="500"/>
      <c r="K15" s="500"/>
      <c r="L15" s="500"/>
      <c r="M15" s="500"/>
      <c r="N15" s="500"/>
      <c r="O15" s="500"/>
      <c r="P15" s="500"/>
      <c r="Q15" s="521"/>
      <c r="R15" s="162"/>
    </row>
    <row r="16" spans="2:30" ht="18" customHeight="1" x14ac:dyDescent="0.2">
      <c r="B16" s="179"/>
      <c r="C16" s="164"/>
      <c r="D16" s="164"/>
      <c r="E16" s="507" t="s">
        <v>115</v>
      </c>
      <c r="F16" s="522"/>
      <c r="G16" s="522"/>
      <c r="H16" s="522"/>
      <c r="I16" s="522"/>
      <c r="J16" s="522"/>
      <c r="K16" s="522"/>
      <c r="L16" s="522"/>
      <c r="M16" s="522"/>
      <c r="N16" s="522"/>
      <c r="O16" s="522"/>
      <c r="P16" s="522"/>
      <c r="Q16" s="523"/>
      <c r="R16" s="162"/>
      <c r="U16" s="505"/>
      <c r="V16" s="505"/>
      <c r="W16" s="505"/>
      <c r="X16" s="505"/>
      <c r="Y16" s="505"/>
      <c r="Z16" s="505"/>
    </row>
    <row r="17" spans="2:18" ht="5.25" customHeight="1" x14ac:dyDescent="0.2">
      <c r="B17" s="156"/>
      <c r="C17" s="158"/>
      <c r="D17" s="158"/>
      <c r="E17" s="158"/>
      <c r="F17" s="158"/>
      <c r="G17" s="158"/>
      <c r="H17" s="158"/>
      <c r="I17" s="158"/>
      <c r="J17" s="158"/>
      <c r="K17" s="158"/>
      <c r="L17" s="158"/>
      <c r="M17" s="158"/>
      <c r="N17" s="158"/>
      <c r="O17" s="158"/>
      <c r="P17" s="158"/>
      <c r="Q17" s="158"/>
      <c r="R17" s="162"/>
    </row>
    <row r="18" spans="2:18" ht="37.5" customHeight="1" x14ac:dyDescent="0.2">
      <c r="B18" s="175" t="s">
        <v>105</v>
      </c>
      <c r="C18" s="333"/>
      <c r="D18" s="161"/>
      <c r="E18" s="503" t="s">
        <v>206</v>
      </c>
      <c r="F18" s="503"/>
      <c r="G18" s="503"/>
      <c r="H18" s="503"/>
      <c r="I18" s="503"/>
      <c r="J18" s="503"/>
      <c r="K18" s="503"/>
      <c r="L18" s="503"/>
      <c r="M18" s="503"/>
      <c r="N18" s="503"/>
      <c r="O18" s="503"/>
      <c r="P18" s="503"/>
      <c r="Q18" s="506"/>
      <c r="R18" s="162"/>
    </row>
    <row r="19" spans="2:18" ht="27" customHeight="1" x14ac:dyDescent="0.2">
      <c r="B19" s="179"/>
      <c r="C19" s="164"/>
      <c r="D19" s="164"/>
      <c r="E19" s="507" t="s">
        <v>120</v>
      </c>
      <c r="F19" s="507"/>
      <c r="G19" s="507"/>
      <c r="H19" s="507"/>
      <c r="I19" s="507"/>
      <c r="J19" s="507"/>
      <c r="K19" s="507"/>
      <c r="L19" s="507"/>
      <c r="M19" s="507"/>
      <c r="N19" s="507"/>
      <c r="O19" s="507"/>
      <c r="P19" s="507"/>
      <c r="Q19" s="508"/>
    </row>
    <row r="20" spans="2:18" ht="6" customHeight="1" x14ac:dyDescent="0.2">
      <c r="B20" s="156"/>
      <c r="C20" s="156"/>
      <c r="D20" s="156"/>
      <c r="E20" s="156"/>
      <c r="F20" s="156"/>
      <c r="G20" s="156"/>
      <c r="H20" s="156"/>
      <c r="I20" s="156"/>
      <c r="J20" s="156"/>
      <c r="K20" s="156"/>
      <c r="L20" s="156"/>
      <c r="M20" s="156"/>
      <c r="N20" s="156"/>
      <c r="O20" s="156"/>
      <c r="P20" s="156"/>
      <c r="Q20" s="156"/>
    </row>
    <row r="21" spans="2:18" x14ac:dyDescent="0.2">
      <c r="B21" s="509" t="s">
        <v>108</v>
      </c>
      <c r="C21" s="512"/>
      <c r="D21" s="161"/>
      <c r="E21" s="180" t="s">
        <v>113</v>
      </c>
      <c r="F21" s="161"/>
      <c r="G21" s="161"/>
      <c r="H21" s="161"/>
      <c r="I21" s="161"/>
      <c r="J21" s="161"/>
      <c r="K21" s="161"/>
      <c r="L21" s="161"/>
      <c r="M21" s="161"/>
      <c r="N21" s="161"/>
      <c r="O21" s="161"/>
      <c r="P21" s="161"/>
      <c r="Q21" s="181"/>
    </row>
    <row r="22" spans="2:18" ht="15" customHeight="1" x14ac:dyDescent="0.2">
      <c r="B22" s="510"/>
      <c r="C22" s="513"/>
      <c r="D22" s="158"/>
      <c r="E22" s="182" t="s">
        <v>107</v>
      </c>
      <c r="F22" s="515" t="s">
        <v>106</v>
      </c>
      <c r="G22" s="515"/>
      <c r="H22" s="515"/>
      <c r="I22" s="515"/>
      <c r="J22" s="515"/>
      <c r="K22" s="515"/>
      <c r="L22" s="515"/>
      <c r="M22" s="515"/>
      <c r="N22" s="515"/>
      <c r="O22" s="515"/>
      <c r="P22" s="515"/>
      <c r="Q22" s="516"/>
    </row>
    <row r="23" spans="2:18" ht="14.25" customHeight="1" x14ac:dyDescent="0.2">
      <c r="B23" s="510"/>
      <c r="C23" s="513"/>
      <c r="D23" s="158"/>
      <c r="E23" s="182" t="s">
        <v>107</v>
      </c>
      <c r="F23" s="517" t="s">
        <v>265</v>
      </c>
      <c r="G23" s="517"/>
      <c r="H23" s="517"/>
      <c r="I23" s="517"/>
      <c r="J23" s="517"/>
      <c r="K23" s="517"/>
      <c r="L23" s="517"/>
      <c r="M23" s="517"/>
      <c r="N23" s="517"/>
      <c r="O23" s="517"/>
      <c r="P23" s="517"/>
      <c r="Q23" s="518"/>
    </row>
    <row r="24" spans="2:18" ht="12.75" customHeight="1" x14ac:dyDescent="0.2">
      <c r="B24" s="511"/>
      <c r="C24" s="514"/>
      <c r="D24" s="164"/>
      <c r="E24" s="183" t="s">
        <v>109</v>
      </c>
      <c r="F24" s="184"/>
      <c r="G24" s="184"/>
      <c r="H24" s="184"/>
      <c r="I24" s="184"/>
      <c r="J24" s="164"/>
      <c r="K24" s="164"/>
      <c r="L24" s="164"/>
      <c r="M24" s="164"/>
      <c r="N24" s="164"/>
      <c r="O24" s="164"/>
      <c r="P24" s="164"/>
      <c r="Q24" s="157"/>
    </row>
    <row r="25" spans="2:18" ht="12.75" customHeight="1" x14ac:dyDescent="0.2">
      <c r="B25" s="182"/>
      <c r="C25" s="185"/>
      <c r="D25" s="158"/>
      <c r="E25" s="186"/>
      <c r="F25" s="177"/>
      <c r="G25" s="177"/>
      <c r="H25" s="177"/>
      <c r="I25" s="177"/>
      <c r="J25" s="158"/>
      <c r="K25" s="158"/>
      <c r="L25" s="158"/>
      <c r="M25" s="158"/>
      <c r="N25" s="158"/>
      <c r="O25" s="158"/>
      <c r="P25" s="158"/>
      <c r="Q25" s="158"/>
    </row>
    <row r="26" spans="2:18" ht="27" customHeight="1" x14ac:dyDescent="0.2">
      <c r="B26" s="187" t="s">
        <v>208</v>
      </c>
      <c r="C26" s="223" t="s">
        <v>424</v>
      </c>
      <c r="D26" s="188"/>
      <c r="E26" s="495" t="s">
        <v>266</v>
      </c>
      <c r="F26" s="495"/>
      <c r="G26" s="495"/>
      <c r="H26" s="495"/>
      <c r="I26" s="495"/>
      <c r="J26" s="495"/>
      <c r="K26" s="495"/>
      <c r="L26" s="495"/>
      <c r="M26" s="495"/>
      <c r="N26" s="495"/>
      <c r="O26" s="495"/>
      <c r="P26" s="495"/>
      <c r="Q26" s="496"/>
    </row>
    <row r="27" spans="2:18" ht="33" customHeight="1" thickBot="1" x14ac:dyDescent="0.25">
      <c r="B27" s="156"/>
      <c r="C27" s="156"/>
      <c r="D27" s="156"/>
      <c r="E27" s="156"/>
      <c r="F27" s="156"/>
      <c r="G27" s="156"/>
      <c r="H27" s="156"/>
      <c r="I27" s="156"/>
      <c r="J27" s="156"/>
      <c r="K27" s="156"/>
      <c r="L27" s="156"/>
      <c r="M27" s="156"/>
      <c r="N27" s="156"/>
      <c r="O27" s="156"/>
      <c r="P27" s="156"/>
      <c r="Q27" s="156"/>
    </row>
    <row r="28" spans="2:18" ht="5.25" customHeight="1" thickTop="1" x14ac:dyDescent="0.2">
      <c r="B28" s="156"/>
      <c r="C28" s="156"/>
      <c r="D28" s="156"/>
      <c r="E28" s="156"/>
      <c r="F28" s="156"/>
      <c r="G28" s="189"/>
      <c r="H28" s="190"/>
      <c r="I28" s="190"/>
      <c r="J28" s="190"/>
      <c r="K28" s="190"/>
      <c r="L28" s="190"/>
      <c r="M28" s="190"/>
      <c r="N28" s="190"/>
      <c r="O28" s="190"/>
      <c r="P28" s="190"/>
      <c r="Q28" s="191"/>
    </row>
    <row r="29" spans="2:18" ht="14.25" customHeight="1" x14ac:dyDescent="0.2">
      <c r="B29" s="497" t="s">
        <v>112</v>
      </c>
      <c r="C29" s="497"/>
      <c r="D29" s="497"/>
      <c r="E29" s="497"/>
      <c r="F29" s="498"/>
      <c r="G29" s="499" t="s">
        <v>267</v>
      </c>
      <c r="H29" s="500"/>
      <c r="I29" s="501"/>
      <c r="J29" s="501"/>
      <c r="K29" s="171" t="s">
        <v>257</v>
      </c>
      <c r="L29" s="502"/>
      <c r="M29" s="502"/>
      <c r="N29" s="169"/>
      <c r="O29" s="162" t="s">
        <v>268</v>
      </c>
      <c r="P29" s="171"/>
      <c r="Q29" s="192"/>
    </row>
    <row r="30" spans="2:18" ht="14.25" customHeight="1" x14ac:dyDescent="0.2">
      <c r="B30" s="497"/>
      <c r="C30" s="497"/>
      <c r="D30" s="497"/>
      <c r="E30" s="497"/>
      <c r="F30" s="498"/>
      <c r="G30" s="499" t="s">
        <v>269</v>
      </c>
      <c r="H30" s="500"/>
      <c r="I30" s="500"/>
      <c r="J30" s="501"/>
      <c r="K30" s="501"/>
      <c r="L30" s="501"/>
      <c r="M30" s="501"/>
      <c r="N30" s="501"/>
      <c r="O30" s="501"/>
      <c r="P30" s="501"/>
      <c r="Q30" s="193"/>
    </row>
    <row r="31" spans="2:18" ht="14.25" customHeight="1" x14ac:dyDescent="0.2">
      <c r="B31" s="497"/>
      <c r="C31" s="497"/>
      <c r="D31" s="497"/>
      <c r="E31" s="497"/>
      <c r="F31" s="498"/>
      <c r="G31" s="194" t="s">
        <v>258</v>
      </c>
      <c r="H31" s="195"/>
      <c r="I31" s="174" t="s">
        <v>270</v>
      </c>
      <c r="J31" s="503" t="s">
        <v>271</v>
      </c>
      <c r="K31" s="503"/>
      <c r="L31" s="503"/>
      <c r="M31" s="504"/>
      <c r="N31" s="504"/>
      <c r="O31" s="504"/>
      <c r="P31" s="504"/>
      <c r="Q31" s="193"/>
    </row>
    <row r="32" spans="2:18" ht="5.25" customHeight="1" thickBot="1" x14ac:dyDescent="0.25">
      <c r="B32" s="156"/>
      <c r="C32" s="156"/>
      <c r="D32" s="156"/>
      <c r="E32" s="156"/>
      <c r="F32" s="156"/>
      <c r="G32" s="196"/>
      <c r="H32" s="197"/>
      <c r="I32" s="197"/>
      <c r="J32" s="197"/>
      <c r="K32" s="197"/>
      <c r="L32" s="197"/>
      <c r="M32" s="197"/>
      <c r="N32" s="197"/>
      <c r="O32" s="197"/>
      <c r="P32" s="197"/>
      <c r="Q32" s="198"/>
    </row>
    <row r="33" spans="2:25" ht="13.5" thickTop="1" x14ac:dyDescent="0.2">
      <c r="B33" s="156"/>
      <c r="C33" s="156"/>
      <c r="D33" s="156"/>
      <c r="E33" s="156"/>
      <c r="F33" s="156"/>
      <c r="G33" s="156"/>
      <c r="H33" s="156"/>
      <c r="I33" s="156"/>
      <c r="J33" s="156"/>
      <c r="K33" s="156"/>
      <c r="L33" s="156"/>
      <c r="M33" s="156"/>
      <c r="N33" s="156"/>
      <c r="O33" s="156"/>
      <c r="P33" s="156"/>
      <c r="Q33" s="156"/>
    </row>
    <row r="34" spans="2:25" x14ac:dyDescent="0.2">
      <c r="U34" s="162"/>
      <c r="V34" s="162"/>
      <c r="W34" s="162"/>
      <c r="X34" s="162"/>
      <c r="Y34" s="162"/>
    </row>
    <row r="35" spans="2:25" x14ac:dyDescent="0.2">
      <c r="U35" s="162"/>
      <c r="V35" s="162"/>
      <c r="W35" s="162"/>
      <c r="X35" s="162"/>
      <c r="Y35" s="162"/>
    </row>
    <row r="36" spans="2:25" x14ac:dyDescent="0.2">
      <c r="U36" s="162"/>
      <c r="V36" s="162"/>
      <c r="W36" s="162"/>
      <c r="X36" s="162"/>
      <c r="Y36" s="162"/>
    </row>
    <row r="37" spans="2:25" ht="13.5" customHeight="1" x14ac:dyDescent="0.2">
      <c r="U37" s="162"/>
      <c r="V37" s="162"/>
      <c r="W37" s="162"/>
      <c r="X37" s="162"/>
      <c r="Y37" s="162"/>
    </row>
    <row r="38" spans="2:25" ht="16.5" customHeight="1" x14ac:dyDescent="0.2">
      <c r="U38" s="162"/>
      <c r="V38" s="162"/>
      <c r="W38" s="162"/>
      <c r="X38" s="162"/>
      <c r="Y38" s="162"/>
    </row>
    <row r="39" spans="2:25" x14ac:dyDescent="0.2">
      <c r="U39" s="494"/>
      <c r="V39" s="494"/>
      <c r="W39" s="494"/>
      <c r="X39" s="494"/>
      <c r="Y39" s="494"/>
    </row>
    <row r="40" spans="2:25" x14ac:dyDescent="0.2">
      <c r="U40" s="494"/>
      <c r="V40" s="494"/>
      <c r="W40" s="494"/>
      <c r="X40" s="494"/>
      <c r="Y40" s="494"/>
    </row>
    <row r="41" spans="2:25" x14ac:dyDescent="0.2">
      <c r="U41" s="494"/>
      <c r="V41" s="494"/>
      <c r="W41" s="494"/>
      <c r="X41" s="494"/>
      <c r="Y41" s="494"/>
    </row>
    <row r="42" spans="2:25" x14ac:dyDescent="0.2">
      <c r="U42" s="162"/>
      <c r="V42" s="162"/>
      <c r="W42" s="162"/>
      <c r="X42" s="162"/>
      <c r="Y42" s="162"/>
    </row>
    <row r="43" spans="2:25" x14ac:dyDescent="0.2">
      <c r="U43" s="162"/>
      <c r="V43" s="162"/>
      <c r="W43" s="162"/>
      <c r="X43" s="162"/>
      <c r="Y43" s="162"/>
    </row>
    <row r="44" spans="2:25" x14ac:dyDescent="0.2">
      <c r="U44" s="162"/>
      <c r="V44" s="162"/>
      <c r="W44" s="162"/>
      <c r="X44" s="162"/>
      <c r="Y44" s="162"/>
    </row>
    <row r="45" spans="2:25" x14ac:dyDescent="0.2">
      <c r="U45" s="162"/>
      <c r="V45" s="162"/>
      <c r="W45" s="162"/>
      <c r="X45" s="162"/>
      <c r="Y45" s="162"/>
    </row>
  </sheetData>
  <mergeCells count="36">
    <mergeCell ref="F1:L1"/>
    <mergeCell ref="O1:P1"/>
    <mergeCell ref="T11:Y11"/>
    <mergeCell ref="E13:Q13"/>
    <mergeCell ref="E14:Q14"/>
    <mergeCell ref="B2:J2"/>
    <mergeCell ref="C3:Q3"/>
    <mergeCell ref="E5:Q5"/>
    <mergeCell ref="E6:Q6"/>
    <mergeCell ref="B8:Q8"/>
    <mergeCell ref="T5:Z5"/>
    <mergeCell ref="T8:X8"/>
    <mergeCell ref="B21:B24"/>
    <mergeCell ref="C21:C24"/>
    <mergeCell ref="F22:Q22"/>
    <mergeCell ref="F23:Q23"/>
    <mergeCell ref="D9:Q9"/>
    <mergeCell ref="D10:Q10"/>
    <mergeCell ref="D11:Q11"/>
    <mergeCell ref="E15:Q15"/>
    <mergeCell ref="E16:Q16"/>
    <mergeCell ref="U16:Z16"/>
    <mergeCell ref="E18:Q18"/>
    <mergeCell ref="E19:Q19"/>
    <mergeCell ref="U39:Y39"/>
    <mergeCell ref="U40:Y40"/>
    <mergeCell ref="U41:Y41"/>
    <mergeCell ref="E26:Q26"/>
    <mergeCell ref="B29:F31"/>
    <mergeCell ref="G29:H29"/>
    <mergeCell ref="I29:J29"/>
    <mergeCell ref="L29:M29"/>
    <mergeCell ref="G30:I30"/>
    <mergeCell ref="J30:P30"/>
    <mergeCell ref="J31:L31"/>
    <mergeCell ref="M31:P31"/>
  </mergeCells>
  <printOptions horizontalCentered="1"/>
  <pageMargins left="0.25" right="0.25" top="0.25" bottom="0.5" header="0.3" footer="0.3"/>
  <pageSetup fitToHeight="0" orientation="landscape" blackAndWhite="1" r:id="rId1"/>
  <headerFooter>
    <oddFooter>&amp;L&amp;F&amp;RPage &amp;P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41B0-3F6E-4407-BEAC-D8BE3940C9A9}">
  <sheetPr>
    <pageSetUpPr fitToPage="1"/>
  </sheetPr>
  <dimension ref="A1:Q278"/>
  <sheetViews>
    <sheetView zoomScaleNormal="100" zoomScaleSheetLayoutView="100" workbookViewId="0">
      <selection activeCell="A273" sqref="A273:F273"/>
    </sheetView>
  </sheetViews>
  <sheetFormatPr defaultColWidth="9.140625" defaultRowHeight="15" x14ac:dyDescent="0.2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x14ac:dyDescent="0.25">
      <c r="A1" s="597" t="s">
        <v>186</v>
      </c>
      <c r="B1" s="597"/>
      <c r="C1" s="597"/>
      <c r="D1" s="597"/>
      <c r="E1" s="597"/>
      <c r="F1" s="307">
        <f>+'Section A'!B2</f>
        <v>0</v>
      </c>
      <c r="G1" s="55" t="s">
        <v>350</v>
      </c>
    </row>
    <row r="2" spans="1:9" s="307" customFormat="1" ht="20.25" customHeight="1" x14ac:dyDescent="0.25">
      <c r="A2" s="308" t="s">
        <v>391</v>
      </c>
      <c r="B2" s="598" t="s">
        <v>355</v>
      </c>
      <c r="C2" s="598"/>
      <c r="D2" s="598"/>
      <c r="E2" s="598"/>
      <c r="F2" s="598"/>
      <c r="G2" s="421"/>
    </row>
    <row r="3" spans="1:9" s="307" customFormat="1" ht="42" customHeight="1" x14ac:dyDescent="0.25">
      <c r="A3" s="494" t="s">
        <v>354</v>
      </c>
      <c r="B3" s="494"/>
      <c r="C3" s="494"/>
      <c r="D3" s="494"/>
      <c r="E3" s="494"/>
      <c r="F3" s="494"/>
      <c r="G3" s="307" t="s">
        <v>347</v>
      </c>
    </row>
    <row r="4" spans="1:9" x14ac:dyDescent="0.25">
      <c r="A4" s="13"/>
      <c r="B4" s="13"/>
      <c r="C4" s="13"/>
      <c r="D4" s="13"/>
      <c r="E4" s="13"/>
      <c r="F4" s="13"/>
      <c r="G4" t="s">
        <v>347</v>
      </c>
    </row>
    <row r="5" spans="1:9" x14ac:dyDescent="0.25">
      <c r="A5" s="246" t="s">
        <v>62</v>
      </c>
      <c r="B5" s="246" t="s">
        <v>44</v>
      </c>
      <c r="C5" s="246" t="s">
        <v>43</v>
      </c>
      <c r="D5" s="246" t="s">
        <v>32</v>
      </c>
      <c r="E5" s="246" t="s">
        <v>31</v>
      </c>
      <c r="F5" s="317" t="s">
        <v>306</v>
      </c>
      <c r="G5" s="290" t="s">
        <v>347</v>
      </c>
      <c r="I5" s="150" t="s">
        <v>244</v>
      </c>
    </row>
    <row r="6" spans="1:9" s="110" customFormat="1" x14ac:dyDescent="0.25">
      <c r="A6" s="241" t="s">
        <v>62</v>
      </c>
      <c r="B6" s="277">
        <v>3</v>
      </c>
      <c r="C6" s="277" t="s">
        <v>322</v>
      </c>
      <c r="D6" s="281">
        <f ca="1">RAND()*400000</f>
        <v>43207.646277990316</v>
      </c>
      <c r="E6" s="277">
        <v>7</v>
      </c>
      <c r="F6" s="87">
        <f t="shared" ref="F6:F134" ca="1" si="0">ROUND(+B6*D6*E6,2)</f>
        <v>907360.57</v>
      </c>
      <c r="G6" s="122" t="s">
        <v>348</v>
      </c>
      <c r="I6" s="122"/>
    </row>
    <row r="7" spans="1:9" s="110" customFormat="1" x14ac:dyDescent="0.25">
      <c r="A7" s="306" t="s">
        <v>356</v>
      </c>
      <c r="B7" s="277">
        <v>3</v>
      </c>
      <c r="C7" s="277" t="s">
        <v>322</v>
      </c>
      <c r="D7" s="281">
        <f t="shared" ref="D7:D8" ca="1" si="1">RAND()*400000</f>
        <v>145838.60727714218</v>
      </c>
      <c r="E7" s="277">
        <v>7</v>
      </c>
      <c r="F7" s="87">
        <f t="shared" ca="1" si="0"/>
        <v>3062610.75</v>
      </c>
      <c r="G7" s="122" t="s">
        <v>348</v>
      </c>
      <c r="I7" s="122"/>
    </row>
    <row r="8" spans="1:9" s="110" customFormat="1" x14ac:dyDescent="0.25">
      <c r="A8" s="306" t="s">
        <v>357</v>
      </c>
      <c r="B8" s="277">
        <v>3</v>
      </c>
      <c r="C8" s="277" t="s">
        <v>322</v>
      </c>
      <c r="D8" s="281">
        <f t="shared" ca="1" si="1"/>
        <v>395427.51346765849</v>
      </c>
      <c r="E8" s="277">
        <v>7</v>
      </c>
      <c r="F8" s="87">
        <f t="shared" ca="1" si="0"/>
        <v>8303977.7800000003</v>
      </c>
      <c r="G8" s="122" t="s">
        <v>348</v>
      </c>
      <c r="I8" s="122"/>
    </row>
    <row r="9" spans="1:9" s="110" customFormat="1" hidden="1" x14ac:dyDescent="0.25">
      <c r="A9" s="306"/>
      <c r="B9" s="277"/>
      <c r="C9" s="277"/>
      <c r="D9" s="281"/>
      <c r="E9" s="277"/>
      <c r="F9" s="87">
        <f t="shared" si="0"/>
        <v>0</v>
      </c>
      <c r="G9" s="122" t="s">
        <v>348</v>
      </c>
      <c r="I9" s="122"/>
    </row>
    <row r="10" spans="1:9" s="110" customFormat="1" hidden="1" x14ac:dyDescent="0.25">
      <c r="A10" s="306"/>
      <c r="B10" s="277"/>
      <c r="C10" s="277"/>
      <c r="D10" s="281"/>
      <c r="E10" s="277"/>
      <c r="F10" s="87">
        <f t="shared" si="0"/>
        <v>0</v>
      </c>
      <c r="G10" s="122" t="s">
        <v>348</v>
      </c>
      <c r="I10" s="122"/>
    </row>
    <row r="11" spans="1:9" s="110" customFormat="1" hidden="1" x14ac:dyDescent="0.25">
      <c r="A11" s="306"/>
      <c r="B11" s="277"/>
      <c r="C11" s="277"/>
      <c r="D11" s="281"/>
      <c r="E11" s="277"/>
      <c r="F11" s="87">
        <f t="shared" si="0"/>
        <v>0</v>
      </c>
      <c r="G11" s="122" t="s">
        <v>348</v>
      </c>
      <c r="I11" s="122"/>
    </row>
    <row r="12" spans="1:9" s="110" customFormat="1" hidden="1" x14ac:dyDescent="0.25">
      <c r="A12" s="306"/>
      <c r="B12" s="277"/>
      <c r="C12" s="277"/>
      <c r="D12" s="281"/>
      <c r="E12" s="277"/>
      <c r="F12" s="87">
        <f t="shared" si="0"/>
        <v>0</v>
      </c>
      <c r="G12" s="122" t="s">
        <v>348</v>
      </c>
      <c r="I12" s="122"/>
    </row>
    <row r="13" spans="1:9" s="110" customFormat="1" hidden="1" x14ac:dyDescent="0.25">
      <c r="A13" s="306"/>
      <c r="B13" s="277"/>
      <c r="C13" s="277"/>
      <c r="D13" s="281"/>
      <c r="E13" s="277"/>
      <c r="F13" s="87">
        <f t="shared" si="0"/>
        <v>0</v>
      </c>
      <c r="G13" s="122" t="s">
        <v>348</v>
      </c>
      <c r="I13" s="122"/>
    </row>
    <row r="14" spans="1:9" s="110" customFormat="1" hidden="1" x14ac:dyDescent="0.25">
      <c r="A14" s="306"/>
      <c r="B14" s="277"/>
      <c r="C14" s="277"/>
      <c r="D14" s="281"/>
      <c r="E14" s="277"/>
      <c r="F14" s="87">
        <f t="shared" si="0"/>
        <v>0</v>
      </c>
      <c r="G14" s="122" t="s">
        <v>348</v>
      </c>
      <c r="I14" s="122"/>
    </row>
    <row r="15" spans="1:9" s="110" customFormat="1" hidden="1" x14ac:dyDescent="0.25">
      <c r="A15" s="306"/>
      <c r="B15" s="277"/>
      <c r="C15" s="277"/>
      <c r="D15" s="281"/>
      <c r="E15" s="277"/>
      <c r="F15" s="87">
        <f t="shared" si="0"/>
        <v>0</v>
      </c>
      <c r="G15" s="122" t="s">
        <v>348</v>
      </c>
      <c r="I15" s="122"/>
    </row>
    <row r="16" spans="1:9" s="110" customFormat="1" hidden="1" x14ac:dyDescent="0.25">
      <c r="A16" s="306"/>
      <c r="B16" s="277"/>
      <c r="C16" s="277"/>
      <c r="D16" s="281"/>
      <c r="E16" s="277"/>
      <c r="F16" s="87">
        <f t="shared" si="0"/>
        <v>0</v>
      </c>
      <c r="G16" s="122" t="s">
        <v>348</v>
      </c>
      <c r="I16" s="122"/>
    </row>
    <row r="17" spans="1:9" s="110" customFormat="1" hidden="1" x14ac:dyDescent="0.25">
      <c r="A17" s="306"/>
      <c r="B17" s="277"/>
      <c r="C17" s="277"/>
      <c r="D17" s="281"/>
      <c r="E17" s="277"/>
      <c r="F17" s="87">
        <f t="shared" si="0"/>
        <v>0</v>
      </c>
      <c r="G17" s="122" t="s">
        <v>348</v>
      </c>
      <c r="I17" s="122"/>
    </row>
    <row r="18" spans="1:9" s="110" customFormat="1" hidden="1" x14ac:dyDescent="0.25">
      <c r="A18" s="306"/>
      <c r="B18" s="277"/>
      <c r="C18" s="277"/>
      <c r="D18" s="281"/>
      <c r="E18" s="277"/>
      <c r="F18" s="87">
        <f t="shared" si="0"/>
        <v>0</v>
      </c>
      <c r="G18" s="122" t="s">
        <v>348</v>
      </c>
      <c r="I18" s="122"/>
    </row>
    <row r="19" spans="1:9" s="110" customFormat="1" hidden="1" x14ac:dyDescent="0.25">
      <c r="A19" s="306"/>
      <c r="B19" s="277"/>
      <c r="C19" s="277"/>
      <c r="D19" s="281"/>
      <c r="E19" s="277"/>
      <c r="F19" s="87">
        <f t="shared" si="0"/>
        <v>0</v>
      </c>
      <c r="G19" s="122" t="s">
        <v>348</v>
      </c>
      <c r="I19" s="122"/>
    </row>
    <row r="20" spans="1:9" s="110" customFormat="1" hidden="1" x14ac:dyDescent="0.25">
      <c r="A20" s="306"/>
      <c r="B20" s="277"/>
      <c r="C20" s="277"/>
      <c r="D20" s="281"/>
      <c r="E20" s="277"/>
      <c r="F20" s="87">
        <f t="shared" si="0"/>
        <v>0</v>
      </c>
      <c r="G20" s="122" t="s">
        <v>348</v>
      </c>
      <c r="I20" s="122"/>
    </row>
    <row r="21" spans="1:9" s="110" customFormat="1" hidden="1" x14ac:dyDescent="0.25">
      <c r="A21" s="306"/>
      <c r="B21" s="277"/>
      <c r="C21" s="277"/>
      <c r="D21" s="281"/>
      <c r="E21" s="277"/>
      <c r="F21" s="87">
        <f t="shared" si="0"/>
        <v>0</v>
      </c>
      <c r="G21" s="122" t="s">
        <v>348</v>
      </c>
      <c r="I21" s="122"/>
    </row>
    <row r="22" spans="1:9" s="110" customFormat="1" hidden="1" x14ac:dyDescent="0.25">
      <c r="A22" s="306"/>
      <c r="B22" s="277"/>
      <c r="C22" s="277"/>
      <c r="D22" s="281"/>
      <c r="E22" s="277"/>
      <c r="F22" s="87">
        <f t="shared" si="0"/>
        <v>0</v>
      </c>
      <c r="G22" s="122" t="s">
        <v>348</v>
      </c>
      <c r="I22" s="122"/>
    </row>
    <row r="23" spans="1:9" s="110" customFormat="1" hidden="1" x14ac:dyDescent="0.25">
      <c r="A23" s="306"/>
      <c r="B23" s="277"/>
      <c r="C23" s="277"/>
      <c r="D23" s="281"/>
      <c r="E23" s="277"/>
      <c r="F23" s="87">
        <f t="shared" si="0"/>
        <v>0</v>
      </c>
      <c r="G23" s="122" t="s">
        <v>348</v>
      </c>
      <c r="I23" s="122"/>
    </row>
    <row r="24" spans="1:9" s="110" customFormat="1" hidden="1" x14ac:dyDescent="0.25">
      <c r="A24" s="306"/>
      <c r="B24" s="277"/>
      <c r="C24" s="277"/>
      <c r="D24" s="281"/>
      <c r="E24" s="277"/>
      <c r="F24" s="87">
        <f t="shared" si="0"/>
        <v>0</v>
      </c>
      <c r="G24" s="122" t="s">
        <v>348</v>
      </c>
      <c r="I24" s="122"/>
    </row>
    <row r="25" spans="1:9" s="110" customFormat="1" hidden="1" x14ac:dyDescent="0.25">
      <c r="A25" s="306"/>
      <c r="B25" s="277"/>
      <c r="C25" s="277"/>
      <c r="D25" s="281"/>
      <c r="E25" s="277"/>
      <c r="F25" s="87">
        <f t="shared" si="0"/>
        <v>0</v>
      </c>
      <c r="G25" s="122" t="s">
        <v>348</v>
      </c>
      <c r="I25" s="122"/>
    </row>
    <row r="26" spans="1:9" s="110" customFormat="1" hidden="1" x14ac:dyDescent="0.25">
      <c r="A26" s="306"/>
      <c r="B26" s="277"/>
      <c r="C26" s="277"/>
      <c r="D26" s="281"/>
      <c r="E26" s="277"/>
      <c r="F26" s="87">
        <f t="shared" si="0"/>
        <v>0</v>
      </c>
      <c r="G26" s="122" t="s">
        <v>348</v>
      </c>
      <c r="I26" s="122"/>
    </row>
    <row r="27" spans="1:9" s="110" customFormat="1" hidden="1" x14ac:dyDescent="0.25">
      <c r="A27" s="306"/>
      <c r="B27" s="277"/>
      <c r="C27" s="277"/>
      <c r="D27" s="281"/>
      <c r="E27" s="277"/>
      <c r="F27" s="87">
        <f t="shared" si="0"/>
        <v>0</v>
      </c>
      <c r="G27" s="122" t="s">
        <v>348</v>
      </c>
      <c r="I27" s="122"/>
    </row>
    <row r="28" spans="1:9" s="110" customFormat="1" hidden="1" x14ac:dyDescent="0.25">
      <c r="A28" s="306"/>
      <c r="B28" s="277"/>
      <c r="C28" s="277"/>
      <c r="D28" s="281"/>
      <c r="E28" s="277"/>
      <c r="F28" s="87">
        <f t="shared" si="0"/>
        <v>0</v>
      </c>
      <c r="G28" s="122" t="s">
        <v>348</v>
      </c>
      <c r="I28" s="122"/>
    </row>
    <row r="29" spans="1:9" s="110" customFormat="1" hidden="1" x14ac:dyDescent="0.25">
      <c r="A29" s="306"/>
      <c r="B29" s="277"/>
      <c r="C29" s="277"/>
      <c r="D29" s="281"/>
      <c r="E29" s="277"/>
      <c r="F29" s="87">
        <f t="shared" si="0"/>
        <v>0</v>
      </c>
      <c r="G29" s="122" t="s">
        <v>348</v>
      </c>
      <c r="I29" s="122"/>
    </row>
    <row r="30" spans="1:9" s="110" customFormat="1" hidden="1" x14ac:dyDescent="0.25">
      <c r="A30" s="306"/>
      <c r="B30" s="277"/>
      <c r="C30" s="277"/>
      <c r="D30" s="281"/>
      <c r="E30" s="277"/>
      <c r="F30" s="87">
        <f t="shared" si="0"/>
        <v>0</v>
      </c>
      <c r="G30" s="122" t="s">
        <v>348</v>
      </c>
      <c r="I30" s="122"/>
    </row>
    <row r="31" spans="1:9" s="110" customFormat="1" hidden="1" x14ac:dyDescent="0.25">
      <c r="A31" s="306"/>
      <c r="B31" s="277"/>
      <c r="C31" s="277"/>
      <c r="D31" s="281"/>
      <c r="E31" s="277"/>
      <c r="F31" s="87">
        <f t="shared" si="0"/>
        <v>0</v>
      </c>
      <c r="G31" s="122" t="s">
        <v>348</v>
      </c>
      <c r="I31" s="122"/>
    </row>
    <row r="32" spans="1:9" s="110" customFormat="1" hidden="1" x14ac:dyDescent="0.25">
      <c r="A32" s="306"/>
      <c r="B32" s="277"/>
      <c r="C32" s="277"/>
      <c r="D32" s="281"/>
      <c r="E32" s="277"/>
      <c r="F32" s="87">
        <f t="shared" si="0"/>
        <v>0</v>
      </c>
      <c r="G32" s="122" t="s">
        <v>348</v>
      </c>
      <c r="I32" s="122"/>
    </row>
    <row r="33" spans="1:9" s="110" customFormat="1" hidden="1" x14ac:dyDescent="0.25">
      <c r="A33" s="306"/>
      <c r="B33" s="277"/>
      <c r="C33" s="277"/>
      <c r="D33" s="281"/>
      <c r="E33" s="277"/>
      <c r="F33" s="87">
        <f t="shared" si="0"/>
        <v>0</v>
      </c>
      <c r="G33" s="122" t="s">
        <v>348</v>
      </c>
      <c r="I33" s="122"/>
    </row>
    <row r="34" spans="1:9" s="110" customFormat="1" hidden="1" x14ac:dyDescent="0.25">
      <c r="A34" s="306"/>
      <c r="B34" s="277"/>
      <c r="C34" s="277"/>
      <c r="D34" s="281"/>
      <c r="E34" s="277"/>
      <c r="F34" s="87">
        <f t="shared" si="0"/>
        <v>0</v>
      </c>
      <c r="G34" s="122" t="s">
        <v>348</v>
      </c>
      <c r="I34" s="122"/>
    </row>
    <row r="35" spans="1:9" s="110" customFormat="1" hidden="1" x14ac:dyDescent="0.25">
      <c r="A35" s="306"/>
      <c r="B35" s="277"/>
      <c r="C35" s="277"/>
      <c r="D35" s="281"/>
      <c r="E35" s="277"/>
      <c r="F35" s="87">
        <f t="shared" si="0"/>
        <v>0</v>
      </c>
      <c r="G35" s="122" t="s">
        <v>348</v>
      </c>
      <c r="I35" s="122"/>
    </row>
    <row r="36" spans="1:9" s="110" customFormat="1" hidden="1" x14ac:dyDescent="0.25">
      <c r="A36" s="306"/>
      <c r="B36" s="277"/>
      <c r="C36" s="277"/>
      <c r="D36" s="281"/>
      <c r="E36" s="277"/>
      <c r="F36" s="87">
        <f t="shared" si="0"/>
        <v>0</v>
      </c>
      <c r="G36" s="122" t="s">
        <v>348</v>
      </c>
      <c r="I36" s="122"/>
    </row>
    <row r="37" spans="1:9" s="110" customFormat="1" hidden="1" x14ac:dyDescent="0.25">
      <c r="A37" s="306"/>
      <c r="B37" s="277"/>
      <c r="C37" s="277"/>
      <c r="D37" s="281"/>
      <c r="E37" s="277"/>
      <c r="F37" s="87">
        <f t="shared" si="0"/>
        <v>0</v>
      </c>
      <c r="G37" s="122" t="s">
        <v>348</v>
      </c>
      <c r="I37" s="122"/>
    </row>
    <row r="38" spans="1:9" s="110" customFormat="1" hidden="1" x14ac:dyDescent="0.25">
      <c r="A38" s="306"/>
      <c r="B38" s="277"/>
      <c r="C38" s="277"/>
      <c r="D38" s="281"/>
      <c r="E38" s="277"/>
      <c r="F38" s="87">
        <f t="shared" si="0"/>
        <v>0</v>
      </c>
      <c r="G38" s="122" t="s">
        <v>348</v>
      </c>
      <c r="I38" s="122"/>
    </row>
    <row r="39" spans="1:9" s="110" customFormat="1" hidden="1" x14ac:dyDescent="0.25">
      <c r="A39" s="306"/>
      <c r="B39" s="277"/>
      <c r="C39" s="277"/>
      <c r="D39" s="281"/>
      <c r="E39" s="277"/>
      <c r="F39" s="87">
        <f t="shared" si="0"/>
        <v>0</v>
      </c>
      <c r="G39" s="122" t="s">
        <v>348</v>
      </c>
      <c r="I39" s="122"/>
    </row>
    <row r="40" spans="1:9" s="110" customFormat="1" hidden="1" x14ac:dyDescent="0.25">
      <c r="A40" s="306"/>
      <c r="B40" s="277"/>
      <c r="C40" s="277"/>
      <c r="D40" s="281"/>
      <c r="E40" s="277"/>
      <c r="F40" s="87">
        <f t="shared" si="0"/>
        <v>0</v>
      </c>
      <c r="G40" s="122" t="s">
        <v>348</v>
      </c>
      <c r="I40" s="122"/>
    </row>
    <row r="41" spans="1:9" s="110" customFormat="1" hidden="1" x14ac:dyDescent="0.25">
      <c r="A41" s="306"/>
      <c r="B41" s="277"/>
      <c r="C41" s="277"/>
      <c r="D41" s="281"/>
      <c r="E41" s="277"/>
      <c r="F41" s="87">
        <f t="shared" si="0"/>
        <v>0</v>
      </c>
      <c r="G41" s="122" t="s">
        <v>348</v>
      </c>
      <c r="I41" s="122"/>
    </row>
    <row r="42" spans="1:9" s="110" customFormat="1" hidden="1" x14ac:dyDescent="0.25">
      <c r="A42" s="306"/>
      <c r="B42" s="277"/>
      <c r="C42" s="277"/>
      <c r="D42" s="281"/>
      <c r="E42" s="277"/>
      <c r="F42" s="87">
        <f t="shared" si="0"/>
        <v>0</v>
      </c>
      <c r="G42" s="122" t="s">
        <v>348</v>
      </c>
      <c r="I42" s="122"/>
    </row>
    <row r="43" spans="1:9" s="110" customFormat="1" hidden="1" x14ac:dyDescent="0.25">
      <c r="A43" s="306"/>
      <c r="B43" s="277"/>
      <c r="C43" s="277"/>
      <c r="D43" s="281"/>
      <c r="E43" s="277"/>
      <c r="F43" s="87">
        <f t="shared" si="0"/>
        <v>0</v>
      </c>
      <c r="G43" s="122" t="s">
        <v>348</v>
      </c>
      <c r="I43" s="122"/>
    </row>
    <row r="44" spans="1:9" s="110" customFormat="1" hidden="1" x14ac:dyDescent="0.25">
      <c r="A44" s="306"/>
      <c r="B44" s="277"/>
      <c r="C44" s="277"/>
      <c r="D44" s="281"/>
      <c r="E44" s="277"/>
      <c r="F44" s="87">
        <f t="shared" si="0"/>
        <v>0</v>
      </c>
      <c r="G44" s="122" t="s">
        <v>348</v>
      </c>
      <c r="I44" s="122"/>
    </row>
    <row r="45" spans="1:9" s="110" customFormat="1" hidden="1" x14ac:dyDescent="0.25">
      <c r="A45" s="306"/>
      <c r="B45" s="277"/>
      <c r="C45" s="277"/>
      <c r="D45" s="281"/>
      <c r="E45" s="277"/>
      <c r="F45" s="87">
        <f t="shared" si="0"/>
        <v>0</v>
      </c>
      <c r="G45" s="122" t="s">
        <v>348</v>
      </c>
      <c r="I45" s="122"/>
    </row>
    <row r="46" spans="1:9" s="110" customFormat="1" hidden="1" x14ac:dyDescent="0.25">
      <c r="A46" s="306"/>
      <c r="B46" s="277"/>
      <c r="C46" s="277"/>
      <c r="D46" s="281"/>
      <c r="E46" s="277"/>
      <c r="F46" s="87">
        <f t="shared" si="0"/>
        <v>0</v>
      </c>
      <c r="G46" s="122" t="s">
        <v>348</v>
      </c>
      <c r="I46" s="122"/>
    </row>
    <row r="47" spans="1:9" s="110" customFormat="1" hidden="1" x14ac:dyDescent="0.25">
      <c r="A47" s="306"/>
      <c r="B47" s="277"/>
      <c r="C47" s="277"/>
      <c r="D47" s="281"/>
      <c r="E47" s="277"/>
      <c r="F47" s="87">
        <f t="shared" si="0"/>
        <v>0</v>
      </c>
      <c r="G47" s="122" t="s">
        <v>348</v>
      </c>
      <c r="I47" s="122"/>
    </row>
    <row r="48" spans="1:9" s="110" customFormat="1" hidden="1" x14ac:dyDescent="0.25">
      <c r="A48" s="306"/>
      <c r="B48" s="277"/>
      <c r="C48" s="277"/>
      <c r="D48" s="281"/>
      <c r="E48" s="277"/>
      <c r="F48" s="87">
        <f t="shared" si="0"/>
        <v>0</v>
      </c>
      <c r="G48" s="122" t="s">
        <v>348</v>
      </c>
      <c r="I48" s="122"/>
    </row>
    <row r="49" spans="1:9" s="110" customFormat="1" hidden="1" x14ac:dyDescent="0.25">
      <c r="A49" s="306"/>
      <c r="B49" s="277"/>
      <c r="C49" s="277"/>
      <c r="D49" s="281"/>
      <c r="E49" s="277"/>
      <c r="F49" s="87">
        <f t="shared" si="0"/>
        <v>0</v>
      </c>
      <c r="G49" s="122" t="s">
        <v>348</v>
      </c>
      <c r="I49" s="122"/>
    </row>
    <row r="50" spans="1:9" s="110" customFormat="1" hidden="1" x14ac:dyDescent="0.25">
      <c r="A50" s="306"/>
      <c r="B50" s="277"/>
      <c r="C50" s="277"/>
      <c r="D50" s="281"/>
      <c r="E50" s="277"/>
      <c r="F50" s="87">
        <f t="shared" si="0"/>
        <v>0</v>
      </c>
      <c r="G50" s="122" t="s">
        <v>348</v>
      </c>
      <c r="I50" s="122"/>
    </row>
    <row r="51" spans="1:9" s="110" customFormat="1" hidden="1" x14ac:dyDescent="0.25">
      <c r="A51" s="306"/>
      <c r="B51" s="277"/>
      <c r="C51" s="277"/>
      <c r="D51" s="281"/>
      <c r="E51" s="277"/>
      <c r="F51" s="87">
        <f t="shared" si="0"/>
        <v>0</v>
      </c>
      <c r="G51" s="122" t="s">
        <v>348</v>
      </c>
      <c r="I51" s="122"/>
    </row>
    <row r="52" spans="1:9" s="110" customFormat="1" hidden="1" x14ac:dyDescent="0.25">
      <c r="A52" s="306"/>
      <c r="B52" s="277"/>
      <c r="C52" s="277"/>
      <c r="D52" s="281"/>
      <c r="E52" s="277"/>
      <c r="F52" s="87">
        <f t="shared" si="0"/>
        <v>0</v>
      </c>
      <c r="G52" s="122" t="s">
        <v>348</v>
      </c>
      <c r="I52" s="122"/>
    </row>
    <row r="53" spans="1:9" s="110" customFormat="1" hidden="1" x14ac:dyDescent="0.25">
      <c r="A53" s="306"/>
      <c r="B53" s="277"/>
      <c r="C53" s="277"/>
      <c r="D53" s="281"/>
      <c r="E53" s="277"/>
      <c r="F53" s="87">
        <f t="shared" si="0"/>
        <v>0</v>
      </c>
      <c r="G53" s="122" t="s">
        <v>348</v>
      </c>
      <c r="I53" s="122"/>
    </row>
    <row r="54" spans="1:9" s="110" customFormat="1" hidden="1" x14ac:dyDescent="0.25">
      <c r="A54" s="306"/>
      <c r="B54" s="277"/>
      <c r="C54" s="277"/>
      <c r="D54" s="281"/>
      <c r="E54" s="277"/>
      <c r="F54" s="87">
        <f t="shared" si="0"/>
        <v>0</v>
      </c>
      <c r="G54" s="122" t="s">
        <v>348</v>
      </c>
      <c r="I54" s="122"/>
    </row>
    <row r="55" spans="1:9" s="110" customFormat="1" hidden="1" x14ac:dyDescent="0.25">
      <c r="A55" s="306"/>
      <c r="B55" s="277"/>
      <c r="C55" s="277"/>
      <c r="D55" s="281"/>
      <c r="E55" s="277"/>
      <c r="F55" s="87">
        <f t="shared" si="0"/>
        <v>0</v>
      </c>
      <c r="G55" s="122" t="s">
        <v>348</v>
      </c>
      <c r="I55" s="122"/>
    </row>
    <row r="56" spans="1:9" s="110" customFormat="1" hidden="1" x14ac:dyDescent="0.25">
      <c r="A56" s="306"/>
      <c r="B56" s="277"/>
      <c r="C56" s="277"/>
      <c r="D56" s="281"/>
      <c r="E56" s="277"/>
      <c r="F56" s="87">
        <f t="shared" si="0"/>
        <v>0</v>
      </c>
      <c r="G56" s="122" t="s">
        <v>348</v>
      </c>
      <c r="I56" s="122"/>
    </row>
    <row r="57" spans="1:9" s="110" customFormat="1" hidden="1" x14ac:dyDescent="0.25">
      <c r="A57" s="306"/>
      <c r="B57" s="277"/>
      <c r="C57" s="277"/>
      <c r="D57" s="281"/>
      <c r="E57" s="277"/>
      <c r="F57" s="87">
        <f t="shared" si="0"/>
        <v>0</v>
      </c>
      <c r="G57" s="122" t="s">
        <v>348</v>
      </c>
      <c r="I57" s="122"/>
    </row>
    <row r="58" spans="1:9" s="110" customFormat="1" hidden="1" x14ac:dyDescent="0.25">
      <c r="A58" s="306"/>
      <c r="B58" s="277"/>
      <c r="C58" s="277"/>
      <c r="D58" s="281"/>
      <c r="E58" s="277"/>
      <c r="F58" s="87">
        <f t="shared" si="0"/>
        <v>0</v>
      </c>
      <c r="G58" s="122" t="s">
        <v>348</v>
      </c>
      <c r="I58" s="122"/>
    </row>
    <row r="59" spans="1:9" s="110" customFormat="1" hidden="1" x14ac:dyDescent="0.25">
      <c r="A59" s="306"/>
      <c r="B59" s="277"/>
      <c r="C59" s="277"/>
      <c r="D59" s="281"/>
      <c r="E59" s="277"/>
      <c r="F59" s="87">
        <f t="shared" si="0"/>
        <v>0</v>
      </c>
      <c r="G59" s="122" t="s">
        <v>348</v>
      </c>
      <c r="I59" s="122"/>
    </row>
    <row r="60" spans="1:9" s="110" customFormat="1" hidden="1" x14ac:dyDescent="0.25">
      <c r="A60" s="306"/>
      <c r="B60" s="277"/>
      <c r="C60" s="277"/>
      <c r="D60" s="281"/>
      <c r="E60" s="277"/>
      <c r="F60" s="87">
        <f t="shared" si="0"/>
        <v>0</v>
      </c>
      <c r="G60" s="122" t="s">
        <v>348</v>
      </c>
      <c r="I60" s="122"/>
    </row>
    <row r="61" spans="1:9" s="110" customFormat="1" hidden="1" x14ac:dyDescent="0.25">
      <c r="A61" s="306"/>
      <c r="B61" s="277"/>
      <c r="C61" s="277"/>
      <c r="D61" s="281"/>
      <c r="E61" s="277"/>
      <c r="F61" s="87">
        <f t="shared" si="0"/>
        <v>0</v>
      </c>
      <c r="G61" s="122" t="s">
        <v>348</v>
      </c>
      <c r="I61" s="122"/>
    </row>
    <row r="62" spans="1:9" s="110" customFormat="1" hidden="1" x14ac:dyDescent="0.25">
      <c r="A62" s="306"/>
      <c r="B62" s="277"/>
      <c r="C62" s="277"/>
      <c r="D62" s="281"/>
      <c r="E62" s="277"/>
      <c r="F62" s="87">
        <f t="shared" si="0"/>
        <v>0</v>
      </c>
      <c r="G62" s="122" t="s">
        <v>348</v>
      </c>
      <c r="I62" s="122"/>
    </row>
    <row r="63" spans="1:9" s="110" customFormat="1" hidden="1" x14ac:dyDescent="0.25">
      <c r="A63" s="306"/>
      <c r="B63" s="277"/>
      <c r="C63" s="277"/>
      <c r="D63" s="281"/>
      <c r="E63" s="277"/>
      <c r="F63" s="87">
        <f t="shared" si="0"/>
        <v>0</v>
      </c>
      <c r="G63" s="122" t="s">
        <v>348</v>
      </c>
      <c r="I63" s="122"/>
    </row>
    <row r="64" spans="1:9" s="110" customFormat="1" hidden="1" x14ac:dyDescent="0.25">
      <c r="A64" s="306"/>
      <c r="B64" s="277"/>
      <c r="C64" s="277"/>
      <c r="D64" s="281"/>
      <c r="E64" s="277"/>
      <c r="F64" s="87">
        <f t="shared" si="0"/>
        <v>0</v>
      </c>
      <c r="G64" s="122" t="s">
        <v>348</v>
      </c>
      <c r="I64" s="122"/>
    </row>
    <row r="65" spans="1:9" s="110" customFormat="1" hidden="1" x14ac:dyDescent="0.25">
      <c r="A65" s="306"/>
      <c r="B65" s="277"/>
      <c r="C65" s="277"/>
      <c r="D65" s="281"/>
      <c r="E65" s="277"/>
      <c r="F65" s="87">
        <f t="shared" si="0"/>
        <v>0</v>
      </c>
      <c r="G65" s="122" t="s">
        <v>348</v>
      </c>
      <c r="I65" s="122"/>
    </row>
    <row r="66" spans="1:9" s="110" customFormat="1" hidden="1" x14ac:dyDescent="0.25">
      <c r="A66" s="306"/>
      <c r="B66" s="277"/>
      <c r="C66" s="277"/>
      <c r="D66" s="281"/>
      <c r="E66" s="277"/>
      <c r="F66" s="87">
        <f t="shared" si="0"/>
        <v>0</v>
      </c>
      <c r="G66" s="122" t="s">
        <v>348</v>
      </c>
      <c r="I66" s="122"/>
    </row>
    <row r="67" spans="1:9" s="110" customFormat="1" hidden="1" x14ac:dyDescent="0.25">
      <c r="A67" s="306"/>
      <c r="B67" s="277"/>
      <c r="C67" s="277"/>
      <c r="D67" s="281"/>
      <c r="E67" s="277"/>
      <c r="F67" s="87">
        <f t="shared" si="0"/>
        <v>0</v>
      </c>
      <c r="G67" s="122" t="s">
        <v>348</v>
      </c>
      <c r="I67" s="122"/>
    </row>
    <row r="68" spans="1:9" s="110" customFormat="1" hidden="1" x14ac:dyDescent="0.25">
      <c r="A68" s="306"/>
      <c r="B68" s="277"/>
      <c r="C68" s="277"/>
      <c r="D68" s="281"/>
      <c r="E68" s="277"/>
      <c r="F68" s="87">
        <f t="shared" si="0"/>
        <v>0</v>
      </c>
      <c r="G68" s="122" t="s">
        <v>348</v>
      </c>
      <c r="I68" s="122"/>
    </row>
    <row r="69" spans="1:9" s="110" customFormat="1" hidden="1" x14ac:dyDescent="0.25">
      <c r="A69" s="306"/>
      <c r="B69" s="277"/>
      <c r="C69" s="277"/>
      <c r="D69" s="281"/>
      <c r="E69" s="277"/>
      <c r="F69" s="87">
        <f t="shared" si="0"/>
        <v>0</v>
      </c>
      <c r="G69" s="122" t="s">
        <v>348</v>
      </c>
      <c r="I69" s="122"/>
    </row>
    <row r="70" spans="1:9" s="110" customFormat="1" hidden="1" x14ac:dyDescent="0.25">
      <c r="A70" s="306"/>
      <c r="B70" s="277"/>
      <c r="C70" s="277"/>
      <c r="D70" s="281"/>
      <c r="E70" s="277"/>
      <c r="F70" s="87">
        <f t="shared" si="0"/>
        <v>0</v>
      </c>
      <c r="G70" s="122" t="s">
        <v>348</v>
      </c>
      <c r="I70" s="122"/>
    </row>
    <row r="71" spans="1:9" s="110" customFormat="1" hidden="1" x14ac:dyDescent="0.25">
      <c r="A71" s="306"/>
      <c r="B71" s="277"/>
      <c r="C71" s="277"/>
      <c r="D71" s="281"/>
      <c r="E71" s="277"/>
      <c r="F71" s="87">
        <f t="shared" si="0"/>
        <v>0</v>
      </c>
      <c r="G71" s="122" t="s">
        <v>348</v>
      </c>
      <c r="I71" s="122"/>
    </row>
    <row r="72" spans="1:9" s="110" customFormat="1" hidden="1" x14ac:dyDescent="0.25">
      <c r="A72" s="306"/>
      <c r="B72" s="277"/>
      <c r="C72" s="277"/>
      <c r="D72" s="281"/>
      <c r="E72" s="277"/>
      <c r="F72" s="87">
        <f t="shared" si="0"/>
        <v>0</v>
      </c>
      <c r="G72" s="122" t="s">
        <v>348</v>
      </c>
      <c r="I72" s="122"/>
    </row>
    <row r="73" spans="1:9" s="110" customFormat="1" hidden="1" x14ac:dyDescent="0.25">
      <c r="A73" s="306"/>
      <c r="B73" s="277"/>
      <c r="C73" s="277"/>
      <c r="D73" s="281"/>
      <c r="E73" s="277"/>
      <c r="F73" s="87">
        <f t="shared" si="0"/>
        <v>0</v>
      </c>
      <c r="G73" s="122" t="s">
        <v>348</v>
      </c>
      <c r="I73" s="122"/>
    </row>
    <row r="74" spans="1:9" s="110" customFormat="1" hidden="1" x14ac:dyDescent="0.25">
      <c r="A74" s="306"/>
      <c r="B74" s="277"/>
      <c r="C74" s="277"/>
      <c r="D74" s="281"/>
      <c r="E74" s="277"/>
      <c r="F74" s="87">
        <f t="shared" si="0"/>
        <v>0</v>
      </c>
      <c r="G74" s="122" t="s">
        <v>348</v>
      </c>
      <c r="I74" s="122"/>
    </row>
    <row r="75" spans="1:9" s="110" customFormat="1" hidden="1" x14ac:dyDescent="0.25">
      <c r="A75" s="306"/>
      <c r="B75" s="277"/>
      <c r="C75" s="277"/>
      <c r="D75" s="281"/>
      <c r="E75" s="277"/>
      <c r="F75" s="87">
        <f t="shared" si="0"/>
        <v>0</v>
      </c>
      <c r="G75" s="122" t="s">
        <v>348</v>
      </c>
      <c r="I75" s="122"/>
    </row>
    <row r="76" spans="1:9" s="110" customFormat="1" hidden="1" x14ac:dyDescent="0.25">
      <c r="A76" s="306"/>
      <c r="B76" s="277"/>
      <c r="C76" s="277"/>
      <c r="D76" s="281"/>
      <c r="E76" s="277"/>
      <c r="F76" s="87">
        <f t="shared" si="0"/>
        <v>0</v>
      </c>
      <c r="G76" s="122" t="s">
        <v>348</v>
      </c>
      <c r="I76" s="122"/>
    </row>
    <row r="77" spans="1:9" s="110" customFormat="1" hidden="1" x14ac:dyDescent="0.25">
      <c r="A77" s="306"/>
      <c r="B77" s="277"/>
      <c r="C77" s="277"/>
      <c r="D77" s="281"/>
      <c r="E77" s="277"/>
      <c r="F77" s="87">
        <f t="shared" si="0"/>
        <v>0</v>
      </c>
      <c r="G77" s="122" t="s">
        <v>348</v>
      </c>
      <c r="I77" s="122"/>
    </row>
    <row r="78" spans="1:9" s="110" customFormat="1" hidden="1" x14ac:dyDescent="0.25">
      <c r="A78" s="306"/>
      <c r="B78" s="277"/>
      <c r="C78" s="277"/>
      <c r="D78" s="281"/>
      <c r="E78" s="277"/>
      <c r="F78" s="87">
        <f t="shared" si="0"/>
        <v>0</v>
      </c>
      <c r="G78" s="122" t="s">
        <v>348</v>
      </c>
      <c r="I78" s="122"/>
    </row>
    <row r="79" spans="1:9" s="110" customFormat="1" hidden="1" x14ac:dyDescent="0.25">
      <c r="A79" s="306"/>
      <c r="B79" s="277"/>
      <c r="C79" s="277"/>
      <c r="D79" s="281"/>
      <c r="E79" s="277"/>
      <c r="F79" s="87">
        <f t="shared" si="0"/>
        <v>0</v>
      </c>
      <c r="G79" s="122" t="s">
        <v>348</v>
      </c>
      <c r="I79" s="122"/>
    </row>
    <row r="80" spans="1:9" s="110" customFormat="1" hidden="1" x14ac:dyDescent="0.25">
      <c r="A80" s="306"/>
      <c r="B80" s="277"/>
      <c r="C80" s="277"/>
      <c r="D80" s="281"/>
      <c r="E80" s="277"/>
      <c r="F80" s="87">
        <f t="shared" si="0"/>
        <v>0</v>
      </c>
      <c r="G80" s="122" t="s">
        <v>348</v>
      </c>
      <c r="I80" s="122"/>
    </row>
    <row r="81" spans="1:9" s="110" customFormat="1" hidden="1" x14ac:dyDescent="0.25">
      <c r="A81" s="306"/>
      <c r="B81" s="277"/>
      <c r="C81" s="277"/>
      <c r="D81" s="281"/>
      <c r="E81" s="277"/>
      <c r="F81" s="87">
        <f t="shared" si="0"/>
        <v>0</v>
      </c>
      <c r="G81" s="122" t="s">
        <v>348</v>
      </c>
      <c r="I81" s="122"/>
    </row>
    <row r="82" spans="1:9" s="110" customFormat="1" hidden="1" x14ac:dyDescent="0.25">
      <c r="A82" s="306"/>
      <c r="B82" s="277"/>
      <c r="C82" s="277"/>
      <c r="D82" s="281"/>
      <c r="E82" s="277"/>
      <c r="F82" s="87">
        <f t="shared" si="0"/>
        <v>0</v>
      </c>
      <c r="G82" s="122" t="s">
        <v>348</v>
      </c>
      <c r="I82" s="122"/>
    </row>
    <row r="83" spans="1:9" s="110" customFormat="1" hidden="1" x14ac:dyDescent="0.25">
      <c r="A83" s="306"/>
      <c r="B83" s="277"/>
      <c r="C83" s="277"/>
      <c r="D83" s="281"/>
      <c r="E83" s="277"/>
      <c r="F83" s="87">
        <f t="shared" si="0"/>
        <v>0</v>
      </c>
      <c r="G83" s="122" t="s">
        <v>348</v>
      </c>
      <c r="I83" s="122"/>
    </row>
    <row r="84" spans="1:9" s="110" customFormat="1" hidden="1" x14ac:dyDescent="0.25">
      <c r="A84" s="306"/>
      <c r="B84" s="277"/>
      <c r="C84" s="277"/>
      <c r="D84" s="281"/>
      <c r="E84" s="277"/>
      <c r="F84" s="87">
        <f t="shared" si="0"/>
        <v>0</v>
      </c>
      <c r="G84" s="122" t="s">
        <v>348</v>
      </c>
      <c r="I84" s="122"/>
    </row>
    <row r="85" spans="1:9" s="110" customFormat="1" hidden="1" x14ac:dyDescent="0.25">
      <c r="A85" s="306"/>
      <c r="B85" s="277"/>
      <c r="C85" s="277"/>
      <c r="D85" s="281"/>
      <c r="E85" s="277"/>
      <c r="F85" s="87">
        <f t="shared" si="0"/>
        <v>0</v>
      </c>
      <c r="G85" s="122" t="s">
        <v>348</v>
      </c>
      <c r="I85" s="122"/>
    </row>
    <row r="86" spans="1:9" s="110" customFormat="1" hidden="1" x14ac:dyDescent="0.25">
      <c r="A86" s="306"/>
      <c r="B86" s="277"/>
      <c r="C86" s="277"/>
      <c r="D86" s="281"/>
      <c r="E86" s="277"/>
      <c r="F86" s="87">
        <f t="shared" si="0"/>
        <v>0</v>
      </c>
      <c r="G86" s="122" t="s">
        <v>348</v>
      </c>
      <c r="I86" s="122"/>
    </row>
    <row r="87" spans="1:9" s="110" customFormat="1" hidden="1" x14ac:dyDescent="0.25">
      <c r="A87" s="306"/>
      <c r="B87" s="277"/>
      <c r="C87" s="277"/>
      <c r="D87" s="281"/>
      <c r="E87" s="277"/>
      <c r="F87" s="87">
        <f t="shared" si="0"/>
        <v>0</v>
      </c>
      <c r="G87" s="122" t="s">
        <v>348</v>
      </c>
      <c r="I87" s="122"/>
    </row>
    <row r="88" spans="1:9" s="110" customFormat="1" hidden="1" x14ac:dyDescent="0.25">
      <c r="A88" s="306"/>
      <c r="B88" s="277"/>
      <c r="C88" s="277"/>
      <c r="D88" s="281"/>
      <c r="E88" s="277"/>
      <c r="F88" s="87">
        <f t="shared" si="0"/>
        <v>0</v>
      </c>
      <c r="G88" s="122" t="s">
        <v>348</v>
      </c>
      <c r="I88" s="122"/>
    </row>
    <row r="89" spans="1:9" s="110" customFormat="1" hidden="1" x14ac:dyDescent="0.25">
      <c r="A89" s="306"/>
      <c r="B89" s="277"/>
      <c r="C89" s="277"/>
      <c r="D89" s="281"/>
      <c r="E89" s="277"/>
      <c r="F89" s="87">
        <f t="shared" si="0"/>
        <v>0</v>
      </c>
      <c r="G89" s="122" t="s">
        <v>348</v>
      </c>
      <c r="I89" s="122"/>
    </row>
    <row r="90" spans="1:9" s="110" customFormat="1" hidden="1" x14ac:dyDescent="0.25">
      <c r="A90" s="306"/>
      <c r="B90" s="277"/>
      <c r="C90" s="277"/>
      <c r="D90" s="281"/>
      <c r="E90" s="277"/>
      <c r="F90" s="87">
        <f t="shared" si="0"/>
        <v>0</v>
      </c>
      <c r="G90" s="122" t="s">
        <v>348</v>
      </c>
      <c r="I90" s="122"/>
    </row>
    <row r="91" spans="1:9" s="110" customFormat="1" hidden="1" x14ac:dyDescent="0.25">
      <c r="A91" s="306"/>
      <c r="B91" s="277"/>
      <c r="C91" s="277"/>
      <c r="D91" s="281"/>
      <c r="E91" s="277"/>
      <c r="F91" s="87">
        <f t="shared" si="0"/>
        <v>0</v>
      </c>
      <c r="G91" s="122" t="s">
        <v>348</v>
      </c>
      <c r="I91" s="122"/>
    </row>
    <row r="92" spans="1:9" s="110" customFormat="1" hidden="1" x14ac:dyDescent="0.25">
      <c r="A92" s="306"/>
      <c r="B92" s="277"/>
      <c r="C92" s="277"/>
      <c r="D92" s="281"/>
      <c r="E92" s="277"/>
      <c r="F92" s="87">
        <f t="shared" si="0"/>
        <v>0</v>
      </c>
      <c r="G92" s="122" t="s">
        <v>348</v>
      </c>
      <c r="I92" s="122"/>
    </row>
    <row r="93" spans="1:9" s="110" customFormat="1" hidden="1" x14ac:dyDescent="0.25">
      <c r="A93" s="306"/>
      <c r="B93" s="277"/>
      <c r="C93" s="277"/>
      <c r="D93" s="281"/>
      <c r="E93" s="277"/>
      <c r="F93" s="87">
        <f t="shared" si="0"/>
        <v>0</v>
      </c>
      <c r="G93" s="122" t="s">
        <v>348</v>
      </c>
      <c r="I93" s="122"/>
    </row>
    <row r="94" spans="1:9" s="110" customFormat="1" hidden="1" x14ac:dyDescent="0.25">
      <c r="A94" s="306"/>
      <c r="B94" s="277"/>
      <c r="C94" s="277"/>
      <c r="D94" s="281"/>
      <c r="E94" s="277"/>
      <c r="F94" s="87">
        <f t="shared" si="0"/>
        <v>0</v>
      </c>
      <c r="G94" s="122" t="s">
        <v>348</v>
      </c>
      <c r="I94" s="122"/>
    </row>
    <row r="95" spans="1:9" s="110" customFormat="1" hidden="1" x14ac:dyDescent="0.25">
      <c r="A95" s="306"/>
      <c r="B95" s="277"/>
      <c r="C95" s="277"/>
      <c r="D95" s="281"/>
      <c r="E95" s="277"/>
      <c r="F95" s="87">
        <f t="shared" si="0"/>
        <v>0</v>
      </c>
      <c r="G95" s="122" t="s">
        <v>348</v>
      </c>
      <c r="I95" s="122"/>
    </row>
    <row r="96" spans="1:9" s="110" customFormat="1" hidden="1" x14ac:dyDescent="0.25">
      <c r="A96" s="306"/>
      <c r="B96" s="277"/>
      <c r="C96" s="277"/>
      <c r="D96" s="281"/>
      <c r="E96" s="277"/>
      <c r="F96" s="87">
        <f t="shared" si="0"/>
        <v>0</v>
      </c>
      <c r="G96" s="122" t="s">
        <v>348</v>
      </c>
      <c r="I96" s="122"/>
    </row>
    <row r="97" spans="1:9" s="110" customFormat="1" hidden="1" x14ac:dyDescent="0.25">
      <c r="A97" s="306"/>
      <c r="B97" s="277"/>
      <c r="C97" s="277"/>
      <c r="D97" s="281"/>
      <c r="E97" s="277"/>
      <c r="F97" s="87">
        <f t="shared" si="0"/>
        <v>0</v>
      </c>
      <c r="G97" s="122" t="s">
        <v>348</v>
      </c>
      <c r="I97" s="122"/>
    </row>
    <row r="98" spans="1:9" s="110" customFormat="1" hidden="1" x14ac:dyDescent="0.25">
      <c r="A98" s="306"/>
      <c r="B98" s="277"/>
      <c r="C98" s="277"/>
      <c r="D98" s="281"/>
      <c r="E98" s="277"/>
      <c r="F98" s="87">
        <f t="shared" si="0"/>
        <v>0</v>
      </c>
      <c r="G98" s="122" t="s">
        <v>348</v>
      </c>
      <c r="I98" s="122"/>
    </row>
    <row r="99" spans="1:9" s="110" customFormat="1" hidden="1" x14ac:dyDescent="0.25">
      <c r="A99" s="306"/>
      <c r="B99" s="277"/>
      <c r="C99" s="277"/>
      <c r="D99" s="281"/>
      <c r="E99" s="277"/>
      <c r="F99" s="87">
        <f t="shared" si="0"/>
        <v>0</v>
      </c>
      <c r="G99" s="122" t="s">
        <v>348</v>
      </c>
      <c r="I99" s="122"/>
    </row>
    <row r="100" spans="1:9" s="110" customFormat="1" hidden="1" x14ac:dyDescent="0.25">
      <c r="A100" s="306"/>
      <c r="B100" s="277"/>
      <c r="C100" s="277"/>
      <c r="D100" s="281"/>
      <c r="E100" s="277"/>
      <c r="F100" s="87">
        <f t="shared" si="0"/>
        <v>0</v>
      </c>
      <c r="G100" s="122" t="s">
        <v>348</v>
      </c>
      <c r="I100" s="122"/>
    </row>
    <row r="101" spans="1:9" s="110" customFormat="1" hidden="1" x14ac:dyDescent="0.25">
      <c r="A101" s="306"/>
      <c r="B101" s="277"/>
      <c r="C101" s="277"/>
      <c r="D101" s="281"/>
      <c r="E101" s="277"/>
      <c r="F101" s="87">
        <f t="shared" si="0"/>
        <v>0</v>
      </c>
      <c r="G101" s="122" t="s">
        <v>348</v>
      </c>
      <c r="I101" s="122"/>
    </row>
    <row r="102" spans="1:9" s="110" customFormat="1" hidden="1" x14ac:dyDescent="0.25">
      <c r="A102" s="306"/>
      <c r="B102" s="277"/>
      <c r="C102" s="277"/>
      <c r="D102" s="281"/>
      <c r="E102" s="277"/>
      <c r="F102" s="87">
        <f t="shared" si="0"/>
        <v>0</v>
      </c>
      <c r="G102" s="122" t="s">
        <v>348</v>
      </c>
      <c r="I102" s="122"/>
    </row>
    <row r="103" spans="1:9" s="110" customFormat="1" hidden="1" x14ac:dyDescent="0.25">
      <c r="A103" s="306"/>
      <c r="B103" s="277"/>
      <c r="C103" s="277"/>
      <c r="D103" s="281"/>
      <c r="E103" s="277"/>
      <c r="F103" s="87">
        <f t="shared" si="0"/>
        <v>0</v>
      </c>
      <c r="G103" s="122" t="s">
        <v>348</v>
      </c>
      <c r="I103" s="122"/>
    </row>
    <row r="104" spans="1:9" s="110" customFormat="1" hidden="1" x14ac:dyDescent="0.25">
      <c r="A104" s="306"/>
      <c r="B104" s="277"/>
      <c r="C104" s="277"/>
      <c r="D104" s="281"/>
      <c r="E104" s="277"/>
      <c r="F104" s="87">
        <f t="shared" si="0"/>
        <v>0</v>
      </c>
      <c r="G104" s="122" t="s">
        <v>348</v>
      </c>
      <c r="I104" s="122"/>
    </row>
    <row r="105" spans="1:9" s="110" customFormat="1" hidden="1" x14ac:dyDescent="0.25">
      <c r="A105" s="306"/>
      <c r="B105" s="277"/>
      <c r="C105" s="277"/>
      <c r="D105" s="281"/>
      <c r="E105" s="277"/>
      <c r="F105" s="87">
        <f t="shared" si="0"/>
        <v>0</v>
      </c>
      <c r="G105" s="122" t="s">
        <v>348</v>
      </c>
      <c r="I105" s="122"/>
    </row>
    <row r="106" spans="1:9" s="110" customFormat="1" hidden="1" x14ac:dyDescent="0.25">
      <c r="A106" s="306"/>
      <c r="B106" s="277"/>
      <c r="C106" s="277"/>
      <c r="D106" s="281"/>
      <c r="E106" s="277"/>
      <c r="F106" s="87">
        <f t="shared" si="0"/>
        <v>0</v>
      </c>
      <c r="G106" s="122" t="s">
        <v>348</v>
      </c>
      <c r="I106" s="122"/>
    </row>
    <row r="107" spans="1:9" s="110" customFormat="1" hidden="1" x14ac:dyDescent="0.25">
      <c r="A107" s="306"/>
      <c r="B107" s="277"/>
      <c r="C107" s="277"/>
      <c r="D107" s="281"/>
      <c r="E107" s="277"/>
      <c r="F107" s="87">
        <f t="shared" si="0"/>
        <v>0</v>
      </c>
      <c r="G107" s="122" t="s">
        <v>348</v>
      </c>
      <c r="I107" s="122"/>
    </row>
    <row r="108" spans="1:9" s="110" customFormat="1" hidden="1" x14ac:dyDescent="0.25">
      <c r="A108" s="306"/>
      <c r="B108" s="277"/>
      <c r="C108" s="277"/>
      <c r="D108" s="281"/>
      <c r="E108" s="277"/>
      <c r="F108" s="87">
        <f t="shared" si="0"/>
        <v>0</v>
      </c>
      <c r="G108" s="122" t="s">
        <v>348</v>
      </c>
      <c r="I108" s="122"/>
    </row>
    <row r="109" spans="1:9" s="110" customFormat="1" hidden="1" x14ac:dyDescent="0.25">
      <c r="A109" s="306"/>
      <c r="B109" s="277"/>
      <c r="C109" s="277"/>
      <c r="D109" s="281"/>
      <c r="E109" s="277"/>
      <c r="F109" s="87">
        <f t="shared" si="0"/>
        <v>0</v>
      </c>
      <c r="G109" s="122" t="s">
        <v>348</v>
      </c>
      <c r="I109" s="122"/>
    </row>
    <row r="110" spans="1:9" s="110" customFormat="1" hidden="1" x14ac:dyDescent="0.25">
      <c r="A110" s="306"/>
      <c r="B110" s="277"/>
      <c r="C110" s="277"/>
      <c r="D110" s="281"/>
      <c r="E110" s="277"/>
      <c r="F110" s="87">
        <f t="shared" si="0"/>
        <v>0</v>
      </c>
      <c r="G110" s="122" t="s">
        <v>348</v>
      </c>
      <c r="I110" s="122"/>
    </row>
    <row r="111" spans="1:9" s="110" customFormat="1" hidden="1" x14ac:dyDescent="0.25">
      <c r="A111" s="306"/>
      <c r="B111" s="277"/>
      <c r="C111" s="277"/>
      <c r="D111" s="281"/>
      <c r="E111" s="277"/>
      <c r="F111" s="87">
        <f t="shared" si="0"/>
        <v>0</v>
      </c>
      <c r="G111" s="122" t="s">
        <v>348</v>
      </c>
      <c r="I111" s="122"/>
    </row>
    <row r="112" spans="1:9" s="110" customFormat="1" hidden="1" x14ac:dyDescent="0.25">
      <c r="A112" s="306"/>
      <c r="B112" s="277"/>
      <c r="C112" s="277"/>
      <c r="D112" s="281"/>
      <c r="E112" s="277"/>
      <c r="F112" s="87">
        <f t="shared" si="0"/>
        <v>0</v>
      </c>
      <c r="G112" s="122" t="s">
        <v>348</v>
      </c>
      <c r="I112" s="122"/>
    </row>
    <row r="113" spans="1:9" s="110" customFormat="1" hidden="1" x14ac:dyDescent="0.25">
      <c r="A113" s="306"/>
      <c r="B113" s="277"/>
      <c r="C113" s="277"/>
      <c r="D113" s="281"/>
      <c r="E113" s="277"/>
      <c r="F113" s="87">
        <f t="shared" si="0"/>
        <v>0</v>
      </c>
      <c r="G113" s="122" t="s">
        <v>348</v>
      </c>
      <c r="I113" s="122"/>
    </row>
    <row r="114" spans="1:9" s="110" customFormat="1" hidden="1" x14ac:dyDescent="0.25">
      <c r="A114" s="306"/>
      <c r="B114" s="277"/>
      <c r="C114" s="277"/>
      <c r="D114" s="281"/>
      <c r="E114" s="277"/>
      <c r="F114" s="87">
        <f t="shared" si="0"/>
        <v>0</v>
      </c>
      <c r="G114" s="122" t="s">
        <v>348</v>
      </c>
      <c r="I114" s="122"/>
    </row>
    <row r="115" spans="1:9" s="110" customFormat="1" hidden="1" x14ac:dyDescent="0.25">
      <c r="A115" s="306"/>
      <c r="B115" s="277"/>
      <c r="C115" s="277"/>
      <c r="D115" s="281"/>
      <c r="E115" s="277"/>
      <c r="F115" s="87">
        <f t="shared" si="0"/>
        <v>0</v>
      </c>
      <c r="G115" s="122" t="s">
        <v>348</v>
      </c>
      <c r="I115" s="122"/>
    </row>
    <row r="116" spans="1:9" s="110" customFormat="1" hidden="1" x14ac:dyDescent="0.25">
      <c r="A116" s="306"/>
      <c r="B116" s="277"/>
      <c r="C116" s="277"/>
      <c r="D116" s="281"/>
      <c r="E116" s="277"/>
      <c r="F116" s="87">
        <f t="shared" si="0"/>
        <v>0</v>
      </c>
      <c r="G116" s="122" t="s">
        <v>348</v>
      </c>
      <c r="I116" s="122"/>
    </row>
    <row r="117" spans="1:9" s="110" customFormat="1" hidden="1" x14ac:dyDescent="0.25">
      <c r="A117" s="306"/>
      <c r="B117" s="277"/>
      <c r="C117" s="277"/>
      <c r="D117" s="281"/>
      <c r="E117" s="277"/>
      <c r="F117" s="87">
        <f t="shared" si="0"/>
        <v>0</v>
      </c>
      <c r="G117" s="122" t="s">
        <v>348</v>
      </c>
      <c r="I117" s="122"/>
    </row>
    <row r="118" spans="1:9" s="110" customFormat="1" hidden="1" x14ac:dyDescent="0.25">
      <c r="A118" s="306"/>
      <c r="B118" s="277"/>
      <c r="C118" s="277"/>
      <c r="D118" s="281"/>
      <c r="E118" s="277"/>
      <c r="F118" s="87">
        <f t="shared" si="0"/>
        <v>0</v>
      </c>
      <c r="G118" s="122" t="s">
        <v>348</v>
      </c>
      <c r="I118" s="122"/>
    </row>
    <row r="119" spans="1:9" s="110" customFormat="1" hidden="1" x14ac:dyDescent="0.25">
      <c r="A119" s="306"/>
      <c r="B119" s="277"/>
      <c r="C119" s="277"/>
      <c r="D119" s="281"/>
      <c r="E119" s="277"/>
      <c r="F119" s="87">
        <f t="shared" si="0"/>
        <v>0</v>
      </c>
      <c r="G119" s="122" t="s">
        <v>348</v>
      </c>
      <c r="I119" s="122"/>
    </row>
    <row r="120" spans="1:9" s="110" customFormat="1" hidden="1" x14ac:dyDescent="0.25">
      <c r="A120" s="306"/>
      <c r="B120" s="277"/>
      <c r="C120" s="277"/>
      <c r="D120" s="281"/>
      <c r="E120" s="277"/>
      <c r="F120" s="87">
        <f t="shared" si="0"/>
        <v>0</v>
      </c>
      <c r="G120" s="122" t="s">
        <v>348</v>
      </c>
      <c r="I120" s="122"/>
    </row>
    <row r="121" spans="1:9" s="110" customFormat="1" hidden="1" x14ac:dyDescent="0.25">
      <c r="A121" s="306"/>
      <c r="B121" s="277"/>
      <c r="C121" s="277"/>
      <c r="D121" s="281"/>
      <c r="E121" s="277"/>
      <c r="F121" s="87">
        <f t="shared" si="0"/>
        <v>0</v>
      </c>
      <c r="G121" s="122" t="s">
        <v>348</v>
      </c>
      <c r="I121" s="122"/>
    </row>
    <row r="122" spans="1:9" s="110" customFormat="1" hidden="1" x14ac:dyDescent="0.25">
      <c r="A122" s="306"/>
      <c r="B122" s="277"/>
      <c r="C122" s="277"/>
      <c r="D122" s="281"/>
      <c r="E122" s="277"/>
      <c r="F122" s="87">
        <f t="shared" si="0"/>
        <v>0</v>
      </c>
      <c r="G122" s="122" t="s">
        <v>348</v>
      </c>
      <c r="I122" s="122"/>
    </row>
    <row r="123" spans="1:9" s="110" customFormat="1" hidden="1" x14ac:dyDescent="0.25">
      <c r="A123" s="306"/>
      <c r="B123" s="277"/>
      <c r="C123" s="277"/>
      <c r="D123" s="281"/>
      <c r="E123" s="277"/>
      <c r="F123" s="87">
        <f t="shared" si="0"/>
        <v>0</v>
      </c>
      <c r="G123" s="122" t="s">
        <v>348</v>
      </c>
      <c r="I123" s="122"/>
    </row>
    <row r="124" spans="1:9" s="110" customFormat="1" hidden="1" x14ac:dyDescent="0.25">
      <c r="A124" s="306"/>
      <c r="B124" s="277"/>
      <c r="C124" s="277"/>
      <c r="D124" s="281"/>
      <c r="E124" s="277"/>
      <c r="F124" s="87">
        <f t="shared" si="0"/>
        <v>0</v>
      </c>
      <c r="G124" s="122" t="s">
        <v>348</v>
      </c>
      <c r="I124" s="122"/>
    </row>
    <row r="125" spans="1:9" s="110" customFormat="1" hidden="1" x14ac:dyDescent="0.25">
      <c r="A125" s="306"/>
      <c r="B125" s="277"/>
      <c r="C125" s="277"/>
      <c r="D125" s="281"/>
      <c r="E125" s="277"/>
      <c r="F125" s="87">
        <f t="shared" si="0"/>
        <v>0</v>
      </c>
      <c r="G125" s="122" t="s">
        <v>348</v>
      </c>
      <c r="I125" s="122"/>
    </row>
    <row r="126" spans="1:9" s="110" customFormat="1" hidden="1" x14ac:dyDescent="0.25">
      <c r="A126" s="306"/>
      <c r="B126" s="277"/>
      <c r="C126" s="277"/>
      <c r="D126" s="281"/>
      <c r="E126" s="277"/>
      <c r="F126" s="87">
        <f t="shared" si="0"/>
        <v>0</v>
      </c>
      <c r="G126" s="122" t="s">
        <v>348</v>
      </c>
      <c r="I126" s="122"/>
    </row>
    <row r="127" spans="1:9" s="110" customFormat="1" hidden="1" x14ac:dyDescent="0.25">
      <c r="A127" s="306"/>
      <c r="B127" s="277"/>
      <c r="C127" s="277"/>
      <c r="D127" s="281"/>
      <c r="E127" s="277"/>
      <c r="F127" s="87">
        <f t="shared" si="0"/>
        <v>0</v>
      </c>
      <c r="G127" s="122" t="s">
        <v>348</v>
      </c>
      <c r="I127" s="122"/>
    </row>
    <row r="128" spans="1:9" s="110" customFormat="1" hidden="1" x14ac:dyDescent="0.25">
      <c r="A128" s="306"/>
      <c r="B128" s="277"/>
      <c r="C128" s="277"/>
      <c r="D128" s="281"/>
      <c r="E128" s="277"/>
      <c r="F128" s="87">
        <f t="shared" si="0"/>
        <v>0</v>
      </c>
      <c r="G128" s="122" t="s">
        <v>348</v>
      </c>
      <c r="I128" s="122"/>
    </row>
    <row r="129" spans="1:9" s="110" customFormat="1" hidden="1" x14ac:dyDescent="0.25">
      <c r="A129" s="306"/>
      <c r="B129" s="277"/>
      <c r="C129" s="277"/>
      <c r="D129" s="281"/>
      <c r="E129" s="277"/>
      <c r="F129" s="87">
        <f t="shared" si="0"/>
        <v>0</v>
      </c>
      <c r="G129" s="122" t="s">
        <v>348</v>
      </c>
      <c r="I129" s="122"/>
    </row>
    <row r="130" spans="1:9" s="110" customFormat="1" hidden="1" x14ac:dyDescent="0.25">
      <c r="A130" s="306"/>
      <c r="B130" s="277"/>
      <c r="C130" s="277"/>
      <c r="D130" s="281"/>
      <c r="E130" s="277"/>
      <c r="F130" s="87">
        <f t="shared" si="0"/>
        <v>0</v>
      </c>
      <c r="G130" s="122" t="s">
        <v>348</v>
      </c>
      <c r="I130" s="122"/>
    </row>
    <row r="131" spans="1:9" s="110" customFormat="1" hidden="1" x14ac:dyDescent="0.25">
      <c r="A131" s="306"/>
      <c r="B131" s="277"/>
      <c r="C131" s="277"/>
      <c r="D131" s="281"/>
      <c r="E131" s="277"/>
      <c r="F131" s="87">
        <f t="shared" si="0"/>
        <v>0</v>
      </c>
      <c r="G131" s="122" t="s">
        <v>348</v>
      </c>
      <c r="I131" s="122"/>
    </row>
    <row r="132" spans="1:9" s="110" customFormat="1" hidden="1" x14ac:dyDescent="0.25">
      <c r="A132" s="306"/>
      <c r="B132" s="277"/>
      <c r="C132" s="277"/>
      <c r="D132" s="281"/>
      <c r="E132" s="277"/>
      <c r="F132" s="87">
        <f t="shared" si="0"/>
        <v>0</v>
      </c>
      <c r="G132" s="122" t="s">
        <v>348</v>
      </c>
      <c r="I132" s="122"/>
    </row>
    <row r="133" spans="1:9" s="110" customFormat="1" hidden="1" x14ac:dyDescent="0.25">
      <c r="A133" s="306"/>
      <c r="B133" s="277"/>
      <c r="C133" s="277"/>
      <c r="D133" s="281"/>
      <c r="E133" s="277"/>
      <c r="F133" s="87">
        <f t="shared" si="0"/>
        <v>0</v>
      </c>
      <c r="G133" s="122" t="s">
        <v>348</v>
      </c>
      <c r="I133" s="122"/>
    </row>
    <row r="134" spans="1:9" s="110" customFormat="1" hidden="1" x14ac:dyDescent="0.25">
      <c r="A134" s="306"/>
      <c r="B134" s="277"/>
      <c r="C134" s="277"/>
      <c r="D134" s="281"/>
      <c r="E134" s="277"/>
      <c r="F134" s="87">
        <f t="shared" si="0"/>
        <v>0</v>
      </c>
      <c r="G134" s="122" t="s">
        <v>348</v>
      </c>
      <c r="I134" s="122"/>
    </row>
    <row r="135" spans="1:9" s="110" customFormat="1" x14ac:dyDescent="0.25">
      <c r="A135" s="306" t="s">
        <v>62</v>
      </c>
      <c r="B135" s="277">
        <v>3</v>
      </c>
      <c r="C135" s="277" t="s">
        <v>322</v>
      </c>
      <c r="D135" s="281">
        <f t="shared" ref="D135:D140" ca="1" si="2">RAND()*400000</f>
        <v>197791.78145021238</v>
      </c>
      <c r="E135" s="277">
        <v>7</v>
      </c>
      <c r="F135" s="309">
        <f ca="1">ROUND(+B135*D135*E135,2)</f>
        <v>4153627.41</v>
      </c>
      <c r="G135" s="122" t="s">
        <v>348</v>
      </c>
      <c r="I135" s="122"/>
    </row>
    <row r="136" spans="1:9" s="110" customFormat="1" x14ac:dyDescent="0.25">
      <c r="A136" s="305"/>
      <c r="B136" s="98"/>
      <c r="C136" s="98"/>
      <c r="D136" s="144"/>
      <c r="E136" s="216" t="s">
        <v>40</v>
      </c>
      <c r="F136" s="322">
        <f ca="1">ROUND(SUBTOTAL(109,F6:F135),2)</f>
        <v>16427576.51</v>
      </c>
      <c r="G136" s="122" t="s">
        <v>348</v>
      </c>
      <c r="I136" s="125" t="s">
        <v>352</v>
      </c>
    </row>
    <row r="137" spans="1:9" s="110" customFormat="1" x14ac:dyDescent="0.25">
      <c r="A137" s="305"/>
      <c r="B137" s="98"/>
      <c r="C137" s="98"/>
      <c r="D137" s="144"/>
      <c r="E137" s="98"/>
      <c r="F137" s="310"/>
      <c r="G137" s="122" t="s">
        <v>349</v>
      </c>
    </row>
    <row r="138" spans="1:9" s="110" customFormat="1" x14ac:dyDescent="0.25">
      <c r="A138" s="306" t="s">
        <v>329</v>
      </c>
      <c r="B138" s="277">
        <v>3</v>
      </c>
      <c r="C138" s="277" t="s">
        <v>322</v>
      </c>
      <c r="D138" s="281">
        <f t="shared" ca="1" si="2"/>
        <v>208473.16630559196</v>
      </c>
      <c r="E138" s="277">
        <v>7</v>
      </c>
      <c r="F138" s="87">
        <f ca="1">ROUND(+B138*D138*E138,2)</f>
        <v>4377936.49</v>
      </c>
      <c r="G138" s="122" t="s">
        <v>349</v>
      </c>
    </row>
    <row r="139" spans="1:9" s="110" customFormat="1" x14ac:dyDescent="0.25">
      <c r="A139" s="306" t="s">
        <v>356</v>
      </c>
      <c r="B139" s="277">
        <v>3</v>
      </c>
      <c r="C139" s="277" t="s">
        <v>322</v>
      </c>
      <c r="D139" s="281">
        <f t="shared" ca="1" si="2"/>
        <v>244013.47736484959</v>
      </c>
      <c r="E139" s="277">
        <v>7</v>
      </c>
      <c r="F139" s="87">
        <f t="shared" ref="F139:F266" ca="1" si="3">ROUND(+B139*D139*E139,2)</f>
        <v>5124283.0199999996</v>
      </c>
      <c r="G139" s="122" t="s">
        <v>349</v>
      </c>
      <c r="I139" s="122"/>
    </row>
    <row r="140" spans="1:9" s="110" customFormat="1" x14ac:dyDescent="0.25">
      <c r="A140" s="306" t="s">
        <v>357</v>
      </c>
      <c r="B140" s="277">
        <v>3</v>
      </c>
      <c r="C140" s="277" t="s">
        <v>322</v>
      </c>
      <c r="D140" s="281">
        <f t="shared" ca="1" si="2"/>
        <v>104190.61364122508</v>
      </c>
      <c r="E140" s="277">
        <v>7</v>
      </c>
      <c r="F140" s="87">
        <f t="shared" ca="1" si="3"/>
        <v>2188002.89</v>
      </c>
      <c r="G140" s="122" t="s">
        <v>349</v>
      </c>
      <c r="I140" s="122"/>
    </row>
    <row r="141" spans="1:9" s="110" customFormat="1" hidden="1" x14ac:dyDescent="0.25">
      <c r="A141" s="306"/>
      <c r="B141" s="277"/>
      <c r="C141" s="277"/>
      <c r="D141" s="281"/>
      <c r="E141" s="277"/>
      <c r="F141" s="87">
        <f t="shared" si="3"/>
        <v>0</v>
      </c>
      <c r="G141" s="122" t="s">
        <v>349</v>
      </c>
      <c r="I141" s="122"/>
    </row>
    <row r="142" spans="1:9" s="110" customFormat="1" hidden="1" x14ac:dyDescent="0.25">
      <c r="A142" s="306"/>
      <c r="B142" s="277"/>
      <c r="C142" s="277"/>
      <c r="D142" s="281"/>
      <c r="E142" s="277"/>
      <c r="F142" s="87">
        <f t="shared" si="3"/>
        <v>0</v>
      </c>
      <c r="G142" s="122" t="s">
        <v>349</v>
      </c>
      <c r="I142" s="122"/>
    </row>
    <row r="143" spans="1:9" s="110" customFormat="1" hidden="1" x14ac:dyDescent="0.25">
      <c r="A143" s="306"/>
      <c r="B143" s="277"/>
      <c r="C143" s="277"/>
      <c r="D143" s="281"/>
      <c r="E143" s="277"/>
      <c r="F143" s="87">
        <f t="shared" si="3"/>
        <v>0</v>
      </c>
      <c r="G143" s="122" t="s">
        <v>349</v>
      </c>
      <c r="I143" s="122"/>
    </row>
    <row r="144" spans="1:9" s="110" customFormat="1" hidden="1" x14ac:dyDescent="0.25">
      <c r="A144" s="306"/>
      <c r="B144" s="277"/>
      <c r="C144" s="277"/>
      <c r="D144" s="281"/>
      <c r="E144" s="277"/>
      <c r="F144" s="87">
        <f t="shared" si="3"/>
        <v>0</v>
      </c>
      <c r="G144" s="122" t="s">
        <v>349</v>
      </c>
      <c r="I144" s="122"/>
    </row>
    <row r="145" spans="1:9" s="110" customFormat="1" hidden="1" x14ac:dyDescent="0.25">
      <c r="A145" s="306"/>
      <c r="B145" s="277"/>
      <c r="C145" s="277"/>
      <c r="D145" s="281"/>
      <c r="E145" s="277"/>
      <c r="F145" s="87">
        <f t="shared" si="3"/>
        <v>0</v>
      </c>
      <c r="G145" s="122" t="s">
        <v>349</v>
      </c>
      <c r="I145" s="122"/>
    </row>
    <row r="146" spans="1:9" s="110" customFormat="1" hidden="1" x14ac:dyDescent="0.25">
      <c r="A146" s="306"/>
      <c r="B146" s="277"/>
      <c r="C146" s="277"/>
      <c r="D146" s="281"/>
      <c r="E146" s="277"/>
      <c r="F146" s="87">
        <f t="shared" si="3"/>
        <v>0</v>
      </c>
      <c r="G146" s="122" t="s">
        <v>349</v>
      </c>
      <c r="I146" s="122"/>
    </row>
    <row r="147" spans="1:9" s="110" customFormat="1" hidden="1" x14ac:dyDescent="0.25">
      <c r="A147" s="306"/>
      <c r="B147" s="277"/>
      <c r="C147" s="277"/>
      <c r="D147" s="281"/>
      <c r="E147" s="277"/>
      <c r="F147" s="87">
        <f t="shared" si="3"/>
        <v>0</v>
      </c>
      <c r="G147" s="122" t="s">
        <v>349</v>
      </c>
      <c r="I147" s="122"/>
    </row>
    <row r="148" spans="1:9" s="110" customFormat="1" hidden="1" x14ac:dyDescent="0.25">
      <c r="A148" s="306"/>
      <c r="B148" s="277"/>
      <c r="C148" s="277"/>
      <c r="D148" s="281"/>
      <c r="E148" s="277"/>
      <c r="F148" s="87">
        <f t="shared" si="3"/>
        <v>0</v>
      </c>
      <c r="G148" s="122" t="s">
        <v>349</v>
      </c>
      <c r="I148" s="122"/>
    </row>
    <row r="149" spans="1:9" s="110" customFormat="1" hidden="1" x14ac:dyDescent="0.25">
      <c r="A149" s="306"/>
      <c r="B149" s="277"/>
      <c r="C149" s="277"/>
      <c r="D149" s="281"/>
      <c r="E149" s="277"/>
      <c r="F149" s="87">
        <f t="shared" si="3"/>
        <v>0</v>
      </c>
      <c r="G149" s="122" t="s">
        <v>349</v>
      </c>
      <c r="I149" s="122"/>
    </row>
    <row r="150" spans="1:9" s="110" customFormat="1" hidden="1" x14ac:dyDescent="0.25">
      <c r="A150" s="306"/>
      <c r="B150" s="277"/>
      <c r="C150" s="277"/>
      <c r="D150" s="281"/>
      <c r="E150" s="277"/>
      <c r="F150" s="87">
        <f t="shared" si="3"/>
        <v>0</v>
      </c>
      <c r="G150" s="122" t="s">
        <v>349</v>
      </c>
      <c r="I150" s="122"/>
    </row>
    <row r="151" spans="1:9" s="110" customFormat="1" hidden="1" x14ac:dyDescent="0.25">
      <c r="A151" s="306"/>
      <c r="B151" s="277"/>
      <c r="C151" s="277"/>
      <c r="D151" s="281"/>
      <c r="E151" s="277"/>
      <c r="F151" s="87">
        <f t="shared" si="3"/>
        <v>0</v>
      </c>
      <c r="G151" s="122" t="s">
        <v>349</v>
      </c>
      <c r="I151" s="122"/>
    </row>
    <row r="152" spans="1:9" s="110" customFormat="1" hidden="1" x14ac:dyDescent="0.25">
      <c r="A152" s="306"/>
      <c r="B152" s="277"/>
      <c r="C152" s="277"/>
      <c r="D152" s="281"/>
      <c r="E152" s="277"/>
      <c r="F152" s="87">
        <f t="shared" si="3"/>
        <v>0</v>
      </c>
      <c r="G152" s="122" t="s">
        <v>349</v>
      </c>
      <c r="I152" s="122"/>
    </row>
    <row r="153" spans="1:9" s="110" customFormat="1" hidden="1" x14ac:dyDescent="0.25">
      <c r="A153" s="306"/>
      <c r="B153" s="277"/>
      <c r="C153" s="277"/>
      <c r="D153" s="281"/>
      <c r="E153" s="277"/>
      <c r="F153" s="87">
        <f t="shared" si="3"/>
        <v>0</v>
      </c>
      <c r="G153" s="122" t="s">
        <v>349</v>
      </c>
      <c r="I153" s="122"/>
    </row>
    <row r="154" spans="1:9" s="110" customFormat="1" hidden="1" x14ac:dyDescent="0.25">
      <c r="A154" s="306"/>
      <c r="B154" s="277"/>
      <c r="C154" s="277"/>
      <c r="D154" s="281"/>
      <c r="E154" s="277"/>
      <c r="F154" s="87">
        <f t="shared" si="3"/>
        <v>0</v>
      </c>
      <c r="G154" s="122" t="s">
        <v>349</v>
      </c>
      <c r="I154" s="122"/>
    </row>
    <row r="155" spans="1:9" s="110" customFormat="1" hidden="1" x14ac:dyDescent="0.25">
      <c r="A155" s="306"/>
      <c r="B155" s="277"/>
      <c r="C155" s="277"/>
      <c r="D155" s="281"/>
      <c r="E155" s="277"/>
      <c r="F155" s="87">
        <f t="shared" si="3"/>
        <v>0</v>
      </c>
      <c r="G155" s="122" t="s">
        <v>349</v>
      </c>
      <c r="I155" s="122"/>
    </row>
    <row r="156" spans="1:9" s="110" customFormat="1" hidden="1" x14ac:dyDescent="0.25">
      <c r="A156" s="306"/>
      <c r="B156" s="277"/>
      <c r="C156" s="277"/>
      <c r="D156" s="281"/>
      <c r="E156" s="277"/>
      <c r="F156" s="87">
        <f t="shared" si="3"/>
        <v>0</v>
      </c>
      <c r="G156" s="122" t="s">
        <v>349</v>
      </c>
      <c r="I156" s="122"/>
    </row>
    <row r="157" spans="1:9" s="110" customFormat="1" hidden="1" x14ac:dyDescent="0.25">
      <c r="A157" s="306"/>
      <c r="B157" s="277"/>
      <c r="C157" s="277"/>
      <c r="D157" s="281"/>
      <c r="E157" s="277"/>
      <c r="F157" s="87">
        <f t="shared" si="3"/>
        <v>0</v>
      </c>
      <c r="G157" s="122" t="s">
        <v>349</v>
      </c>
      <c r="I157" s="122"/>
    </row>
    <row r="158" spans="1:9" s="110" customFormat="1" hidden="1" x14ac:dyDescent="0.25">
      <c r="A158" s="306"/>
      <c r="B158" s="277"/>
      <c r="C158" s="277"/>
      <c r="D158" s="281"/>
      <c r="E158" s="277"/>
      <c r="F158" s="87">
        <f t="shared" si="3"/>
        <v>0</v>
      </c>
      <c r="G158" s="122" t="s">
        <v>349</v>
      </c>
      <c r="I158" s="122"/>
    </row>
    <row r="159" spans="1:9" s="110" customFormat="1" hidden="1" x14ac:dyDescent="0.25">
      <c r="A159" s="306"/>
      <c r="B159" s="277"/>
      <c r="C159" s="277"/>
      <c r="D159" s="281"/>
      <c r="E159" s="277"/>
      <c r="F159" s="87">
        <f t="shared" si="3"/>
        <v>0</v>
      </c>
      <c r="G159" s="122" t="s">
        <v>349</v>
      </c>
      <c r="I159" s="122"/>
    </row>
    <row r="160" spans="1:9" s="110" customFormat="1" hidden="1" x14ac:dyDescent="0.25">
      <c r="A160" s="306"/>
      <c r="B160" s="277"/>
      <c r="C160" s="277"/>
      <c r="D160" s="281"/>
      <c r="E160" s="277"/>
      <c r="F160" s="87">
        <f t="shared" si="3"/>
        <v>0</v>
      </c>
      <c r="G160" s="122" t="s">
        <v>349</v>
      </c>
      <c r="I160" s="122"/>
    </row>
    <row r="161" spans="1:9" s="110" customFormat="1" hidden="1" x14ac:dyDescent="0.25">
      <c r="A161" s="306"/>
      <c r="B161" s="277"/>
      <c r="C161" s="277"/>
      <c r="D161" s="281"/>
      <c r="E161" s="277"/>
      <c r="F161" s="87">
        <f t="shared" si="3"/>
        <v>0</v>
      </c>
      <c r="G161" s="122" t="s">
        <v>349</v>
      </c>
      <c r="I161" s="122"/>
    </row>
    <row r="162" spans="1:9" s="110" customFormat="1" hidden="1" x14ac:dyDescent="0.25">
      <c r="A162" s="306"/>
      <c r="B162" s="277"/>
      <c r="C162" s="277"/>
      <c r="D162" s="281"/>
      <c r="E162" s="277"/>
      <c r="F162" s="87">
        <f t="shared" si="3"/>
        <v>0</v>
      </c>
      <c r="G162" s="122" t="s">
        <v>349</v>
      </c>
      <c r="I162" s="122"/>
    </row>
    <row r="163" spans="1:9" s="110" customFormat="1" hidden="1" x14ac:dyDescent="0.25">
      <c r="A163" s="306"/>
      <c r="B163" s="277"/>
      <c r="C163" s="277"/>
      <c r="D163" s="281"/>
      <c r="E163" s="277"/>
      <c r="F163" s="87">
        <f t="shared" si="3"/>
        <v>0</v>
      </c>
      <c r="G163" s="122" t="s">
        <v>349</v>
      </c>
      <c r="I163" s="122"/>
    </row>
    <row r="164" spans="1:9" s="110" customFormat="1" hidden="1" x14ac:dyDescent="0.25">
      <c r="A164" s="306"/>
      <c r="B164" s="277"/>
      <c r="C164" s="277"/>
      <c r="D164" s="281"/>
      <c r="E164" s="277"/>
      <c r="F164" s="87">
        <f t="shared" si="3"/>
        <v>0</v>
      </c>
      <c r="G164" s="122" t="s">
        <v>349</v>
      </c>
      <c r="I164" s="122"/>
    </row>
    <row r="165" spans="1:9" s="110" customFormat="1" hidden="1" x14ac:dyDescent="0.25">
      <c r="A165" s="306"/>
      <c r="B165" s="277"/>
      <c r="C165" s="277"/>
      <c r="D165" s="281"/>
      <c r="E165" s="277"/>
      <c r="F165" s="87">
        <f t="shared" si="3"/>
        <v>0</v>
      </c>
      <c r="G165" s="122" t="s">
        <v>349</v>
      </c>
      <c r="I165" s="122"/>
    </row>
    <row r="166" spans="1:9" s="110" customFormat="1" hidden="1" x14ac:dyDescent="0.25">
      <c r="A166" s="306"/>
      <c r="B166" s="277"/>
      <c r="C166" s="277"/>
      <c r="D166" s="281"/>
      <c r="E166" s="277"/>
      <c r="F166" s="87">
        <f t="shared" si="3"/>
        <v>0</v>
      </c>
      <c r="G166" s="122" t="s">
        <v>349</v>
      </c>
      <c r="I166" s="122"/>
    </row>
    <row r="167" spans="1:9" s="110" customFormat="1" hidden="1" x14ac:dyDescent="0.25">
      <c r="A167" s="306"/>
      <c r="B167" s="277"/>
      <c r="C167" s="277"/>
      <c r="D167" s="281"/>
      <c r="E167" s="277"/>
      <c r="F167" s="87">
        <f t="shared" si="3"/>
        <v>0</v>
      </c>
      <c r="G167" s="122" t="s">
        <v>349</v>
      </c>
      <c r="I167" s="122"/>
    </row>
    <row r="168" spans="1:9" s="110" customFormat="1" hidden="1" x14ac:dyDescent="0.25">
      <c r="A168" s="306"/>
      <c r="B168" s="277"/>
      <c r="C168" s="277"/>
      <c r="D168" s="281"/>
      <c r="E168" s="277"/>
      <c r="F168" s="87">
        <f t="shared" si="3"/>
        <v>0</v>
      </c>
      <c r="G168" s="122" t="s">
        <v>349</v>
      </c>
      <c r="I168" s="122"/>
    </row>
    <row r="169" spans="1:9" s="110" customFormat="1" hidden="1" x14ac:dyDescent="0.25">
      <c r="A169" s="306"/>
      <c r="B169" s="277"/>
      <c r="C169" s="277"/>
      <c r="D169" s="281"/>
      <c r="E169" s="277"/>
      <c r="F169" s="87">
        <f t="shared" si="3"/>
        <v>0</v>
      </c>
      <c r="G169" s="122" t="s">
        <v>349</v>
      </c>
      <c r="I169" s="122"/>
    </row>
    <row r="170" spans="1:9" s="110" customFormat="1" hidden="1" x14ac:dyDescent="0.25">
      <c r="A170" s="306"/>
      <c r="B170" s="277"/>
      <c r="C170" s="277"/>
      <c r="D170" s="281"/>
      <c r="E170" s="277"/>
      <c r="F170" s="87">
        <f t="shared" si="3"/>
        <v>0</v>
      </c>
      <c r="G170" s="122" t="s">
        <v>349</v>
      </c>
      <c r="I170" s="122"/>
    </row>
    <row r="171" spans="1:9" s="110" customFormat="1" hidden="1" x14ac:dyDescent="0.25">
      <c r="A171" s="306"/>
      <c r="B171" s="277"/>
      <c r="C171" s="277"/>
      <c r="D171" s="281"/>
      <c r="E171" s="277"/>
      <c r="F171" s="87">
        <f t="shared" si="3"/>
        <v>0</v>
      </c>
      <c r="G171" s="122" t="s">
        <v>349</v>
      </c>
      <c r="I171" s="122"/>
    </row>
    <row r="172" spans="1:9" s="110" customFormat="1" hidden="1" x14ac:dyDescent="0.25">
      <c r="A172" s="306"/>
      <c r="B172" s="277"/>
      <c r="C172" s="277"/>
      <c r="D172" s="281"/>
      <c r="E172" s="277"/>
      <c r="F172" s="87">
        <f t="shared" si="3"/>
        <v>0</v>
      </c>
      <c r="G172" s="122" t="s">
        <v>349</v>
      </c>
      <c r="I172" s="122"/>
    </row>
    <row r="173" spans="1:9" s="110" customFormat="1" hidden="1" x14ac:dyDescent="0.25">
      <c r="A173" s="306"/>
      <c r="B173" s="277"/>
      <c r="C173" s="277"/>
      <c r="D173" s="281"/>
      <c r="E173" s="277"/>
      <c r="F173" s="87">
        <f t="shared" si="3"/>
        <v>0</v>
      </c>
      <c r="G173" s="122" t="s">
        <v>349</v>
      </c>
      <c r="I173" s="122"/>
    </row>
    <row r="174" spans="1:9" s="110" customFormat="1" hidden="1" x14ac:dyDescent="0.25">
      <c r="A174" s="306"/>
      <c r="B174" s="277"/>
      <c r="C174" s="277"/>
      <c r="D174" s="281"/>
      <c r="E174" s="277"/>
      <c r="F174" s="87">
        <f t="shared" si="3"/>
        <v>0</v>
      </c>
      <c r="G174" s="122" t="s">
        <v>349</v>
      </c>
      <c r="I174" s="122"/>
    </row>
    <row r="175" spans="1:9" s="110" customFormat="1" hidden="1" x14ac:dyDescent="0.25">
      <c r="A175" s="306"/>
      <c r="B175" s="277"/>
      <c r="C175" s="277"/>
      <c r="D175" s="281"/>
      <c r="E175" s="277"/>
      <c r="F175" s="87">
        <f t="shared" si="3"/>
        <v>0</v>
      </c>
      <c r="G175" s="122" t="s">
        <v>349</v>
      </c>
      <c r="I175" s="122"/>
    </row>
    <row r="176" spans="1:9" s="110" customFormat="1" hidden="1" x14ac:dyDescent="0.25">
      <c r="A176" s="306"/>
      <c r="B176" s="277"/>
      <c r="C176" s="277"/>
      <c r="D176" s="281"/>
      <c r="E176" s="277"/>
      <c r="F176" s="87">
        <f t="shared" si="3"/>
        <v>0</v>
      </c>
      <c r="G176" s="122" t="s">
        <v>349</v>
      </c>
      <c r="I176" s="122"/>
    </row>
    <row r="177" spans="1:9" s="110" customFormat="1" hidden="1" x14ac:dyDescent="0.25">
      <c r="A177" s="306"/>
      <c r="B177" s="277"/>
      <c r="C177" s="277"/>
      <c r="D177" s="281"/>
      <c r="E177" s="277"/>
      <c r="F177" s="87">
        <f t="shared" si="3"/>
        <v>0</v>
      </c>
      <c r="G177" s="122" t="s">
        <v>349</v>
      </c>
      <c r="I177" s="122"/>
    </row>
    <row r="178" spans="1:9" s="110" customFormat="1" hidden="1" x14ac:dyDescent="0.25">
      <c r="A178" s="306"/>
      <c r="B178" s="277"/>
      <c r="C178" s="277"/>
      <c r="D178" s="281"/>
      <c r="E178" s="277"/>
      <c r="F178" s="87">
        <f t="shared" si="3"/>
        <v>0</v>
      </c>
      <c r="G178" s="122" t="s">
        <v>349</v>
      </c>
      <c r="I178" s="122"/>
    </row>
    <row r="179" spans="1:9" s="110" customFormat="1" hidden="1" x14ac:dyDescent="0.25">
      <c r="A179" s="306"/>
      <c r="B179" s="277"/>
      <c r="C179" s="277"/>
      <c r="D179" s="281"/>
      <c r="E179" s="277"/>
      <c r="F179" s="87">
        <f t="shared" si="3"/>
        <v>0</v>
      </c>
      <c r="G179" s="122" t="s">
        <v>349</v>
      </c>
      <c r="I179" s="122"/>
    </row>
    <row r="180" spans="1:9" s="110" customFormat="1" hidden="1" x14ac:dyDescent="0.25">
      <c r="A180" s="306"/>
      <c r="B180" s="277"/>
      <c r="C180" s="277"/>
      <c r="D180" s="281"/>
      <c r="E180" s="277"/>
      <c r="F180" s="87">
        <f t="shared" si="3"/>
        <v>0</v>
      </c>
      <c r="G180" s="122" t="s">
        <v>349</v>
      </c>
      <c r="I180" s="122"/>
    </row>
    <row r="181" spans="1:9" s="110" customFormat="1" hidden="1" x14ac:dyDescent="0.25">
      <c r="A181" s="306"/>
      <c r="B181" s="277"/>
      <c r="C181" s="277"/>
      <c r="D181" s="281"/>
      <c r="E181" s="277"/>
      <c r="F181" s="87">
        <f t="shared" si="3"/>
        <v>0</v>
      </c>
      <c r="G181" s="122" t="s">
        <v>349</v>
      </c>
      <c r="I181" s="122"/>
    </row>
    <row r="182" spans="1:9" s="110" customFormat="1" hidden="1" x14ac:dyDescent="0.25">
      <c r="A182" s="306"/>
      <c r="B182" s="277"/>
      <c r="C182" s="277"/>
      <c r="D182" s="281"/>
      <c r="E182" s="277"/>
      <c r="F182" s="87">
        <f t="shared" si="3"/>
        <v>0</v>
      </c>
      <c r="G182" s="122" t="s">
        <v>349</v>
      </c>
      <c r="I182" s="122"/>
    </row>
    <row r="183" spans="1:9" s="110" customFormat="1" hidden="1" x14ac:dyDescent="0.25">
      <c r="A183" s="306"/>
      <c r="B183" s="277"/>
      <c r="C183" s="277"/>
      <c r="D183" s="281"/>
      <c r="E183" s="277"/>
      <c r="F183" s="87">
        <f t="shared" si="3"/>
        <v>0</v>
      </c>
      <c r="G183" s="122" t="s">
        <v>349</v>
      </c>
      <c r="I183" s="122"/>
    </row>
    <row r="184" spans="1:9" s="110" customFormat="1" hidden="1" x14ac:dyDescent="0.25">
      <c r="A184" s="306"/>
      <c r="B184" s="277"/>
      <c r="C184" s="277"/>
      <c r="D184" s="281"/>
      <c r="E184" s="277"/>
      <c r="F184" s="87">
        <f t="shared" si="3"/>
        <v>0</v>
      </c>
      <c r="G184" s="122" t="s">
        <v>349</v>
      </c>
      <c r="I184" s="122"/>
    </row>
    <row r="185" spans="1:9" s="110" customFormat="1" hidden="1" x14ac:dyDescent="0.25">
      <c r="A185" s="306"/>
      <c r="B185" s="277"/>
      <c r="C185" s="277"/>
      <c r="D185" s="281"/>
      <c r="E185" s="277"/>
      <c r="F185" s="87">
        <f t="shared" si="3"/>
        <v>0</v>
      </c>
      <c r="G185" s="122" t="s">
        <v>349</v>
      </c>
      <c r="I185" s="122"/>
    </row>
    <row r="186" spans="1:9" s="110" customFormat="1" hidden="1" x14ac:dyDescent="0.25">
      <c r="A186" s="306"/>
      <c r="B186" s="277"/>
      <c r="C186" s="277"/>
      <c r="D186" s="281"/>
      <c r="E186" s="277"/>
      <c r="F186" s="87">
        <f t="shared" si="3"/>
        <v>0</v>
      </c>
      <c r="G186" s="122" t="s">
        <v>349</v>
      </c>
      <c r="I186" s="122"/>
    </row>
    <row r="187" spans="1:9" s="110" customFormat="1" hidden="1" x14ac:dyDescent="0.25">
      <c r="A187" s="306"/>
      <c r="B187" s="277"/>
      <c r="C187" s="277"/>
      <c r="D187" s="281"/>
      <c r="E187" s="277"/>
      <c r="F187" s="87">
        <f t="shared" si="3"/>
        <v>0</v>
      </c>
      <c r="G187" s="122" t="s">
        <v>349</v>
      </c>
      <c r="I187" s="122"/>
    </row>
    <row r="188" spans="1:9" s="110" customFormat="1" hidden="1" x14ac:dyDescent="0.25">
      <c r="A188" s="306"/>
      <c r="B188" s="277"/>
      <c r="C188" s="277"/>
      <c r="D188" s="281"/>
      <c r="E188" s="277"/>
      <c r="F188" s="87">
        <f t="shared" si="3"/>
        <v>0</v>
      </c>
      <c r="G188" s="122" t="s">
        <v>349</v>
      </c>
      <c r="I188" s="122"/>
    </row>
    <row r="189" spans="1:9" s="110" customFormat="1" hidden="1" x14ac:dyDescent="0.25">
      <c r="A189" s="306"/>
      <c r="B189" s="277"/>
      <c r="C189" s="277"/>
      <c r="D189" s="281"/>
      <c r="E189" s="277"/>
      <c r="F189" s="87">
        <f t="shared" si="3"/>
        <v>0</v>
      </c>
      <c r="G189" s="122" t="s">
        <v>349</v>
      </c>
      <c r="I189" s="122"/>
    </row>
    <row r="190" spans="1:9" s="110" customFormat="1" hidden="1" x14ac:dyDescent="0.25">
      <c r="A190" s="306"/>
      <c r="B190" s="277"/>
      <c r="C190" s="277"/>
      <c r="D190" s="281"/>
      <c r="E190" s="277"/>
      <c r="F190" s="87">
        <f t="shared" si="3"/>
        <v>0</v>
      </c>
      <c r="G190" s="122" t="s">
        <v>349</v>
      </c>
      <c r="I190" s="122"/>
    </row>
    <row r="191" spans="1:9" s="110" customFormat="1" hidden="1" x14ac:dyDescent="0.25">
      <c r="A191" s="306"/>
      <c r="B191" s="277"/>
      <c r="C191" s="277"/>
      <c r="D191" s="281"/>
      <c r="E191" s="277"/>
      <c r="F191" s="87">
        <f t="shared" si="3"/>
        <v>0</v>
      </c>
      <c r="G191" s="122" t="s">
        <v>349</v>
      </c>
      <c r="I191" s="122"/>
    </row>
    <row r="192" spans="1:9" s="110" customFormat="1" hidden="1" x14ac:dyDescent="0.25">
      <c r="A192" s="306"/>
      <c r="B192" s="277"/>
      <c r="C192" s="277"/>
      <c r="D192" s="281"/>
      <c r="E192" s="277"/>
      <c r="F192" s="87">
        <f t="shared" si="3"/>
        <v>0</v>
      </c>
      <c r="G192" s="122" t="s">
        <v>349</v>
      </c>
      <c r="I192" s="122"/>
    </row>
    <row r="193" spans="1:9" s="110" customFormat="1" hidden="1" x14ac:dyDescent="0.25">
      <c r="A193" s="306"/>
      <c r="B193" s="277"/>
      <c r="C193" s="277"/>
      <c r="D193" s="281"/>
      <c r="E193" s="277"/>
      <c r="F193" s="87">
        <f t="shared" si="3"/>
        <v>0</v>
      </c>
      <c r="G193" s="122" t="s">
        <v>349</v>
      </c>
      <c r="I193" s="122"/>
    </row>
    <row r="194" spans="1:9" s="110" customFormat="1" hidden="1" x14ac:dyDescent="0.25">
      <c r="A194" s="306"/>
      <c r="B194" s="277"/>
      <c r="C194" s="277"/>
      <c r="D194" s="281"/>
      <c r="E194" s="277"/>
      <c r="F194" s="87">
        <f t="shared" si="3"/>
        <v>0</v>
      </c>
      <c r="G194" s="122" t="s">
        <v>349</v>
      </c>
      <c r="I194" s="122"/>
    </row>
    <row r="195" spans="1:9" s="110" customFormat="1" hidden="1" x14ac:dyDescent="0.25">
      <c r="A195" s="306"/>
      <c r="B195" s="277"/>
      <c r="C195" s="277"/>
      <c r="D195" s="281"/>
      <c r="E195" s="277"/>
      <c r="F195" s="87">
        <f t="shared" si="3"/>
        <v>0</v>
      </c>
      <c r="G195" s="122" t="s">
        <v>349</v>
      </c>
      <c r="I195" s="122"/>
    </row>
    <row r="196" spans="1:9" s="110" customFormat="1" hidden="1" x14ac:dyDescent="0.25">
      <c r="A196" s="306"/>
      <c r="B196" s="277"/>
      <c r="C196" s="277"/>
      <c r="D196" s="281"/>
      <c r="E196" s="277"/>
      <c r="F196" s="87">
        <f t="shared" si="3"/>
        <v>0</v>
      </c>
      <c r="G196" s="122" t="s">
        <v>349</v>
      </c>
      <c r="I196" s="122"/>
    </row>
    <row r="197" spans="1:9" s="110" customFormat="1" hidden="1" x14ac:dyDescent="0.25">
      <c r="A197" s="306"/>
      <c r="B197" s="277"/>
      <c r="C197" s="277"/>
      <c r="D197" s="281"/>
      <c r="E197" s="277"/>
      <c r="F197" s="87">
        <f t="shared" si="3"/>
        <v>0</v>
      </c>
      <c r="G197" s="122" t="s">
        <v>349</v>
      </c>
      <c r="I197" s="122"/>
    </row>
    <row r="198" spans="1:9" s="110" customFormat="1" hidden="1" x14ac:dyDescent="0.25">
      <c r="A198" s="306"/>
      <c r="B198" s="277"/>
      <c r="C198" s="277"/>
      <c r="D198" s="281"/>
      <c r="E198" s="277"/>
      <c r="F198" s="87">
        <f t="shared" si="3"/>
        <v>0</v>
      </c>
      <c r="G198" s="122" t="s">
        <v>349</v>
      </c>
      <c r="I198" s="122"/>
    </row>
    <row r="199" spans="1:9" s="110" customFormat="1" hidden="1" x14ac:dyDescent="0.25">
      <c r="A199" s="306"/>
      <c r="B199" s="277"/>
      <c r="C199" s="277"/>
      <c r="D199" s="281"/>
      <c r="E199" s="277"/>
      <c r="F199" s="87">
        <f t="shared" si="3"/>
        <v>0</v>
      </c>
      <c r="G199" s="122" t="s">
        <v>349</v>
      </c>
      <c r="I199" s="122"/>
    </row>
    <row r="200" spans="1:9" s="110" customFormat="1" hidden="1" x14ac:dyDescent="0.25">
      <c r="A200" s="306"/>
      <c r="B200" s="277"/>
      <c r="C200" s="277"/>
      <c r="D200" s="281"/>
      <c r="E200" s="277"/>
      <c r="F200" s="87">
        <f t="shared" si="3"/>
        <v>0</v>
      </c>
      <c r="G200" s="122" t="s">
        <v>349</v>
      </c>
      <c r="I200" s="122"/>
    </row>
    <row r="201" spans="1:9" s="110" customFormat="1" hidden="1" x14ac:dyDescent="0.25">
      <c r="A201" s="306"/>
      <c r="B201" s="277"/>
      <c r="C201" s="277"/>
      <c r="D201" s="281"/>
      <c r="E201" s="277"/>
      <c r="F201" s="87">
        <f t="shared" si="3"/>
        <v>0</v>
      </c>
      <c r="G201" s="122" t="s">
        <v>349</v>
      </c>
      <c r="I201" s="122"/>
    </row>
    <row r="202" spans="1:9" s="110" customFormat="1" hidden="1" x14ac:dyDescent="0.25">
      <c r="A202" s="306"/>
      <c r="B202" s="277"/>
      <c r="C202" s="277"/>
      <c r="D202" s="281"/>
      <c r="E202" s="277"/>
      <c r="F202" s="87">
        <f t="shared" si="3"/>
        <v>0</v>
      </c>
      <c r="G202" s="122" t="s">
        <v>349</v>
      </c>
      <c r="I202" s="122"/>
    </row>
    <row r="203" spans="1:9" s="110" customFormat="1" hidden="1" x14ac:dyDescent="0.25">
      <c r="A203" s="306"/>
      <c r="B203" s="277"/>
      <c r="C203" s="277"/>
      <c r="D203" s="281"/>
      <c r="E203" s="277"/>
      <c r="F203" s="87">
        <f t="shared" si="3"/>
        <v>0</v>
      </c>
      <c r="G203" s="122" t="s">
        <v>349</v>
      </c>
      <c r="I203" s="122"/>
    </row>
    <row r="204" spans="1:9" s="110" customFormat="1" hidden="1" x14ac:dyDescent="0.25">
      <c r="A204" s="306"/>
      <c r="B204" s="277"/>
      <c r="C204" s="277"/>
      <c r="D204" s="281"/>
      <c r="E204" s="277"/>
      <c r="F204" s="87">
        <f t="shared" si="3"/>
        <v>0</v>
      </c>
      <c r="G204" s="122" t="s">
        <v>349</v>
      </c>
      <c r="I204" s="122"/>
    </row>
    <row r="205" spans="1:9" s="110" customFormat="1" hidden="1" x14ac:dyDescent="0.25">
      <c r="A205" s="306"/>
      <c r="B205" s="277"/>
      <c r="C205" s="277"/>
      <c r="D205" s="281"/>
      <c r="E205" s="277"/>
      <c r="F205" s="87">
        <f t="shared" si="3"/>
        <v>0</v>
      </c>
      <c r="G205" s="122" t="s">
        <v>349</v>
      </c>
      <c r="I205" s="122"/>
    </row>
    <row r="206" spans="1:9" s="110" customFormat="1" hidden="1" x14ac:dyDescent="0.25">
      <c r="A206" s="306"/>
      <c r="B206" s="277"/>
      <c r="C206" s="277"/>
      <c r="D206" s="281"/>
      <c r="E206" s="277"/>
      <c r="F206" s="87">
        <f t="shared" si="3"/>
        <v>0</v>
      </c>
      <c r="G206" s="122" t="s">
        <v>349</v>
      </c>
      <c r="I206" s="122"/>
    </row>
    <row r="207" spans="1:9" s="110" customFormat="1" hidden="1" x14ac:dyDescent="0.25">
      <c r="A207" s="306"/>
      <c r="B207" s="277"/>
      <c r="C207" s="277"/>
      <c r="D207" s="281"/>
      <c r="E207" s="277"/>
      <c r="F207" s="87">
        <f t="shared" si="3"/>
        <v>0</v>
      </c>
      <c r="G207" s="122" t="s">
        <v>349</v>
      </c>
      <c r="I207" s="122"/>
    </row>
    <row r="208" spans="1:9" s="110" customFormat="1" hidden="1" x14ac:dyDescent="0.25">
      <c r="A208" s="306"/>
      <c r="B208" s="277"/>
      <c r="C208" s="277"/>
      <c r="D208" s="281"/>
      <c r="E208" s="277"/>
      <c r="F208" s="87">
        <f t="shared" si="3"/>
        <v>0</v>
      </c>
      <c r="G208" s="122" t="s">
        <v>349</v>
      </c>
      <c r="I208" s="122"/>
    </row>
    <row r="209" spans="1:9" s="110" customFormat="1" hidden="1" x14ac:dyDescent="0.25">
      <c r="A209" s="306"/>
      <c r="B209" s="277"/>
      <c r="C209" s="277"/>
      <c r="D209" s="281"/>
      <c r="E209" s="277"/>
      <c r="F209" s="87">
        <f t="shared" si="3"/>
        <v>0</v>
      </c>
      <c r="G209" s="122" t="s">
        <v>349</v>
      </c>
      <c r="I209" s="122"/>
    </row>
    <row r="210" spans="1:9" s="110" customFormat="1" hidden="1" x14ac:dyDescent="0.25">
      <c r="A210" s="306"/>
      <c r="B210" s="277"/>
      <c r="C210" s="277"/>
      <c r="D210" s="281"/>
      <c r="E210" s="277"/>
      <c r="F210" s="87">
        <f t="shared" si="3"/>
        <v>0</v>
      </c>
      <c r="G210" s="122" t="s">
        <v>349</v>
      </c>
      <c r="I210" s="122"/>
    </row>
    <row r="211" spans="1:9" s="110" customFormat="1" hidden="1" x14ac:dyDescent="0.25">
      <c r="A211" s="306"/>
      <c r="B211" s="277"/>
      <c r="C211" s="277"/>
      <c r="D211" s="281"/>
      <c r="E211" s="277"/>
      <c r="F211" s="87">
        <f t="shared" si="3"/>
        <v>0</v>
      </c>
      <c r="G211" s="122" t="s">
        <v>349</v>
      </c>
      <c r="I211" s="122"/>
    </row>
    <row r="212" spans="1:9" s="110" customFormat="1" hidden="1" x14ac:dyDescent="0.25">
      <c r="A212" s="306"/>
      <c r="B212" s="277"/>
      <c r="C212" s="277"/>
      <c r="D212" s="281"/>
      <c r="E212" s="277"/>
      <c r="F212" s="87">
        <f t="shared" si="3"/>
        <v>0</v>
      </c>
      <c r="G212" s="122" t="s">
        <v>349</v>
      </c>
      <c r="I212" s="122"/>
    </row>
    <row r="213" spans="1:9" s="110" customFormat="1" hidden="1" x14ac:dyDescent="0.25">
      <c r="A213" s="306"/>
      <c r="B213" s="277"/>
      <c r="C213" s="277"/>
      <c r="D213" s="281"/>
      <c r="E213" s="277"/>
      <c r="F213" s="87">
        <f t="shared" si="3"/>
        <v>0</v>
      </c>
      <c r="G213" s="122" t="s">
        <v>349</v>
      </c>
      <c r="I213" s="122"/>
    </row>
    <row r="214" spans="1:9" s="110" customFormat="1" hidden="1" x14ac:dyDescent="0.25">
      <c r="A214" s="306"/>
      <c r="B214" s="277"/>
      <c r="C214" s="277"/>
      <c r="D214" s="281"/>
      <c r="E214" s="277"/>
      <c r="F214" s="87">
        <f t="shared" si="3"/>
        <v>0</v>
      </c>
      <c r="G214" s="122" t="s">
        <v>349</v>
      </c>
      <c r="I214" s="122"/>
    </row>
    <row r="215" spans="1:9" s="110" customFormat="1" hidden="1" x14ac:dyDescent="0.25">
      <c r="A215" s="306"/>
      <c r="B215" s="277"/>
      <c r="C215" s="277"/>
      <c r="D215" s="281"/>
      <c r="E215" s="277"/>
      <c r="F215" s="87">
        <f t="shared" si="3"/>
        <v>0</v>
      </c>
      <c r="G215" s="122" t="s">
        <v>349</v>
      </c>
      <c r="I215" s="122"/>
    </row>
    <row r="216" spans="1:9" s="110" customFormat="1" hidden="1" x14ac:dyDescent="0.25">
      <c r="A216" s="306"/>
      <c r="B216" s="277"/>
      <c r="C216" s="277"/>
      <c r="D216" s="281"/>
      <c r="E216" s="277"/>
      <c r="F216" s="87">
        <f t="shared" si="3"/>
        <v>0</v>
      </c>
      <c r="G216" s="122" t="s">
        <v>349</v>
      </c>
      <c r="I216" s="122"/>
    </row>
    <row r="217" spans="1:9" s="110" customFormat="1" hidden="1" x14ac:dyDescent="0.25">
      <c r="A217" s="306"/>
      <c r="B217" s="277"/>
      <c r="C217" s="277"/>
      <c r="D217" s="281"/>
      <c r="E217" s="277"/>
      <c r="F217" s="87">
        <f t="shared" si="3"/>
        <v>0</v>
      </c>
      <c r="G217" s="122" t="s">
        <v>349</v>
      </c>
      <c r="I217" s="122"/>
    </row>
    <row r="218" spans="1:9" s="110" customFormat="1" hidden="1" x14ac:dyDescent="0.25">
      <c r="A218" s="306"/>
      <c r="B218" s="277"/>
      <c r="C218" s="277"/>
      <c r="D218" s="281"/>
      <c r="E218" s="277"/>
      <c r="F218" s="87">
        <f t="shared" si="3"/>
        <v>0</v>
      </c>
      <c r="G218" s="122" t="s">
        <v>349</v>
      </c>
      <c r="I218" s="122"/>
    </row>
    <row r="219" spans="1:9" s="110" customFormat="1" hidden="1" x14ac:dyDescent="0.25">
      <c r="A219" s="306"/>
      <c r="B219" s="277"/>
      <c r="C219" s="277"/>
      <c r="D219" s="281"/>
      <c r="E219" s="277"/>
      <c r="F219" s="87">
        <f t="shared" si="3"/>
        <v>0</v>
      </c>
      <c r="G219" s="122" t="s">
        <v>349</v>
      </c>
      <c r="I219" s="122"/>
    </row>
    <row r="220" spans="1:9" s="110" customFormat="1" hidden="1" x14ac:dyDescent="0.25">
      <c r="A220" s="306"/>
      <c r="B220" s="277"/>
      <c r="C220" s="277"/>
      <c r="D220" s="281"/>
      <c r="E220" s="277"/>
      <c r="F220" s="87">
        <f t="shared" si="3"/>
        <v>0</v>
      </c>
      <c r="G220" s="122" t="s">
        <v>349</v>
      </c>
      <c r="I220" s="122"/>
    </row>
    <row r="221" spans="1:9" s="110" customFormat="1" hidden="1" x14ac:dyDescent="0.25">
      <c r="A221" s="306"/>
      <c r="B221" s="277"/>
      <c r="C221" s="277"/>
      <c r="D221" s="281"/>
      <c r="E221" s="277"/>
      <c r="F221" s="87">
        <f t="shared" si="3"/>
        <v>0</v>
      </c>
      <c r="G221" s="122" t="s">
        <v>349</v>
      </c>
      <c r="I221" s="122"/>
    </row>
    <row r="222" spans="1:9" s="110" customFormat="1" hidden="1" x14ac:dyDescent="0.25">
      <c r="A222" s="306"/>
      <c r="B222" s="277"/>
      <c r="C222" s="277"/>
      <c r="D222" s="281"/>
      <c r="E222" s="277"/>
      <c r="F222" s="87">
        <f t="shared" si="3"/>
        <v>0</v>
      </c>
      <c r="G222" s="122" t="s">
        <v>349</v>
      </c>
      <c r="I222" s="122"/>
    </row>
    <row r="223" spans="1:9" s="110" customFormat="1" hidden="1" x14ac:dyDescent="0.25">
      <c r="A223" s="306"/>
      <c r="B223" s="277"/>
      <c r="C223" s="277"/>
      <c r="D223" s="281"/>
      <c r="E223" s="277"/>
      <c r="F223" s="87">
        <f t="shared" si="3"/>
        <v>0</v>
      </c>
      <c r="G223" s="122" t="s">
        <v>349</v>
      </c>
      <c r="I223" s="122"/>
    </row>
    <row r="224" spans="1:9" s="110" customFormat="1" hidden="1" x14ac:dyDescent="0.25">
      <c r="A224" s="306"/>
      <c r="B224" s="277"/>
      <c r="C224" s="277"/>
      <c r="D224" s="281"/>
      <c r="E224" s="277"/>
      <c r="F224" s="87">
        <f t="shared" si="3"/>
        <v>0</v>
      </c>
      <c r="G224" s="122" t="s">
        <v>349</v>
      </c>
      <c r="I224" s="122"/>
    </row>
    <row r="225" spans="1:9" s="110" customFormat="1" hidden="1" x14ac:dyDescent="0.25">
      <c r="A225" s="306"/>
      <c r="B225" s="277"/>
      <c r="C225" s="277"/>
      <c r="D225" s="281"/>
      <c r="E225" s="277"/>
      <c r="F225" s="87">
        <f t="shared" si="3"/>
        <v>0</v>
      </c>
      <c r="G225" s="122" t="s">
        <v>349</v>
      </c>
      <c r="I225" s="122"/>
    </row>
    <row r="226" spans="1:9" s="110" customFormat="1" hidden="1" x14ac:dyDescent="0.25">
      <c r="A226" s="306"/>
      <c r="B226" s="277"/>
      <c r="C226" s="277"/>
      <c r="D226" s="281"/>
      <c r="E226" s="277"/>
      <c r="F226" s="87">
        <f t="shared" si="3"/>
        <v>0</v>
      </c>
      <c r="G226" s="122" t="s">
        <v>349</v>
      </c>
      <c r="I226" s="122"/>
    </row>
    <row r="227" spans="1:9" s="110" customFormat="1" hidden="1" x14ac:dyDescent="0.25">
      <c r="A227" s="306"/>
      <c r="B227" s="277"/>
      <c r="C227" s="277"/>
      <c r="D227" s="281"/>
      <c r="E227" s="277"/>
      <c r="F227" s="87">
        <f t="shared" si="3"/>
        <v>0</v>
      </c>
      <c r="G227" s="122" t="s">
        <v>349</v>
      </c>
      <c r="I227" s="122"/>
    </row>
    <row r="228" spans="1:9" s="110" customFormat="1" hidden="1" x14ac:dyDescent="0.25">
      <c r="A228" s="306"/>
      <c r="B228" s="277"/>
      <c r="C228" s="277"/>
      <c r="D228" s="281"/>
      <c r="E228" s="277"/>
      <c r="F228" s="87">
        <f t="shared" si="3"/>
        <v>0</v>
      </c>
      <c r="G228" s="122" t="s">
        <v>349</v>
      </c>
      <c r="I228" s="122"/>
    </row>
    <row r="229" spans="1:9" s="110" customFormat="1" hidden="1" x14ac:dyDescent="0.25">
      <c r="A229" s="306"/>
      <c r="B229" s="277"/>
      <c r="C229" s="277"/>
      <c r="D229" s="281"/>
      <c r="E229" s="277"/>
      <c r="F229" s="87">
        <f t="shared" si="3"/>
        <v>0</v>
      </c>
      <c r="G229" s="122" t="s">
        <v>349</v>
      </c>
      <c r="I229" s="122"/>
    </row>
    <row r="230" spans="1:9" s="110" customFormat="1" hidden="1" x14ac:dyDescent="0.25">
      <c r="A230" s="306"/>
      <c r="B230" s="277"/>
      <c r="C230" s="277"/>
      <c r="D230" s="281"/>
      <c r="E230" s="277"/>
      <c r="F230" s="87">
        <f t="shared" si="3"/>
        <v>0</v>
      </c>
      <c r="G230" s="122" t="s">
        <v>349</v>
      </c>
      <c r="I230" s="122"/>
    </row>
    <row r="231" spans="1:9" s="110" customFormat="1" hidden="1" x14ac:dyDescent="0.25">
      <c r="A231" s="306"/>
      <c r="B231" s="277"/>
      <c r="C231" s="277"/>
      <c r="D231" s="281"/>
      <c r="E231" s="277"/>
      <c r="F231" s="87">
        <f t="shared" si="3"/>
        <v>0</v>
      </c>
      <c r="G231" s="122" t="s">
        <v>349</v>
      </c>
      <c r="I231" s="122"/>
    </row>
    <row r="232" spans="1:9" s="110" customFormat="1" hidden="1" x14ac:dyDescent="0.25">
      <c r="A232" s="306"/>
      <c r="B232" s="277"/>
      <c r="C232" s="277"/>
      <c r="D232" s="281"/>
      <c r="E232" s="277"/>
      <c r="F232" s="87">
        <f t="shared" si="3"/>
        <v>0</v>
      </c>
      <c r="G232" s="122" t="s">
        <v>349</v>
      </c>
      <c r="I232" s="122"/>
    </row>
    <row r="233" spans="1:9" s="110" customFormat="1" hidden="1" x14ac:dyDescent="0.25">
      <c r="A233" s="306"/>
      <c r="B233" s="277"/>
      <c r="C233" s="277"/>
      <c r="D233" s="281"/>
      <c r="E233" s="277"/>
      <c r="F233" s="87">
        <f t="shared" si="3"/>
        <v>0</v>
      </c>
      <c r="G233" s="122" t="s">
        <v>349</v>
      </c>
      <c r="I233" s="122"/>
    </row>
    <row r="234" spans="1:9" s="110" customFormat="1" hidden="1" x14ac:dyDescent="0.25">
      <c r="A234" s="306"/>
      <c r="B234" s="277"/>
      <c r="C234" s="277"/>
      <c r="D234" s="281"/>
      <c r="E234" s="277"/>
      <c r="F234" s="87">
        <f t="shared" si="3"/>
        <v>0</v>
      </c>
      <c r="G234" s="122" t="s">
        <v>349</v>
      </c>
      <c r="I234" s="122"/>
    </row>
    <row r="235" spans="1:9" s="110" customFormat="1" hidden="1" x14ac:dyDescent="0.25">
      <c r="A235" s="306"/>
      <c r="B235" s="277"/>
      <c r="C235" s="277"/>
      <c r="D235" s="281"/>
      <c r="E235" s="277"/>
      <c r="F235" s="87">
        <f t="shared" si="3"/>
        <v>0</v>
      </c>
      <c r="G235" s="122" t="s">
        <v>349</v>
      </c>
      <c r="I235" s="122"/>
    </row>
    <row r="236" spans="1:9" s="110" customFormat="1" hidden="1" x14ac:dyDescent="0.25">
      <c r="A236" s="306"/>
      <c r="B236" s="277"/>
      <c r="C236" s="277"/>
      <c r="D236" s="281"/>
      <c r="E236" s="277"/>
      <c r="F236" s="87">
        <f t="shared" si="3"/>
        <v>0</v>
      </c>
      <c r="G236" s="122" t="s">
        <v>349</v>
      </c>
      <c r="I236" s="122"/>
    </row>
    <row r="237" spans="1:9" s="110" customFormat="1" hidden="1" x14ac:dyDescent="0.25">
      <c r="A237" s="306"/>
      <c r="B237" s="277"/>
      <c r="C237" s="277"/>
      <c r="D237" s="281"/>
      <c r="E237" s="277"/>
      <c r="F237" s="87">
        <f t="shared" si="3"/>
        <v>0</v>
      </c>
      <c r="G237" s="122" t="s">
        <v>349</v>
      </c>
      <c r="I237" s="122"/>
    </row>
    <row r="238" spans="1:9" s="110" customFormat="1" hidden="1" x14ac:dyDescent="0.25">
      <c r="A238" s="306"/>
      <c r="B238" s="277"/>
      <c r="C238" s="277"/>
      <c r="D238" s="281"/>
      <c r="E238" s="277"/>
      <c r="F238" s="87">
        <f t="shared" si="3"/>
        <v>0</v>
      </c>
      <c r="G238" s="122" t="s">
        <v>349</v>
      </c>
      <c r="I238" s="122"/>
    </row>
    <row r="239" spans="1:9" s="110" customFormat="1" hidden="1" x14ac:dyDescent="0.25">
      <c r="A239" s="306"/>
      <c r="B239" s="277"/>
      <c r="C239" s="277"/>
      <c r="D239" s="281"/>
      <c r="E239" s="277"/>
      <c r="F239" s="87">
        <f t="shared" si="3"/>
        <v>0</v>
      </c>
      <c r="G239" s="122" t="s">
        <v>349</v>
      </c>
      <c r="I239" s="122"/>
    </row>
    <row r="240" spans="1:9" s="110" customFormat="1" hidden="1" x14ac:dyDescent="0.25">
      <c r="A240" s="306"/>
      <c r="B240" s="277"/>
      <c r="C240" s="277"/>
      <c r="D240" s="281"/>
      <c r="E240" s="277"/>
      <c r="F240" s="87">
        <f t="shared" si="3"/>
        <v>0</v>
      </c>
      <c r="G240" s="122" t="s">
        <v>349</v>
      </c>
      <c r="I240" s="122"/>
    </row>
    <row r="241" spans="1:9" s="110" customFormat="1" hidden="1" x14ac:dyDescent="0.25">
      <c r="A241" s="306"/>
      <c r="B241" s="277"/>
      <c r="C241" s="277"/>
      <c r="D241" s="281"/>
      <c r="E241" s="277"/>
      <c r="F241" s="87">
        <f t="shared" si="3"/>
        <v>0</v>
      </c>
      <c r="G241" s="122" t="s">
        <v>349</v>
      </c>
      <c r="I241" s="122"/>
    </row>
    <row r="242" spans="1:9" s="110" customFormat="1" hidden="1" x14ac:dyDescent="0.25">
      <c r="A242" s="306"/>
      <c r="B242" s="277"/>
      <c r="C242" s="277"/>
      <c r="D242" s="281"/>
      <c r="E242" s="277"/>
      <c r="F242" s="87">
        <f t="shared" si="3"/>
        <v>0</v>
      </c>
      <c r="G242" s="122" t="s">
        <v>349</v>
      </c>
      <c r="I242" s="122"/>
    </row>
    <row r="243" spans="1:9" s="110" customFormat="1" hidden="1" x14ac:dyDescent="0.25">
      <c r="A243" s="306"/>
      <c r="B243" s="277"/>
      <c r="C243" s="277"/>
      <c r="D243" s="281"/>
      <c r="E243" s="277"/>
      <c r="F243" s="87">
        <f t="shared" si="3"/>
        <v>0</v>
      </c>
      <c r="G243" s="122" t="s">
        <v>349</v>
      </c>
      <c r="I243" s="122"/>
    </row>
    <row r="244" spans="1:9" s="110" customFormat="1" hidden="1" x14ac:dyDescent="0.25">
      <c r="A244" s="306"/>
      <c r="B244" s="277"/>
      <c r="C244" s="277"/>
      <c r="D244" s="281"/>
      <c r="E244" s="277"/>
      <c r="F244" s="87">
        <f t="shared" si="3"/>
        <v>0</v>
      </c>
      <c r="G244" s="122" t="s">
        <v>349</v>
      </c>
      <c r="I244" s="122"/>
    </row>
    <row r="245" spans="1:9" s="110" customFormat="1" hidden="1" x14ac:dyDescent="0.25">
      <c r="A245" s="306"/>
      <c r="B245" s="277"/>
      <c r="C245" s="277"/>
      <c r="D245" s="281"/>
      <c r="E245" s="277"/>
      <c r="F245" s="87">
        <f t="shared" si="3"/>
        <v>0</v>
      </c>
      <c r="G245" s="122" t="s">
        <v>349</v>
      </c>
      <c r="I245" s="122"/>
    </row>
    <row r="246" spans="1:9" s="110" customFormat="1" hidden="1" x14ac:dyDescent="0.25">
      <c r="A246" s="306"/>
      <c r="B246" s="277"/>
      <c r="C246" s="277"/>
      <c r="D246" s="281"/>
      <c r="E246" s="277"/>
      <c r="F246" s="87">
        <f t="shared" si="3"/>
        <v>0</v>
      </c>
      <c r="G246" s="122" t="s">
        <v>349</v>
      </c>
      <c r="I246" s="122"/>
    </row>
    <row r="247" spans="1:9" s="110" customFormat="1" hidden="1" x14ac:dyDescent="0.25">
      <c r="A247" s="306"/>
      <c r="B247" s="277"/>
      <c r="C247" s="277"/>
      <c r="D247" s="281"/>
      <c r="E247" s="277"/>
      <c r="F247" s="87">
        <f t="shared" si="3"/>
        <v>0</v>
      </c>
      <c r="G247" s="122" t="s">
        <v>349</v>
      </c>
      <c r="I247" s="122"/>
    </row>
    <row r="248" spans="1:9" s="110" customFormat="1" hidden="1" x14ac:dyDescent="0.25">
      <c r="A248" s="306"/>
      <c r="B248" s="277"/>
      <c r="C248" s="277"/>
      <c r="D248" s="281"/>
      <c r="E248" s="277"/>
      <c r="F248" s="87">
        <f t="shared" si="3"/>
        <v>0</v>
      </c>
      <c r="G248" s="122" t="s">
        <v>349</v>
      </c>
      <c r="I248" s="122"/>
    </row>
    <row r="249" spans="1:9" s="110" customFormat="1" hidden="1" x14ac:dyDescent="0.25">
      <c r="A249" s="306"/>
      <c r="B249" s="277"/>
      <c r="C249" s="277"/>
      <c r="D249" s="281"/>
      <c r="E249" s="277"/>
      <c r="F249" s="87">
        <f t="shared" si="3"/>
        <v>0</v>
      </c>
      <c r="G249" s="122" t="s">
        <v>349</v>
      </c>
      <c r="I249" s="122"/>
    </row>
    <row r="250" spans="1:9" s="110" customFormat="1" hidden="1" x14ac:dyDescent="0.25">
      <c r="A250" s="306"/>
      <c r="B250" s="277"/>
      <c r="C250" s="277"/>
      <c r="D250" s="281"/>
      <c r="E250" s="277"/>
      <c r="F250" s="87">
        <f t="shared" si="3"/>
        <v>0</v>
      </c>
      <c r="G250" s="122" t="s">
        <v>349</v>
      </c>
      <c r="I250" s="122"/>
    </row>
    <row r="251" spans="1:9" s="110" customFormat="1" hidden="1" x14ac:dyDescent="0.25">
      <c r="A251" s="306"/>
      <c r="B251" s="277"/>
      <c r="C251" s="277"/>
      <c r="D251" s="281"/>
      <c r="E251" s="277"/>
      <c r="F251" s="87">
        <f t="shared" si="3"/>
        <v>0</v>
      </c>
      <c r="G251" s="122" t="s">
        <v>349</v>
      </c>
      <c r="I251" s="122"/>
    </row>
    <row r="252" spans="1:9" s="110" customFormat="1" hidden="1" x14ac:dyDescent="0.25">
      <c r="A252" s="306"/>
      <c r="B252" s="277"/>
      <c r="C252" s="277"/>
      <c r="D252" s="281"/>
      <c r="E252" s="277"/>
      <c r="F252" s="87">
        <f t="shared" si="3"/>
        <v>0</v>
      </c>
      <c r="G252" s="122" t="s">
        <v>349</v>
      </c>
      <c r="I252" s="122"/>
    </row>
    <row r="253" spans="1:9" s="110" customFormat="1" hidden="1" x14ac:dyDescent="0.25">
      <c r="A253" s="306"/>
      <c r="B253" s="277"/>
      <c r="C253" s="277"/>
      <c r="D253" s="281"/>
      <c r="E253" s="277"/>
      <c r="F253" s="87">
        <f t="shared" si="3"/>
        <v>0</v>
      </c>
      <c r="G253" s="122" t="s">
        <v>349</v>
      </c>
      <c r="I253" s="122"/>
    </row>
    <row r="254" spans="1:9" s="110" customFormat="1" hidden="1" x14ac:dyDescent="0.25">
      <c r="A254" s="306"/>
      <c r="B254" s="277"/>
      <c r="C254" s="277"/>
      <c r="D254" s="281"/>
      <c r="E254" s="277"/>
      <c r="F254" s="87">
        <f t="shared" si="3"/>
        <v>0</v>
      </c>
      <c r="G254" s="122" t="s">
        <v>349</v>
      </c>
      <c r="I254" s="122"/>
    </row>
    <row r="255" spans="1:9" s="110" customFormat="1" hidden="1" x14ac:dyDescent="0.25">
      <c r="A255" s="306"/>
      <c r="B255" s="277"/>
      <c r="C255" s="277"/>
      <c r="D255" s="281"/>
      <c r="E255" s="277"/>
      <c r="F255" s="87">
        <f t="shared" si="3"/>
        <v>0</v>
      </c>
      <c r="G255" s="122" t="s">
        <v>349</v>
      </c>
      <c r="I255" s="122"/>
    </row>
    <row r="256" spans="1:9" s="110" customFormat="1" hidden="1" x14ac:dyDescent="0.25">
      <c r="A256" s="306"/>
      <c r="B256" s="277"/>
      <c r="C256" s="277"/>
      <c r="D256" s="281"/>
      <c r="E256" s="277"/>
      <c r="F256" s="87">
        <f t="shared" si="3"/>
        <v>0</v>
      </c>
      <c r="G256" s="122" t="s">
        <v>349</v>
      </c>
      <c r="I256" s="122"/>
    </row>
    <row r="257" spans="1:9" s="110" customFormat="1" hidden="1" x14ac:dyDescent="0.25">
      <c r="A257" s="306"/>
      <c r="B257" s="277"/>
      <c r="C257" s="277"/>
      <c r="D257" s="281"/>
      <c r="E257" s="277"/>
      <c r="F257" s="87">
        <f t="shared" si="3"/>
        <v>0</v>
      </c>
      <c r="G257" s="122" t="s">
        <v>349</v>
      </c>
      <c r="I257" s="122"/>
    </row>
    <row r="258" spans="1:9" s="110" customFormat="1" hidden="1" x14ac:dyDescent="0.25">
      <c r="A258" s="306"/>
      <c r="B258" s="277"/>
      <c r="C258" s="277"/>
      <c r="D258" s="281"/>
      <c r="E258" s="277"/>
      <c r="F258" s="87">
        <f t="shared" si="3"/>
        <v>0</v>
      </c>
      <c r="G258" s="122" t="s">
        <v>349</v>
      </c>
      <c r="I258" s="122"/>
    </row>
    <row r="259" spans="1:9" s="110" customFormat="1" hidden="1" x14ac:dyDescent="0.25">
      <c r="A259" s="306"/>
      <c r="B259" s="277"/>
      <c r="C259" s="277"/>
      <c r="D259" s="281"/>
      <c r="E259" s="277"/>
      <c r="F259" s="87">
        <f t="shared" si="3"/>
        <v>0</v>
      </c>
      <c r="G259" s="122" t="s">
        <v>349</v>
      </c>
      <c r="I259" s="122"/>
    </row>
    <row r="260" spans="1:9" s="110" customFormat="1" hidden="1" x14ac:dyDescent="0.25">
      <c r="A260" s="306"/>
      <c r="B260" s="277"/>
      <c r="C260" s="277"/>
      <c r="D260" s="281"/>
      <c r="E260" s="277"/>
      <c r="F260" s="87">
        <f t="shared" si="3"/>
        <v>0</v>
      </c>
      <c r="G260" s="122" t="s">
        <v>349</v>
      </c>
      <c r="I260" s="122"/>
    </row>
    <row r="261" spans="1:9" s="110" customFormat="1" hidden="1" x14ac:dyDescent="0.25">
      <c r="A261" s="306"/>
      <c r="B261" s="277"/>
      <c r="C261" s="277"/>
      <c r="D261" s="281"/>
      <c r="E261" s="277"/>
      <c r="F261" s="87">
        <f t="shared" si="3"/>
        <v>0</v>
      </c>
      <c r="G261" s="122" t="s">
        <v>349</v>
      </c>
      <c r="I261" s="122"/>
    </row>
    <row r="262" spans="1:9" s="110" customFormat="1" hidden="1" x14ac:dyDescent="0.25">
      <c r="A262" s="306"/>
      <c r="B262" s="277"/>
      <c r="C262" s="277"/>
      <c r="D262" s="281"/>
      <c r="E262" s="277"/>
      <c r="F262" s="87">
        <f t="shared" si="3"/>
        <v>0</v>
      </c>
      <c r="G262" s="122" t="s">
        <v>349</v>
      </c>
      <c r="I262" s="122"/>
    </row>
    <row r="263" spans="1:9" s="110" customFormat="1" hidden="1" x14ac:dyDescent="0.25">
      <c r="A263" s="306"/>
      <c r="B263" s="277"/>
      <c r="C263" s="277"/>
      <c r="D263" s="281"/>
      <c r="E263" s="277"/>
      <c r="F263" s="87">
        <f t="shared" si="3"/>
        <v>0</v>
      </c>
      <c r="G263" s="122" t="s">
        <v>349</v>
      </c>
      <c r="I263" s="122"/>
    </row>
    <row r="264" spans="1:9" s="110" customFormat="1" hidden="1" x14ac:dyDescent="0.25">
      <c r="A264" s="306"/>
      <c r="B264" s="277"/>
      <c r="C264" s="277"/>
      <c r="D264" s="281"/>
      <c r="E264" s="277"/>
      <c r="F264" s="87">
        <f t="shared" si="3"/>
        <v>0</v>
      </c>
      <c r="G264" s="122" t="s">
        <v>349</v>
      </c>
      <c r="I264" s="122"/>
    </row>
    <row r="265" spans="1:9" s="110" customFormat="1" hidden="1" x14ac:dyDescent="0.25">
      <c r="A265" s="306"/>
      <c r="B265" s="277"/>
      <c r="C265" s="277"/>
      <c r="D265" s="281"/>
      <c r="E265" s="277"/>
      <c r="F265" s="87">
        <f t="shared" si="3"/>
        <v>0</v>
      </c>
      <c r="G265" s="122" t="s">
        <v>349</v>
      </c>
      <c r="I265" s="122"/>
    </row>
    <row r="266" spans="1:9" s="110" customFormat="1" hidden="1" x14ac:dyDescent="0.25">
      <c r="A266" s="306"/>
      <c r="B266" s="277"/>
      <c r="C266" s="277"/>
      <c r="D266" s="281"/>
      <c r="E266" s="277"/>
      <c r="F266" s="87">
        <f t="shared" si="3"/>
        <v>0</v>
      </c>
      <c r="G266" s="122" t="s">
        <v>349</v>
      </c>
      <c r="I266" s="122"/>
    </row>
    <row r="267" spans="1:9" s="110" customFormat="1" x14ac:dyDescent="0.25">
      <c r="A267" s="306" t="s">
        <v>329</v>
      </c>
      <c r="B267" s="277">
        <v>3</v>
      </c>
      <c r="C267" s="277" t="s">
        <v>322</v>
      </c>
      <c r="D267" s="281">
        <f t="shared" ref="D267" ca="1" si="4">RAND()*400000</f>
        <v>18974.530938336899</v>
      </c>
      <c r="E267" s="277">
        <v>7</v>
      </c>
      <c r="F267" s="309">
        <f ca="1">ROUND(+B267*D267*E267,2)</f>
        <v>398465.15</v>
      </c>
      <c r="G267" s="122" t="s">
        <v>349</v>
      </c>
    </row>
    <row r="268" spans="1:9" s="110" customFormat="1" x14ac:dyDescent="0.25">
      <c r="A268" s="305"/>
      <c r="B268" s="98"/>
      <c r="C268" s="98"/>
      <c r="D268" s="210"/>
      <c r="E268" s="215" t="s">
        <v>34</v>
      </c>
      <c r="F268" s="323">
        <f ca="1">ROUND(SUBTOTAL(109,F137:F267),2)</f>
        <v>12088687.550000001</v>
      </c>
      <c r="G268" s="122" t="s">
        <v>349</v>
      </c>
      <c r="I268" s="125" t="s">
        <v>352</v>
      </c>
    </row>
    <row r="269" spans="1:9" x14ac:dyDescent="0.25">
      <c r="F269" s="311"/>
      <c r="G269" s="122" t="s">
        <v>347</v>
      </c>
    </row>
    <row r="270" spans="1:9" x14ac:dyDescent="0.25">
      <c r="C270" s="599" t="str">
        <f>"Total "&amp;B2</f>
        <v>Total GRANT EXCLUSIVE LINE ITEM</v>
      </c>
      <c r="D270" s="599"/>
      <c r="E270" s="599"/>
      <c r="F270" s="87">
        <f ca="1">+F268+F136</f>
        <v>28516264.060000002</v>
      </c>
      <c r="G270" s="122" t="s">
        <v>347</v>
      </c>
      <c r="I270" s="149" t="s">
        <v>246</v>
      </c>
    </row>
    <row r="271" spans="1:9" s="110" customFormat="1" x14ac:dyDescent="0.25">
      <c r="A271" s="244"/>
      <c r="B271" s="98"/>
      <c r="C271" s="98"/>
      <c r="D271" s="98"/>
      <c r="E271" s="98"/>
      <c r="F271" s="138"/>
      <c r="G271" s="122" t="s">
        <v>347</v>
      </c>
    </row>
    <row r="272" spans="1:9" s="110" customFormat="1" x14ac:dyDescent="0.25">
      <c r="A272" s="251" t="str">
        <f>B2&amp;" Narrative (State):"</f>
        <v>GRANT EXCLUSIVE LINE ITEM Narrative (State):</v>
      </c>
      <c r="B272" s="115"/>
      <c r="C272" s="115"/>
      <c r="D272" s="115"/>
      <c r="E272" s="115"/>
      <c r="F272" s="116"/>
      <c r="G272" s="122" t="s">
        <v>348</v>
      </c>
      <c r="I272" s="150" t="s">
        <v>245</v>
      </c>
    </row>
    <row r="273" spans="1:17" s="110" customFormat="1" ht="45" customHeight="1" x14ac:dyDescent="0.25">
      <c r="A273" s="571" t="s">
        <v>345</v>
      </c>
      <c r="B273" s="572"/>
      <c r="C273" s="572"/>
      <c r="D273" s="572"/>
      <c r="E273" s="572"/>
      <c r="F273" s="573"/>
      <c r="G273" s="110" t="s">
        <v>348</v>
      </c>
      <c r="I273" s="569" t="s">
        <v>307</v>
      </c>
      <c r="J273" s="569"/>
      <c r="K273" s="569"/>
      <c r="L273" s="569"/>
      <c r="M273" s="569"/>
      <c r="N273" s="569"/>
      <c r="O273" s="569"/>
      <c r="P273" s="569"/>
      <c r="Q273" s="569"/>
    </row>
    <row r="274" spans="1:17" x14ac:dyDescent="0.25">
      <c r="G274" s="291" t="s">
        <v>349</v>
      </c>
      <c r="I274"/>
    </row>
    <row r="275" spans="1:17" s="110" customFormat="1" x14ac:dyDescent="0.25">
      <c r="A275" s="251" t="str">
        <f>B2&amp;" Narrative (Non-State) i.e. Match or Other Funding"</f>
        <v>GRANT EXCLUSIVE LINE ITEM Narrative (Non-State) i.e. Match or Other Funding</v>
      </c>
      <c r="B275" s="119"/>
      <c r="C275" s="119"/>
      <c r="D275" s="119"/>
      <c r="E275" s="119"/>
      <c r="F275" s="120"/>
      <c r="G275" s="110" t="s">
        <v>349</v>
      </c>
      <c r="I275" s="150" t="s">
        <v>245</v>
      </c>
    </row>
    <row r="276" spans="1:17" s="110" customFormat="1" ht="45" customHeight="1" x14ac:dyDescent="0.25">
      <c r="A276" s="571" t="s">
        <v>346</v>
      </c>
      <c r="B276" s="572"/>
      <c r="C276" s="572"/>
      <c r="D276" s="572"/>
      <c r="E276" s="572"/>
      <c r="F276" s="573"/>
      <c r="G276" s="291" t="s">
        <v>349</v>
      </c>
      <c r="I276" s="569" t="s">
        <v>307</v>
      </c>
      <c r="J276" s="569"/>
      <c r="K276" s="569"/>
      <c r="L276" s="569"/>
      <c r="M276" s="569"/>
      <c r="N276" s="569"/>
      <c r="O276" s="569"/>
      <c r="P276" s="569"/>
      <c r="Q276" s="569"/>
    </row>
    <row r="278" spans="1:17" x14ac:dyDescent="0.25">
      <c r="D278" s="26"/>
    </row>
  </sheetData>
  <sheetProtection algorithmName="SHA-512" hashValue="w6P9u3jRyBnltGU59D6j0UwLQVab+HGfdrun05d6UHV7d5EXMIPv8uSQaJDb80hAak+ea6CMMZbfl5Otyeo00Q==" saltValue="CHvc5bvkR20NKf86Rk3HtA==" spinCount="100000" sheet="1" formatCells="0" formatRows="0" insertRows="0" delete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275"/>
  <sheetViews>
    <sheetView view="pageBreakPreview" zoomScaleNormal="100" zoomScaleSheetLayoutView="100" workbookViewId="0">
      <selection activeCell="L24" sqref="L24"/>
    </sheetView>
  </sheetViews>
  <sheetFormatPr defaultColWidth="9.140625" defaultRowHeight="15" x14ac:dyDescent="0.25"/>
  <cols>
    <col min="1" max="1" width="55.28515625" style="8" customWidth="1"/>
    <col min="2" max="5" width="15.28515625" style="8" customWidth="1"/>
    <col min="6" max="6" width="17" style="8" customWidth="1"/>
    <col min="7" max="7" width="11" hidden="1" customWidth="1"/>
    <col min="8" max="8" width="2.7109375" style="8" customWidth="1"/>
    <col min="9" max="16384" width="9.140625" style="8"/>
  </cols>
  <sheetData>
    <row r="1" spans="1:9" ht="20.25" customHeight="1" x14ac:dyDescent="0.25">
      <c r="A1" s="566" t="s">
        <v>186</v>
      </c>
      <c r="B1" s="566"/>
      <c r="C1" s="566"/>
      <c r="D1" s="566"/>
      <c r="E1" s="566"/>
      <c r="F1" s="8">
        <f>+'Section A'!B2</f>
        <v>0</v>
      </c>
      <c r="G1" s="55" t="s">
        <v>350</v>
      </c>
    </row>
    <row r="2" spans="1:9" ht="48" customHeight="1" x14ac:dyDescent="0.25">
      <c r="A2" s="567" t="s">
        <v>248</v>
      </c>
      <c r="B2" s="567"/>
      <c r="C2" s="567"/>
      <c r="D2" s="567"/>
      <c r="E2" s="567"/>
      <c r="F2" s="567"/>
      <c r="G2" s="8" t="s">
        <v>347</v>
      </c>
    </row>
    <row r="3" spans="1:9" x14ac:dyDescent="0.25">
      <c r="A3" s="13"/>
      <c r="B3" s="13"/>
      <c r="C3" s="13"/>
      <c r="D3" s="13"/>
      <c r="E3" s="13"/>
      <c r="F3" s="13"/>
      <c r="G3" t="s">
        <v>347</v>
      </c>
    </row>
    <row r="4" spans="1:9" ht="25.5" x14ac:dyDescent="0.25">
      <c r="A4" s="236" t="s">
        <v>62</v>
      </c>
      <c r="B4" s="59" t="s">
        <v>44</v>
      </c>
      <c r="C4" s="59" t="s">
        <v>43</v>
      </c>
      <c r="D4" s="59" t="s">
        <v>32</v>
      </c>
      <c r="E4" s="59" t="s">
        <v>31</v>
      </c>
      <c r="F4" s="14" t="s">
        <v>291</v>
      </c>
      <c r="G4" s="290" t="s">
        <v>347</v>
      </c>
      <c r="I4" s="150" t="s">
        <v>244</v>
      </c>
    </row>
    <row r="5" spans="1:9" s="110" customFormat="1" x14ac:dyDescent="0.25">
      <c r="A5" s="241" t="s">
        <v>62</v>
      </c>
      <c r="B5" s="277">
        <v>2</v>
      </c>
      <c r="C5" s="277" t="s">
        <v>322</v>
      </c>
      <c r="D5" s="281">
        <f t="shared" ref="D5:D7" ca="1" si="0">RAND()*1000000</f>
        <v>7195.3433099772865</v>
      </c>
      <c r="E5" s="277">
        <v>3</v>
      </c>
      <c r="F5" s="87">
        <f t="shared" ref="F5:F133" ca="1" si="1">ROUND(+B5*D5*E5,2)</f>
        <v>43172.06</v>
      </c>
      <c r="G5" s="122" t="s">
        <v>348</v>
      </c>
      <c r="I5" s="122"/>
    </row>
    <row r="6" spans="1:9" s="110" customFormat="1" x14ac:dyDescent="0.25">
      <c r="A6" s="299" t="s">
        <v>356</v>
      </c>
      <c r="B6" s="277">
        <v>2</v>
      </c>
      <c r="C6" s="277" t="s">
        <v>322</v>
      </c>
      <c r="D6" s="281">
        <f t="shared" ca="1" si="0"/>
        <v>53006.807546207347</v>
      </c>
      <c r="E6" s="277">
        <v>3</v>
      </c>
      <c r="F6" s="87">
        <f t="shared" ca="1" si="1"/>
        <v>318040.84999999998</v>
      </c>
      <c r="G6" s="122" t="s">
        <v>348</v>
      </c>
      <c r="I6" s="122"/>
    </row>
    <row r="7" spans="1:9" s="110" customFormat="1" x14ac:dyDescent="0.25">
      <c r="A7" s="299" t="s">
        <v>357</v>
      </c>
      <c r="B7" s="277">
        <v>2</v>
      </c>
      <c r="C7" s="277" t="s">
        <v>322</v>
      </c>
      <c r="D7" s="281">
        <f t="shared" ca="1" si="0"/>
        <v>324571.71891235304</v>
      </c>
      <c r="E7" s="277">
        <v>3</v>
      </c>
      <c r="F7" s="87">
        <f t="shared" ca="1" si="1"/>
        <v>1947430.31</v>
      </c>
      <c r="G7" s="122" t="s">
        <v>348</v>
      </c>
      <c r="I7" s="122"/>
    </row>
    <row r="8" spans="1:9" s="110" customFormat="1" hidden="1" x14ac:dyDescent="0.25">
      <c r="A8" s="299"/>
      <c r="B8" s="277"/>
      <c r="C8" s="277"/>
      <c r="D8" s="281"/>
      <c r="E8" s="277"/>
      <c r="F8" s="87">
        <f t="shared" si="1"/>
        <v>0</v>
      </c>
      <c r="G8" s="122" t="s">
        <v>348</v>
      </c>
      <c r="I8" s="122"/>
    </row>
    <row r="9" spans="1:9" s="110" customFormat="1" hidden="1" x14ac:dyDescent="0.25">
      <c r="A9" s="299"/>
      <c r="B9" s="277"/>
      <c r="C9" s="277"/>
      <c r="D9" s="281"/>
      <c r="E9" s="277"/>
      <c r="F9" s="87">
        <f t="shared" si="1"/>
        <v>0</v>
      </c>
      <c r="G9" s="122" t="s">
        <v>348</v>
      </c>
      <c r="I9" s="122"/>
    </row>
    <row r="10" spans="1:9" s="110" customFormat="1" hidden="1" x14ac:dyDescent="0.25">
      <c r="A10" s="299"/>
      <c r="B10" s="277"/>
      <c r="C10" s="277"/>
      <c r="D10" s="281"/>
      <c r="E10" s="277"/>
      <c r="F10" s="87">
        <f t="shared" si="1"/>
        <v>0</v>
      </c>
      <c r="G10" s="122" t="s">
        <v>348</v>
      </c>
      <c r="I10" s="122"/>
    </row>
    <row r="11" spans="1:9" s="110" customFormat="1" hidden="1" x14ac:dyDescent="0.25">
      <c r="A11" s="299"/>
      <c r="B11" s="277"/>
      <c r="C11" s="277"/>
      <c r="D11" s="281"/>
      <c r="E11" s="277"/>
      <c r="F11" s="87">
        <f t="shared" si="1"/>
        <v>0</v>
      </c>
      <c r="G11" s="122" t="s">
        <v>348</v>
      </c>
      <c r="I11" s="122"/>
    </row>
    <row r="12" spans="1:9" s="110" customFormat="1" hidden="1" x14ac:dyDescent="0.25">
      <c r="A12" s="299"/>
      <c r="B12" s="277"/>
      <c r="C12" s="277"/>
      <c r="D12" s="281"/>
      <c r="E12" s="277"/>
      <c r="F12" s="87">
        <f t="shared" si="1"/>
        <v>0</v>
      </c>
      <c r="G12" s="122" t="s">
        <v>348</v>
      </c>
      <c r="I12" s="122"/>
    </row>
    <row r="13" spans="1:9" s="110" customFormat="1" hidden="1" x14ac:dyDescent="0.25">
      <c r="A13" s="299"/>
      <c r="B13" s="277"/>
      <c r="C13" s="277"/>
      <c r="D13" s="281"/>
      <c r="E13" s="277"/>
      <c r="F13" s="87">
        <f t="shared" si="1"/>
        <v>0</v>
      </c>
      <c r="G13" s="122" t="s">
        <v>348</v>
      </c>
      <c r="I13" s="122"/>
    </row>
    <row r="14" spans="1:9" s="110" customFormat="1" hidden="1" x14ac:dyDescent="0.25">
      <c r="A14" s="299"/>
      <c r="B14" s="277"/>
      <c r="C14" s="277"/>
      <c r="D14" s="281"/>
      <c r="E14" s="277"/>
      <c r="F14" s="87">
        <f t="shared" si="1"/>
        <v>0</v>
      </c>
      <c r="G14" s="122" t="s">
        <v>348</v>
      </c>
      <c r="I14" s="122"/>
    </row>
    <row r="15" spans="1:9" s="110" customFormat="1" hidden="1" x14ac:dyDescent="0.25">
      <c r="A15" s="299"/>
      <c r="B15" s="277"/>
      <c r="C15" s="277"/>
      <c r="D15" s="281"/>
      <c r="E15" s="277"/>
      <c r="F15" s="87">
        <f t="shared" si="1"/>
        <v>0</v>
      </c>
      <c r="G15" s="122" t="s">
        <v>348</v>
      </c>
      <c r="I15" s="122"/>
    </row>
    <row r="16" spans="1:9" s="110" customFormat="1" hidden="1" x14ac:dyDescent="0.25">
      <c r="A16" s="299"/>
      <c r="B16" s="277"/>
      <c r="C16" s="277"/>
      <c r="D16" s="281"/>
      <c r="E16" s="277"/>
      <c r="F16" s="87">
        <f t="shared" si="1"/>
        <v>0</v>
      </c>
      <c r="G16" s="122" t="s">
        <v>348</v>
      </c>
      <c r="I16" s="122"/>
    </row>
    <row r="17" spans="1:9" s="110" customFormat="1" hidden="1" x14ac:dyDescent="0.25">
      <c r="A17" s="299"/>
      <c r="B17" s="277"/>
      <c r="C17" s="277"/>
      <c r="D17" s="281"/>
      <c r="E17" s="277"/>
      <c r="F17" s="87">
        <f t="shared" si="1"/>
        <v>0</v>
      </c>
      <c r="G17" s="122" t="s">
        <v>348</v>
      </c>
      <c r="I17" s="122"/>
    </row>
    <row r="18" spans="1:9" s="110" customFormat="1" hidden="1" x14ac:dyDescent="0.25">
      <c r="A18" s="299"/>
      <c r="B18" s="277"/>
      <c r="C18" s="277"/>
      <c r="D18" s="281"/>
      <c r="E18" s="277"/>
      <c r="F18" s="87">
        <f t="shared" si="1"/>
        <v>0</v>
      </c>
      <c r="G18" s="122" t="s">
        <v>348</v>
      </c>
      <c r="I18" s="122"/>
    </row>
    <row r="19" spans="1:9" s="110" customFormat="1" hidden="1" x14ac:dyDescent="0.25">
      <c r="A19" s="299"/>
      <c r="B19" s="277"/>
      <c r="C19" s="277"/>
      <c r="D19" s="281"/>
      <c r="E19" s="277"/>
      <c r="F19" s="87">
        <f t="shared" si="1"/>
        <v>0</v>
      </c>
      <c r="G19" s="122" t="s">
        <v>348</v>
      </c>
      <c r="I19" s="122"/>
    </row>
    <row r="20" spans="1:9" s="110" customFormat="1" hidden="1" x14ac:dyDescent="0.25">
      <c r="A20" s="299"/>
      <c r="B20" s="277"/>
      <c r="C20" s="277"/>
      <c r="D20" s="281"/>
      <c r="E20" s="277"/>
      <c r="F20" s="87">
        <f t="shared" si="1"/>
        <v>0</v>
      </c>
      <c r="G20" s="122" t="s">
        <v>348</v>
      </c>
      <c r="I20" s="122"/>
    </row>
    <row r="21" spans="1:9" s="110" customFormat="1" hidden="1" x14ac:dyDescent="0.25">
      <c r="A21" s="299"/>
      <c r="B21" s="277"/>
      <c r="C21" s="277"/>
      <c r="D21" s="281"/>
      <c r="E21" s="277"/>
      <c r="F21" s="87">
        <f t="shared" si="1"/>
        <v>0</v>
      </c>
      <c r="G21" s="122" t="s">
        <v>348</v>
      </c>
      <c r="I21" s="122"/>
    </row>
    <row r="22" spans="1:9" s="110" customFormat="1" hidden="1" x14ac:dyDescent="0.25">
      <c r="A22" s="299"/>
      <c r="B22" s="277"/>
      <c r="C22" s="277"/>
      <c r="D22" s="281"/>
      <c r="E22" s="277"/>
      <c r="F22" s="87">
        <f t="shared" si="1"/>
        <v>0</v>
      </c>
      <c r="G22" s="122" t="s">
        <v>348</v>
      </c>
      <c r="I22" s="122"/>
    </row>
    <row r="23" spans="1:9" s="110" customFormat="1" hidden="1" x14ac:dyDescent="0.25">
      <c r="A23" s="299"/>
      <c r="B23" s="277"/>
      <c r="C23" s="277"/>
      <c r="D23" s="281"/>
      <c r="E23" s="277"/>
      <c r="F23" s="87">
        <f t="shared" si="1"/>
        <v>0</v>
      </c>
      <c r="G23" s="122" t="s">
        <v>348</v>
      </c>
      <c r="I23" s="122"/>
    </row>
    <row r="24" spans="1:9" s="110" customFormat="1" hidden="1" x14ac:dyDescent="0.25">
      <c r="A24" s="299"/>
      <c r="B24" s="277"/>
      <c r="C24" s="277"/>
      <c r="D24" s="281"/>
      <c r="E24" s="277"/>
      <c r="F24" s="87">
        <f t="shared" si="1"/>
        <v>0</v>
      </c>
      <c r="G24" s="122" t="s">
        <v>348</v>
      </c>
      <c r="I24" s="122"/>
    </row>
    <row r="25" spans="1:9" s="110" customFormat="1" hidden="1" x14ac:dyDescent="0.25">
      <c r="A25" s="299"/>
      <c r="B25" s="277"/>
      <c r="C25" s="277"/>
      <c r="D25" s="281"/>
      <c r="E25" s="277"/>
      <c r="F25" s="87">
        <f t="shared" si="1"/>
        <v>0</v>
      </c>
      <c r="G25" s="122" t="s">
        <v>348</v>
      </c>
      <c r="I25" s="122"/>
    </row>
    <row r="26" spans="1:9" s="110" customFormat="1" hidden="1" x14ac:dyDescent="0.25">
      <c r="A26" s="299"/>
      <c r="B26" s="277"/>
      <c r="C26" s="277"/>
      <c r="D26" s="281"/>
      <c r="E26" s="277"/>
      <c r="F26" s="87">
        <f t="shared" si="1"/>
        <v>0</v>
      </c>
      <c r="G26" s="122" t="s">
        <v>348</v>
      </c>
      <c r="I26" s="122"/>
    </row>
    <row r="27" spans="1:9" s="110" customFormat="1" hidden="1" x14ac:dyDescent="0.25">
      <c r="A27" s="299"/>
      <c r="B27" s="277"/>
      <c r="C27" s="277"/>
      <c r="D27" s="281"/>
      <c r="E27" s="277"/>
      <c r="F27" s="87">
        <f t="shared" si="1"/>
        <v>0</v>
      </c>
      <c r="G27" s="122" t="s">
        <v>348</v>
      </c>
      <c r="I27" s="122"/>
    </row>
    <row r="28" spans="1:9" s="110" customFormat="1" hidden="1" x14ac:dyDescent="0.25">
      <c r="A28" s="299"/>
      <c r="B28" s="277"/>
      <c r="C28" s="277"/>
      <c r="D28" s="281"/>
      <c r="E28" s="277"/>
      <c r="F28" s="87">
        <f t="shared" si="1"/>
        <v>0</v>
      </c>
      <c r="G28" s="122" t="s">
        <v>348</v>
      </c>
      <c r="I28" s="122"/>
    </row>
    <row r="29" spans="1:9" s="110" customFormat="1" hidden="1" x14ac:dyDescent="0.25">
      <c r="A29" s="299"/>
      <c r="B29" s="277"/>
      <c r="C29" s="277"/>
      <c r="D29" s="281"/>
      <c r="E29" s="277"/>
      <c r="F29" s="87">
        <f t="shared" si="1"/>
        <v>0</v>
      </c>
      <c r="G29" s="122" t="s">
        <v>348</v>
      </c>
      <c r="I29" s="122"/>
    </row>
    <row r="30" spans="1:9" s="110" customFormat="1" hidden="1" x14ac:dyDescent="0.25">
      <c r="A30" s="299"/>
      <c r="B30" s="277"/>
      <c r="C30" s="277"/>
      <c r="D30" s="281"/>
      <c r="E30" s="277"/>
      <c r="F30" s="87">
        <f t="shared" si="1"/>
        <v>0</v>
      </c>
      <c r="G30" s="122" t="s">
        <v>348</v>
      </c>
      <c r="I30" s="122"/>
    </row>
    <row r="31" spans="1:9" s="110" customFormat="1" hidden="1" x14ac:dyDescent="0.25">
      <c r="A31" s="299"/>
      <c r="B31" s="277"/>
      <c r="C31" s="277"/>
      <c r="D31" s="281"/>
      <c r="E31" s="277"/>
      <c r="F31" s="87">
        <f t="shared" si="1"/>
        <v>0</v>
      </c>
      <c r="G31" s="122" t="s">
        <v>348</v>
      </c>
      <c r="I31" s="122"/>
    </row>
    <row r="32" spans="1:9" s="110" customFormat="1" hidden="1" x14ac:dyDescent="0.25">
      <c r="A32" s="299"/>
      <c r="B32" s="277"/>
      <c r="C32" s="277"/>
      <c r="D32" s="281"/>
      <c r="E32" s="277"/>
      <c r="F32" s="87">
        <f t="shared" si="1"/>
        <v>0</v>
      </c>
      <c r="G32" s="122" t="s">
        <v>348</v>
      </c>
      <c r="I32" s="122"/>
    </row>
    <row r="33" spans="1:9" s="110" customFormat="1" hidden="1" x14ac:dyDescent="0.25">
      <c r="A33" s="299"/>
      <c r="B33" s="277"/>
      <c r="C33" s="277"/>
      <c r="D33" s="281"/>
      <c r="E33" s="277"/>
      <c r="F33" s="87">
        <f t="shared" si="1"/>
        <v>0</v>
      </c>
      <c r="G33" s="122" t="s">
        <v>348</v>
      </c>
      <c r="I33" s="122"/>
    </row>
    <row r="34" spans="1:9" s="110" customFormat="1" hidden="1" x14ac:dyDescent="0.25">
      <c r="A34" s="299"/>
      <c r="B34" s="277"/>
      <c r="C34" s="277"/>
      <c r="D34" s="281"/>
      <c r="E34" s="277"/>
      <c r="F34" s="87">
        <f t="shared" si="1"/>
        <v>0</v>
      </c>
      <c r="G34" s="122" t="s">
        <v>348</v>
      </c>
      <c r="I34" s="122"/>
    </row>
    <row r="35" spans="1:9" s="110" customFormat="1" hidden="1" x14ac:dyDescent="0.25">
      <c r="A35" s="299"/>
      <c r="B35" s="277"/>
      <c r="C35" s="277"/>
      <c r="D35" s="281"/>
      <c r="E35" s="277"/>
      <c r="F35" s="87">
        <f t="shared" si="1"/>
        <v>0</v>
      </c>
      <c r="G35" s="122" t="s">
        <v>348</v>
      </c>
      <c r="I35" s="122"/>
    </row>
    <row r="36" spans="1:9" s="110" customFormat="1" hidden="1" x14ac:dyDescent="0.25">
      <c r="A36" s="299"/>
      <c r="B36" s="277"/>
      <c r="C36" s="277"/>
      <c r="D36" s="281"/>
      <c r="E36" s="277"/>
      <c r="F36" s="87">
        <f t="shared" si="1"/>
        <v>0</v>
      </c>
      <c r="G36" s="122" t="s">
        <v>348</v>
      </c>
      <c r="I36" s="122"/>
    </row>
    <row r="37" spans="1:9" s="110" customFormat="1" hidden="1" x14ac:dyDescent="0.25">
      <c r="A37" s="299"/>
      <c r="B37" s="277"/>
      <c r="C37" s="277"/>
      <c r="D37" s="281"/>
      <c r="E37" s="277"/>
      <c r="F37" s="87">
        <f t="shared" si="1"/>
        <v>0</v>
      </c>
      <c r="G37" s="122" t="s">
        <v>348</v>
      </c>
      <c r="I37" s="122"/>
    </row>
    <row r="38" spans="1:9" s="110" customFormat="1" hidden="1" x14ac:dyDescent="0.25">
      <c r="A38" s="299"/>
      <c r="B38" s="277"/>
      <c r="C38" s="277"/>
      <c r="D38" s="281"/>
      <c r="E38" s="277"/>
      <c r="F38" s="87">
        <f t="shared" ref="F38:F69" si="2">ROUND(+B38*D38*E38,2)</f>
        <v>0</v>
      </c>
      <c r="G38" s="122" t="s">
        <v>348</v>
      </c>
      <c r="I38" s="122"/>
    </row>
    <row r="39" spans="1:9" s="110" customFormat="1" hidden="1" x14ac:dyDescent="0.25">
      <c r="A39" s="299"/>
      <c r="B39" s="277"/>
      <c r="C39" s="277"/>
      <c r="D39" s="281"/>
      <c r="E39" s="277"/>
      <c r="F39" s="87">
        <f t="shared" si="2"/>
        <v>0</v>
      </c>
      <c r="G39" s="122" t="s">
        <v>348</v>
      </c>
      <c r="I39" s="122"/>
    </row>
    <row r="40" spans="1:9" s="110" customFormat="1" hidden="1" x14ac:dyDescent="0.25">
      <c r="A40" s="299"/>
      <c r="B40" s="277"/>
      <c r="C40" s="277"/>
      <c r="D40" s="281"/>
      <c r="E40" s="277"/>
      <c r="F40" s="87">
        <f t="shared" si="2"/>
        <v>0</v>
      </c>
      <c r="G40" s="122" t="s">
        <v>348</v>
      </c>
      <c r="I40" s="122"/>
    </row>
    <row r="41" spans="1:9" s="110" customFormat="1" hidden="1" x14ac:dyDescent="0.25">
      <c r="A41" s="299"/>
      <c r="B41" s="277"/>
      <c r="C41" s="277"/>
      <c r="D41" s="281"/>
      <c r="E41" s="277"/>
      <c r="F41" s="87">
        <f t="shared" si="2"/>
        <v>0</v>
      </c>
      <c r="G41" s="122" t="s">
        <v>348</v>
      </c>
      <c r="I41" s="122"/>
    </row>
    <row r="42" spans="1:9" s="110" customFormat="1" hidden="1" x14ac:dyDescent="0.25">
      <c r="A42" s="299"/>
      <c r="B42" s="277"/>
      <c r="C42" s="277"/>
      <c r="D42" s="281"/>
      <c r="E42" s="277"/>
      <c r="F42" s="87">
        <f t="shared" si="2"/>
        <v>0</v>
      </c>
      <c r="G42" s="122" t="s">
        <v>348</v>
      </c>
      <c r="I42" s="122"/>
    </row>
    <row r="43" spans="1:9" s="110" customFormat="1" hidden="1" x14ac:dyDescent="0.25">
      <c r="A43" s="299"/>
      <c r="B43" s="277"/>
      <c r="C43" s="277"/>
      <c r="D43" s="281"/>
      <c r="E43" s="277"/>
      <c r="F43" s="87">
        <f t="shared" si="2"/>
        <v>0</v>
      </c>
      <c r="G43" s="122" t="s">
        <v>348</v>
      </c>
      <c r="I43" s="122"/>
    </row>
    <row r="44" spans="1:9" s="110" customFormat="1" hidden="1" x14ac:dyDescent="0.25">
      <c r="A44" s="299"/>
      <c r="B44" s="277"/>
      <c r="C44" s="277"/>
      <c r="D44" s="281"/>
      <c r="E44" s="277"/>
      <c r="F44" s="87">
        <f t="shared" si="2"/>
        <v>0</v>
      </c>
      <c r="G44" s="122" t="s">
        <v>348</v>
      </c>
      <c r="I44" s="122"/>
    </row>
    <row r="45" spans="1:9" s="110" customFormat="1" hidden="1" x14ac:dyDescent="0.25">
      <c r="A45" s="299"/>
      <c r="B45" s="277"/>
      <c r="C45" s="277"/>
      <c r="D45" s="281"/>
      <c r="E45" s="277"/>
      <c r="F45" s="87">
        <f t="shared" si="2"/>
        <v>0</v>
      </c>
      <c r="G45" s="122" t="s">
        <v>348</v>
      </c>
      <c r="I45" s="122"/>
    </row>
    <row r="46" spans="1:9" s="110" customFormat="1" hidden="1" x14ac:dyDescent="0.25">
      <c r="A46" s="299"/>
      <c r="B46" s="277"/>
      <c r="C46" s="277"/>
      <c r="D46" s="281"/>
      <c r="E46" s="277"/>
      <c r="F46" s="87">
        <f t="shared" si="2"/>
        <v>0</v>
      </c>
      <c r="G46" s="122" t="s">
        <v>348</v>
      </c>
      <c r="I46" s="122"/>
    </row>
    <row r="47" spans="1:9" s="110" customFormat="1" hidden="1" x14ac:dyDescent="0.25">
      <c r="A47" s="299"/>
      <c r="B47" s="277"/>
      <c r="C47" s="277"/>
      <c r="D47" s="281"/>
      <c r="E47" s="277"/>
      <c r="F47" s="87">
        <f t="shared" si="2"/>
        <v>0</v>
      </c>
      <c r="G47" s="122" t="s">
        <v>348</v>
      </c>
      <c r="I47" s="122"/>
    </row>
    <row r="48" spans="1:9" s="110" customFormat="1" hidden="1" x14ac:dyDescent="0.25">
      <c r="A48" s="299"/>
      <c r="B48" s="277"/>
      <c r="C48" s="277"/>
      <c r="D48" s="281"/>
      <c r="E48" s="277"/>
      <c r="F48" s="87">
        <f t="shared" si="2"/>
        <v>0</v>
      </c>
      <c r="G48" s="122" t="s">
        <v>348</v>
      </c>
      <c r="I48" s="122"/>
    </row>
    <row r="49" spans="1:9" s="110" customFormat="1" hidden="1" x14ac:dyDescent="0.25">
      <c r="A49" s="299"/>
      <c r="B49" s="277"/>
      <c r="C49" s="277"/>
      <c r="D49" s="281"/>
      <c r="E49" s="277"/>
      <c r="F49" s="87">
        <f t="shared" si="2"/>
        <v>0</v>
      </c>
      <c r="G49" s="122" t="s">
        <v>348</v>
      </c>
      <c r="I49" s="122"/>
    </row>
    <row r="50" spans="1:9" s="110" customFormat="1" hidden="1" x14ac:dyDescent="0.25">
      <c r="A50" s="299"/>
      <c r="B50" s="277"/>
      <c r="C50" s="277"/>
      <c r="D50" s="281"/>
      <c r="E50" s="277"/>
      <c r="F50" s="87">
        <f t="shared" si="2"/>
        <v>0</v>
      </c>
      <c r="G50" s="122" t="s">
        <v>348</v>
      </c>
      <c r="I50" s="122"/>
    </row>
    <row r="51" spans="1:9" s="110" customFormat="1" hidden="1" x14ac:dyDescent="0.25">
      <c r="A51" s="299"/>
      <c r="B51" s="277"/>
      <c r="C51" s="277"/>
      <c r="D51" s="281"/>
      <c r="E51" s="277"/>
      <c r="F51" s="87">
        <f t="shared" si="2"/>
        <v>0</v>
      </c>
      <c r="G51" s="122" t="s">
        <v>348</v>
      </c>
      <c r="I51" s="122"/>
    </row>
    <row r="52" spans="1:9" s="110" customFormat="1" hidden="1" x14ac:dyDescent="0.25">
      <c r="A52" s="299"/>
      <c r="B52" s="277"/>
      <c r="C52" s="277"/>
      <c r="D52" s="281"/>
      <c r="E52" s="277"/>
      <c r="F52" s="87">
        <f t="shared" si="2"/>
        <v>0</v>
      </c>
      <c r="G52" s="122" t="s">
        <v>348</v>
      </c>
      <c r="I52" s="122"/>
    </row>
    <row r="53" spans="1:9" s="110" customFormat="1" hidden="1" x14ac:dyDescent="0.25">
      <c r="A53" s="299"/>
      <c r="B53" s="277"/>
      <c r="C53" s="277"/>
      <c r="D53" s="281"/>
      <c r="E53" s="277"/>
      <c r="F53" s="87">
        <f t="shared" si="2"/>
        <v>0</v>
      </c>
      <c r="G53" s="122" t="s">
        <v>348</v>
      </c>
      <c r="I53" s="122"/>
    </row>
    <row r="54" spans="1:9" s="110" customFormat="1" hidden="1" x14ac:dyDescent="0.25">
      <c r="A54" s="299"/>
      <c r="B54" s="277"/>
      <c r="C54" s="277"/>
      <c r="D54" s="281"/>
      <c r="E54" s="277"/>
      <c r="F54" s="87">
        <f t="shared" si="2"/>
        <v>0</v>
      </c>
      <c r="G54" s="122" t="s">
        <v>348</v>
      </c>
      <c r="I54" s="122"/>
    </row>
    <row r="55" spans="1:9" s="110" customFormat="1" hidden="1" x14ac:dyDescent="0.25">
      <c r="A55" s="299"/>
      <c r="B55" s="277"/>
      <c r="C55" s="277"/>
      <c r="D55" s="281"/>
      <c r="E55" s="277"/>
      <c r="F55" s="87">
        <f t="shared" si="2"/>
        <v>0</v>
      </c>
      <c r="G55" s="122" t="s">
        <v>348</v>
      </c>
      <c r="I55" s="122"/>
    </row>
    <row r="56" spans="1:9" s="110" customFormat="1" hidden="1" x14ac:dyDescent="0.25">
      <c r="A56" s="299"/>
      <c r="B56" s="277"/>
      <c r="C56" s="277"/>
      <c r="D56" s="281"/>
      <c r="E56" s="277"/>
      <c r="F56" s="87">
        <f t="shared" si="2"/>
        <v>0</v>
      </c>
      <c r="G56" s="122" t="s">
        <v>348</v>
      </c>
      <c r="I56" s="122"/>
    </row>
    <row r="57" spans="1:9" s="110" customFormat="1" hidden="1" x14ac:dyDescent="0.25">
      <c r="A57" s="299"/>
      <c r="B57" s="277"/>
      <c r="C57" s="277"/>
      <c r="D57" s="281"/>
      <c r="E57" s="277"/>
      <c r="F57" s="87">
        <f t="shared" si="2"/>
        <v>0</v>
      </c>
      <c r="G57" s="122" t="s">
        <v>348</v>
      </c>
      <c r="I57" s="122"/>
    </row>
    <row r="58" spans="1:9" s="110" customFormat="1" hidden="1" x14ac:dyDescent="0.25">
      <c r="A58" s="299"/>
      <c r="B58" s="277"/>
      <c r="C58" s="277"/>
      <c r="D58" s="281"/>
      <c r="E58" s="277"/>
      <c r="F58" s="87">
        <f t="shared" si="2"/>
        <v>0</v>
      </c>
      <c r="G58" s="122" t="s">
        <v>348</v>
      </c>
      <c r="I58" s="122"/>
    </row>
    <row r="59" spans="1:9" s="110" customFormat="1" hidden="1" x14ac:dyDescent="0.25">
      <c r="A59" s="299"/>
      <c r="B59" s="277"/>
      <c r="C59" s="277"/>
      <c r="D59" s="281"/>
      <c r="E59" s="277"/>
      <c r="F59" s="87">
        <f t="shared" si="2"/>
        <v>0</v>
      </c>
      <c r="G59" s="122" t="s">
        <v>348</v>
      </c>
      <c r="I59" s="122"/>
    </row>
    <row r="60" spans="1:9" s="110" customFormat="1" hidden="1" x14ac:dyDescent="0.25">
      <c r="A60" s="299"/>
      <c r="B60" s="277"/>
      <c r="C60" s="277"/>
      <c r="D60" s="281"/>
      <c r="E60" s="277"/>
      <c r="F60" s="87">
        <f t="shared" si="2"/>
        <v>0</v>
      </c>
      <c r="G60" s="122" t="s">
        <v>348</v>
      </c>
      <c r="I60" s="122"/>
    </row>
    <row r="61" spans="1:9" s="110" customFormat="1" hidden="1" x14ac:dyDescent="0.25">
      <c r="A61" s="299"/>
      <c r="B61" s="277"/>
      <c r="C61" s="277"/>
      <c r="D61" s="281"/>
      <c r="E61" s="277"/>
      <c r="F61" s="87">
        <f t="shared" si="2"/>
        <v>0</v>
      </c>
      <c r="G61" s="122" t="s">
        <v>348</v>
      </c>
      <c r="I61" s="122"/>
    </row>
    <row r="62" spans="1:9" s="110" customFormat="1" hidden="1" x14ac:dyDescent="0.25">
      <c r="A62" s="299"/>
      <c r="B62" s="277"/>
      <c r="C62" s="277"/>
      <c r="D62" s="281"/>
      <c r="E62" s="277"/>
      <c r="F62" s="87">
        <f t="shared" si="2"/>
        <v>0</v>
      </c>
      <c r="G62" s="122" t="s">
        <v>348</v>
      </c>
      <c r="I62" s="122"/>
    </row>
    <row r="63" spans="1:9" s="110" customFormat="1" hidden="1" x14ac:dyDescent="0.25">
      <c r="A63" s="299"/>
      <c r="B63" s="277"/>
      <c r="C63" s="277"/>
      <c r="D63" s="281"/>
      <c r="E63" s="277"/>
      <c r="F63" s="87">
        <f t="shared" si="2"/>
        <v>0</v>
      </c>
      <c r="G63" s="122" t="s">
        <v>348</v>
      </c>
      <c r="I63" s="122"/>
    </row>
    <row r="64" spans="1:9" s="110" customFormat="1" hidden="1" x14ac:dyDescent="0.25">
      <c r="A64" s="299"/>
      <c r="B64" s="277"/>
      <c r="C64" s="277"/>
      <c r="D64" s="281"/>
      <c r="E64" s="277"/>
      <c r="F64" s="87">
        <f t="shared" si="2"/>
        <v>0</v>
      </c>
      <c r="G64" s="122" t="s">
        <v>348</v>
      </c>
      <c r="I64" s="122"/>
    </row>
    <row r="65" spans="1:9" s="110" customFormat="1" hidden="1" x14ac:dyDescent="0.25">
      <c r="A65" s="299"/>
      <c r="B65" s="277"/>
      <c r="C65" s="277"/>
      <c r="D65" s="281"/>
      <c r="E65" s="277"/>
      <c r="F65" s="87">
        <f t="shared" si="2"/>
        <v>0</v>
      </c>
      <c r="G65" s="122" t="s">
        <v>348</v>
      </c>
      <c r="I65" s="122"/>
    </row>
    <row r="66" spans="1:9" s="110" customFormat="1" hidden="1" x14ac:dyDescent="0.25">
      <c r="A66" s="299"/>
      <c r="B66" s="277"/>
      <c r="C66" s="277"/>
      <c r="D66" s="281"/>
      <c r="E66" s="277"/>
      <c r="F66" s="87">
        <f t="shared" si="2"/>
        <v>0</v>
      </c>
      <c r="G66" s="122" t="s">
        <v>348</v>
      </c>
      <c r="I66" s="122"/>
    </row>
    <row r="67" spans="1:9" s="110" customFormat="1" hidden="1" x14ac:dyDescent="0.25">
      <c r="A67" s="299"/>
      <c r="B67" s="277"/>
      <c r="C67" s="277"/>
      <c r="D67" s="281"/>
      <c r="E67" s="277"/>
      <c r="F67" s="87">
        <f t="shared" si="2"/>
        <v>0</v>
      </c>
      <c r="G67" s="122" t="s">
        <v>348</v>
      </c>
      <c r="I67" s="122"/>
    </row>
    <row r="68" spans="1:9" s="110" customFormat="1" hidden="1" x14ac:dyDescent="0.25">
      <c r="A68" s="299"/>
      <c r="B68" s="277"/>
      <c r="C68" s="277"/>
      <c r="D68" s="281"/>
      <c r="E68" s="277"/>
      <c r="F68" s="87">
        <f t="shared" si="2"/>
        <v>0</v>
      </c>
      <c r="G68" s="122" t="s">
        <v>348</v>
      </c>
      <c r="I68" s="122"/>
    </row>
    <row r="69" spans="1:9" s="110" customFormat="1" hidden="1" x14ac:dyDescent="0.25">
      <c r="A69" s="299"/>
      <c r="B69" s="277"/>
      <c r="C69" s="277"/>
      <c r="D69" s="281"/>
      <c r="E69" s="277"/>
      <c r="F69" s="87">
        <f t="shared" si="2"/>
        <v>0</v>
      </c>
      <c r="G69" s="122" t="s">
        <v>348</v>
      </c>
      <c r="I69" s="122"/>
    </row>
    <row r="70" spans="1:9" s="110" customFormat="1" hidden="1" x14ac:dyDescent="0.25">
      <c r="A70" s="299"/>
      <c r="B70" s="277"/>
      <c r="C70" s="277"/>
      <c r="D70" s="281"/>
      <c r="E70" s="277"/>
      <c r="F70" s="87">
        <f t="shared" ref="F70:F101" si="3">ROUND(+B70*D70*E70,2)</f>
        <v>0</v>
      </c>
      <c r="G70" s="122" t="s">
        <v>348</v>
      </c>
      <c r="I70" s="122"/>
    </row>
    <row r="71" spans="1:9" s="110" customFormat="1" hidden="1" x14ac:dyDescent="0.25">
      <c r="A71" s="299"/>
      <c r="B71" s="277"/>
      <c r="C71" s="277"/>
      <c r="D71" s="281"/>
      <c r="E71" s="277"/>
      <c r="F71" s="87">
        <f t="shared" si="3"/>
        <v>0</v>
      </c>
      <c r="G71" s="122" t="s">
        <v>348</v>
      </c>
      <c r="I71" s="122"/>
    </row>
    <row r="72" spans="1:9" s="110" customFormat="1" hidden="1" x14ac:dyDescent="0.25">
      <c r="A72" s="299"/>
      <c r="B72" s="277"/>
      <c r="C72" s="277"/>
      <c r="D72" s="281"/>
      <c r="E72" s="277"/>
      <c r="F72" s="87">
        <f t="shared" si="3"/>
        <v>0</v>
      </c>
      <c r="G72" s="122" t="s">
        <v>348</v>
      </c>
      <c r="I72" s="122"/>
    </row>
    <row r="73" spans="1:9" s="110" customFormat="1" hidden="1" x14ac:dyDescent="0.25">
      <c r="A73" s="299"/>
      <c r="B73" s="277"/>
      <c r="C73" s="277"/>
      <c r="D73" s="281"/>
      <c r="E73" s="277"/>
      <c r="F73" s="87">
        <f t="shared" si="3"/>
        <v>0</v>
      </c>
      <c r="G73" s="122" t="s">
        <v>348</v>
      </c>
      <c r="I73" s="122"/>
    </row>
    <row r="74" spans="1:9" s="110" customFormat="1" hidden="1" x14ac:dyDescent="0.25">
      <c r="A74" s="299"/>
      <c r="B74" s="277"/>
      <c r="C74" s="277"/>
      <c r="D74" s="281"/>
      <c r="E74" s="277"/>
      <c r="F74" s="87">
        <f t="shared" si="3"/>
        <v>0</v>
      </c>
      <c r="G74" s="122" t="s">
        <v>348</v>
      </c>
      <c r="I74" s="122"/>
    </row>
    <row r="75" spans="1:9" s="110" customFormat="1" hidden="1" x14ac:dyDescent="0.25">
      <c r="A75" s="299"/>
      <c r="B75" s="277"/>
      <c r="C75" s="277"/>
      <c r="D75" s="281"/>
      <c r="E75" s="277"/>
      <c r="F75" s="87">
        <f t="shared" si="3"/>
        <v>0</v>
      </c>
      <c r="G75" s="122" t="s">
        <v>348</v>
      </c>
      <c r="I75" s="122"/>
    </row>
    <row r="76" spans="1:9" s="110" customFormat="1" hidden="1" x14ac:dyDescent="0.25">
      <c r="A76" s="299"/>
      <c r="B76" s="277"/>
      <c r="C76" s="277"/>
      <c r="D76" s="281"/>
      <c r="E76" s="277"/>
      <c r="F76" s="87">
        <f t="shared" si="3"/>
        <v>0</v>
      </c>
      <c r="G76" s="122" t="s">
        <v>348</v>
      </c>
      <c r="I76" s="122"/>
    </row>
    <row r="77" spans="1:9" s="110" customFormat="1" hidden="1" x14ac:dyDescent="0.25">
      <c r="A77" s="299"/>
      <c r="B77" s="277"/>
      <c r="C77" s="277"/>
      <c r="D77" s="281"/>
      <c r="E77" s="277"/>
      <c r="F77" s="87">
        <f t="shared" si="3"/>
        <v>0</v>
      </c>
      <c r="G77" s="122" t="s">
        <v>348</v>
      </c>
      <c r="I77" s="122"/>
    </row>
    <row r="78" spans="1:9" s="110" customFormat="1" hidden="1" x14ac:dyDescent="0.25">
      <c r="A78" s="299"/>
      <c r="B78" s="277"/>
      <c r="C78" s="277"/>
      <c r="D78" s="281"/>
      <c r="E78" s="277"/>
      <c r="F78" s="87">
        <f t="shared" si="3"/>
        <v>0</v>
      </c>
      <c r="G78" s="122" t="s">
        <v>348</v>
      </c>
      <c r="I78" s="122"/>
    </row>
    <row r="79" spans="1:9" s="110" customFormat="1" hidden="1" x14ac:dyDescent="0.25">
      <c r="A79" s="299"/>
      <c r="B79" s="277"/>
      <c r="C79" s="277"/>
      <c r="D79" s="281"/>
      <c r="E79" s="277"/>
      <c r="F79" s="87">
        <f t="shared" si="3"/>
        <v>0</v>
      </c>
      <c r="G79" s="122" t="s">
        <v>348</v>
      </c>
      <c r="I79" s="122"/>
    </row>
    <row r="80" spans="1:9" s="110" customFormat="1" hidden="1" x14ac:dyDescent="0.25">
      <c r="A80" s="299"/>
      <c r="B80" s="277"/>
      <c r="C80" s="277"/>
      <c r="D80" s="281"/>
      <c r="E80" s="277"/>
      <c r="F80" s="87">
        <f t="shared" si="3"/>
        <v>0</v>
      </c>
      <c r="G80" s="122" t="s">
        <v>348</v>
      </c>
      <c r="I80" s="122"/>
    </row>
    <row r="81" spans="1:9" s="110" customFormat="1" hidden="1" x14ac:dyDescent="0.25">
      <c r="A81" s="299"/>
      <c r="B81" s="277"/>
      <c r="C81" s="277"/>
      <c r="D81" s="281"/>
      <c r="E81" s="277"/>
      <c r="F81" s="87">
        <f t="shared" si="3"/>
        <v>0</v>
      </c>
      <c r="G81" s="122" t="s">
        <v>348</v>
      </c>
      <c r="I81" s="122"/>
    </row>
    <row r="82" spans="1:9" s="110" customFormat="1" hidden="1" x14ac:dyDescent="0.25">
      <c r="A82" s="299"/>
      <c r="B82" s="277"/>
      <c r="C82" s="277"/>
      <c r="D82" s="281"/>
      <c r="E82" s="277"/>
      <c r="F82" s="87">
        <f t="shared" si="3"/>
        <v>0</v>
      </c>
      <c r="G82" s="122" t="s">
        <v>348</v>
      </c>
      <c r="I82" s="122"/>
    </row>
    <row r="83" spans="1:9" s="110" customFormat="1" hidden="1" x14ac:dyDescent="0.25">
      <c r="A83" s="299"/>
      <c r="B83" s="277"/>
      <c r="C83" s="277"/>
      <c r="D83" s="281"/>
      <c r="E83" s="277"/>
      <c r="F83" s="87">
        <f t="shared" si="3"/>
        <v>0</v>
      </c>
      <c r="G83" s="122" t="s">
        <v>348</v>
      </c>
      <c r="I83" s="122"/>
    </row>
    <row r="84" spans="1:9" s="110" customFormat="1" hidden="1" x14ac:dyDescent="0.25">
      <c r="A84" s="299"/>
      <c r="B84" s="277"/>
      <c r="C84" s="277"/>
      <c r="D84" s="281"/>
      <c r="E84" s="277"/>
      <c r="F84" s="87">
        <f t="shared" si="3"/>
        <v>0</v>
      </c>
      <c r="G84" s="122" t="s">
        <v>348</v>
      </c>
      <c r="I84" s="122"/>
    </row>
    <row r="85" spans="1:9" s="110" customFormat="1" hidden="1" x14ac:dyDescent="0.25">
      <c r="A85" s="299"/>
      <c r="B85" s="277"/>
      <c r="C85" s="277"/>
      <c r="D85" s="281"/>
      <c r="E85" s="277"/>
      <c r="F85" s="87">
        <f t="shared" si="3"/>
        <v>0</v>
      </c>
      <c r="G85" s="122" t="s">
        <v>348</v>
      </c>
      <c r="I85" s="122"/>
    </row>
    <row r="86" spans="1:9" s="110" customFormat="1" hidden="1" x14ac:dyDescent="0.25">
      <c r="A86" s="299"/>
      <c r="B86" s="277"/>
      <c r="C86" s="277"/>
      <c r="D86" s="281"/>
      <c r="E86" s="277"/>
      <c r="F86" s="87">
        <f t="shared" si="3"/>
        <v>0</v>
      </c>
      <c r="G86" s="122" t="s">
        <v>348</v>
      </c>
      <c r="I86" s="122"/>
    </row>
    <row r="87" spans="1:9" s="110" customFormat="1" hidden="1" x14ac:dyDescent="0.25">
      <c r="A87" s="299"/>
      <c r="B87" s="277"/>
      <c r="C87" s="277"/>
      <c r="D87" s="281"/>
      <c r="E87" s="277"/>
      <c r="F87" s="87">
        <f t="shared" si="3"/>
        <v>0</v>
      </c>
      <c r="G87" s="122" t="s">
        <v>348</v>
      </c>
      <c r="I87" s="122"/>
    </row>
    <row r="88" spans="1:9" s="110" customFormat="1" hidden="1" x14ac:dyDescent="0.25">
      <c r="A88" s="299"/>
      <c r="B88" s="277"/>
      <c r="C88" s="277"/>
      <c r="D88" s="281"/>
      <c r="E88" s="277"/>
      <c r="F88" s="87">
        <f t="shared" si="3"/>
        <v>0</v>
      </c>
      <c r="G88" s="122" t="s">
        <v>348</v>
      </c>
      <c r="I88" s="122"/>
    </row>
    <row r="89" spans="1:9" s="110" customFormat="1" hidden="1" x14ac:dyDescent="0.25">
      <c r="A89" s="299"/>
      <c r="B89" s="277"/>
      <c r="C89" s="277"/>
      <c r="D89" s="281"/>
      <c r="E89" s="277"/>
      <c r="F89" s="87">
        <f t="shared" si="3"/>
        <v>0</v>
      </c>
      <c r="G89" s="122" t="s">
        <v>348</v>
      </c>
      <c r="I89" s="122"/>
    </row>
    <row r="90" spans="1:9" s="110" customFormat="1" hidden="1" x14ac:dyDescent="0.25">
      <c r="A90" s="299"/>
      <c r="B90" s="277"/>
      <c r="C90" s="277"/>
      <c r="D90" s="281"/>
      <c r="E90" s="277"/>
      <c r="F90" s="87">
        <f t="shared" si="3"/>
        <v>0</v>
      </c>
      <c r="G90" s="122" t="s">
        <v>348</v>
      </c>
      <c r="I90" s="122"/>
    </row>
    <row r="91" spans="1:9" s="110" customFormat="1" hidden="1" x14ac:dyDescent="0.25">
      <c r="A91" s="299"/>
      <c r="B91" s="277"/>
      <c r="C91" s="277"/>
      <c r="D91" s="281"/>
      <c r="E91" s="277"/>
      <c r="F91" s="87">
        <f t="shared" si="3"/>
        <v>0</v>
      </c>
      <c r="G91" s="122" t="s">
        <v>348</v>
      </c>
      <c r="I91" s="122"/>
    </row>
    <row r="92" spans="1:9" s="110" customFormat="1" hidden="1" x14ac:dyDescent="0.25">
      <c r="A92" s="299"/>
      <c r="B92" s="277"/>
      <c r="C92" s="277"/>
      <c r="D92" s="281"/>
      <c r="E92" s="277"/>
      <c r="F92" s="87">
        <f t="shared" si="3"/>
        <v>0</v>
      </c>
      <c r="G92" s="122" t="s">
        <v>348</v>
      </c>
      <c r="I92" s="122"/>
    </row>
    <row r="93" spans="1:9" s="110" customFormat="1" hidden="1" x14ac:dyDescent="0.25">
      <c r="A93" s="299"/>
      <c r="B93" s="277"/>
      <c r="C93" s="277"/>
      <c r="D93" s="281"/>
      <c r="E93" s="277"/>
      <c r="F93" s="87">
        <f t="shared" si="3"/>
        <v>0</v>
      </c>
      <c r="G93" s="122" t="s">
        <v>348</v>
      </c>
      <c r="I93" s="122"/>
    </row>
    <row r="94" spans="1:9" s="110" customFormat="1" hidden="1" x14ac:dyDescent="0.25">
      <c r="A94" s="299"/>
      <c r="B94" s="277"/>
      <c r="C94" s="277"/>
      <c r="D94" s="281"/>
      <c r="E94" s="277"/>
      <c r="F94" s="87">
        <f t="shared" si="3"/>
        <v>0</v>
      </c>
      <c r="G94" s="122" t="s">
        <v>348</v>
      </c>
      <c r="I94" s="122"/>
    </row>
    <row r="95" spans="1:9" s="110" customFormat="1" hidden="1" x14ac:dyDescent="0.25">
      <c r="A95" s="299"/>
      <c r="B95" s="277"/>
      <c r="C95" s="277"/>
      <c r="D95" s="281"/>
      <c r="E95" s="277"/>
      <c r="F95" s="87">
        <f t="shared" si="3"/>
        <v>0</v>
      </c>
      <c r="G95" s="122" t="s">
        <v>348</v>
      </c>
      <c r="I95" s="122"/>
    </row>
    <row r="96" spans="1:9" s="110" customFormat="1" hidden="1" x14ac:dyDescent="0.25">
      <c r="A96" s="299"/>
      <c r="B96" s="277"/>
      <c r="C96" s="277"/>
      <c r="D96" s="281"/>
      <c r="E96" s="277"/>
      <c r="F96" s="87">
        <f t="shared" si="3"/>
        <v>0</v>
      </c>
      <c r="G96" s="122" t="s">
        <v>348</v>
      </c>
      <c r="I96" s="122"/>
    </row>
    <row r="97" spans="1:9" s="110" customFormat="1" hidden="1" x14ac:dyDescent="0.25">
      <c r="A97" s="299"/>
      <c r="B97" s="277"/>
      <c r="C97" s="277"/>
      <c r="D97" s="281"/>
      <c r="E97" s="277"/>
      <c r="F97" s="87">
        <f t="shared" si="3"/>
        <v>0</v>
      </c>
      <c r="G97" s="122" t="s">
        <v>348</v>
      </c>
      <c r="I97" s="122"/>
    </row>
    <row r="98" spans="1:9" s="110" customFormat="1" hidden="1" x14ac:dyDescent="0.25">
      <c r="A98" s="299"/>
      <c r="B98" s="277"/>
      <c r="C98" s="277"/>
      <c r="D98" s="281"/>
      <c r="E98" s="277"/>
      <c r="F98" s="87">
        <f t="shared" si="3"/>
        <v>0</v>
      </c>
      <c r="G98" s="122" t="s">
        <v>348</v>
      </c>
      <c r="I98" s="122"/>
    </row>
    <row r="99" spans="1:9" s="110" customFormat="1" hidden="1" x14ac:dyDescent="0.25">
      <c r="A99" s="299"/>
      <c r="B99" s="277"/>
      <c r="C99" s="277"/>
      <c r="D99" s="281"/>
      <c r="E99" s="277"/>
      <c r="F99" s="87">
        <f t="shared" si="3"/>
        <v>0</v>
      </c>
      <c r="G99" s="122" t="s">
        <v>348</v>
      </c>
      <c r="I99" s="122"/>
    </row>
    <row r="100" spans="1:9" s="110" customFormat="1" hidden="1" x14ac:dyDescent="0.25">
      <c r="A100" s="299"/>
      <c r="B100" s="277"/>
      <c r="C100" s="277"/>
      <c r="D100" s="281"/>
      <c r="E100" s="277"/>
      <c r="F100" s="87">
        <f t="shared" si="3"/>
        <v>0</v>
      </c>
      <c r="G100" s="122" t="s">
        <v>348</v>
      </c>
      <c r="I100" s="122"/>
    </row>
    <row r="101" spans="1:9" s="110" customFormat="1" hidden="1" x14ac:dyDescent="0.25">
      <c r="A101" s="299"/>
      <c r="B101" s="277"/>
      <c r="C101" s="277"/>
      <c r="D101" s="281"/>
      <c r="E101" s="277"/>
      <c r="F101" s="87">
        <f t="shared" si="3"/>
        <v>0</v>
      </c>
      <c r="G101" s="122" t="s">
        <v>348</v>
      </c>
      <c r="I101" s="122"/>
    </row>
    <row r="102" spans="1:9" s="110" customFormat="1" hidden="1" x14ac:dyDescent="0.25">
      <c r="A102" s="299"/>
      <c r="B102" s="277"/>
      <c r="C102" s="277"/>
      <c r="D102" s="281"/>
      <c r="E102" s="277"/>
      <c r="F102" s="87">
        <f t="shared" si="1"/>
        <v>0</v>
      </c>
      <c r="G102" s="122" t="s">
        <v>348</v>
      </c>
      <c r="I102" s="122"/>
    </row>
    <row r="103" spans="1:9" s="110" customFormat="1" hidden="1" x14ac:dyDescent="0.25">
      <c r="A103" s="299"/>
      <c r="B103" s="277"/>
      <c r="C103" s="277"/>
      <c r="D103" s="281"/>
      <c r="E103" s="277"/>
      <c r="F103" s="87">
        <f t="shared" si="1"/>
        <v>0</v>
      </c>
      <c r="G103" s="122" t="s">
        <v>348</v>
      </c>
      <c r="I103" s="122"/>
    </row>
    <row r="104" spans="1:9" s="110" customFormat="1" hidden="1" x14ac:dyDescent="0.25">
      <c r="A104" s="299"/>
      <c r="B104" s="277"/>
      <c r="C104" s="277"/>
      <c r="D104" s="281"/>
      <c r="E104" s="277"/>
      <c r="F104" s="87">
        <f t="shared" si="1"/>
        <v>0</v>
      </c>
      <c r="G104" s="122" t="s">
        <v>348</v>
      </c>
      <c r="I104" s="122"/>
    </row>
    <row r="105" spans="1:9" s="110" customFormat="1" hidden="1" x14ac:dyDescent="0.25">
      <c r="A105" s="299"/>
      <c r="B105" s="277"/>
      <c r="C105" s="277"/>
      <c r="D105" s="281"/>
      <c r="E105" s="277"/>
      <c r="F105" s="87">
        <f t="shared" si="1"/>
        <v>0</v>
      </c>
      <c r="G105" s="122" t="s">
        <v>348</v>
      </c>
      <c r="I105" s="122"/>
    </row>
    <row r="106" spans="1:9" s="110" customFormat="1" hidden="1" x14ac:dyDescent="0.25">
      <c r="A106" s="299"/>
      <c r="B106" s="277"/>
      <c r="C106" s="277"/>
      <c r="D106" s="281"/>
      <c r="E106" s="277"/>
      <c r="F106" s="87">
        <f t="shared" si="1"/>
        <v>0</v>
      </c>
      <c r="G106" s="122" t="s">
        <v>348</v>
      </c>
      <c r="I106" s="122"/>
    </row>
    <row r="107" spans="1:9" s="110" customFormat="1" hidden="1" x14ac:dyDescent="0.25">
      <c r="A107" s="299"/>
      <c r="B107" s="277"/>
      <c r="C107" s="277"/>
      <c r="D107" s="281"/>
      <c r="E107" s="277"/>
      <c r="F107" s="87">
        <f t="shared" si="1"/>
        <v>0</v>
      </c>
      <c r="G107" s="122" t="s">
        <v>348</v>
      </c>
      <c r="I107" s="122"/>
    </row>
    <row r="108" spans="1:9" s="110" customFormat="1" hidden="1" x14ac:dyDescent="0.25">
      <c r="A108" s="299"/>
      <c r="B108" s="277"/>
      <c r="C108" s="277"/>
      <c r="D108" s="281"/>
      <c r="E108" s="277"/>
      <c r="F108" s="87">
        <f t="shared" si="1"/>
        <v>0</v>
      </c>
      <c r="G108" s="122" t="s">
        <v>348</v>
      </c>
      <c r="I108" s="122"/>
    </row>
    <row r="109" spans="1:9" s="110" customFormat="1" hidden="1" x14ac:dyDescent="0.25">
      <c r="A109" s="299"/>
      <c r="B109" s="277"/>
      <c r="C109" s="277"/>
      <c r="D109" s="281"/>
      <c r="E109" s="277"/>
      <c r="F109" s="87">
        <f t="shared" si="1"/>
        <v>0</v>
      </c>
      <c r="G109" s="122" t="s">
        <v>348</v>
      </c>
      <c r="I109" s="122"/>
    </row>
    <row r="110" spans="1:9" s="110" customFormat="1" hidden="1" x14ac:dyDescent="0.25">
      <c r="A110" s="299"/>
      <c r="B110" s="277"/>
      <c r="C110" s="277"/>
      <c r="D110" s="281"/>
      <c r="E110" s="277"/>
      <c r="F110" s="87">
        <f t="shared" ref="F110:F117" si="4">ROUND(+B110*D110*E110,2)</f>
        <v>0</v>
      </c>
      <c r="G110" s="122" t="s">
        <v>348</v>
      </c>
      <c r="I110" s="122"/>
    </row>
    <row r="111" spans="1:9" s="110" customFormat="1" hidden="1" x14ac:dyDescent="0.25">
      <c r="A111" s="299"/>
      <c r="B111" s="277"/>
      <c r="C111" s="277"/>
      <c r="D111" s="281"/>
      <c r="E111" s="277"/>
      <c r="F111" s="87">
        <f t="shared" si="4"/>
        <v>0</v>
      </c>
      <c r="G111" s="122" t="s">
        <v>348</v>
      </c>
      <c r="I111" s="122"/>
    </row>
    <row r="112" spans="1:9" s="110" customFormat="1" hidden="1" x14ac:dyDescent="0.25">
      <c r="A112" s="299"/>
      <c r="B112" s="277"/>
      <c r="C112" s="277"/>
      <c r="D112" s="281"/>
      <c r="E112" s="277"/>
      <c r="F112" s="87">
        <f t="shared" si="4"/>
        <v>0</v>
      </c>
      <c r="G112" s="122" t="s">
        <v>348</v>
      </c>
      <c r="I112" s="122"/>
    </row>
    <row r="113" spans="1:9" s="110" customFormat="1" hidden="1" x14ac:dyDescent="0.25">
      <c r="A113" s="299"/>
      <c r="B113" s="277"/>
      <c r="C113" s="277"/>
      <c r="D113" s="281"/>
      <c r="E113" s="277"/>
      <c r="F113" s="87">
        <f t="shared" si="4"/>
        <v>0</v>
      </c>
      <c r="G113" s="122" t="s">
        <v>348</v>
      </c>
      <c r="I113" s="122"/>
    </row>
    <row r="114" spans="1:9" s="110" customFormat="1" hidden="1" x14ac:dyDescent="0.25">
      <c r="A114" s="299"/>
      <c r="B114" s="277"/>
      <c r="C114" s="277"/>
      <c r="D114" s="281"/>
      <c r="E114" s="277"/>
      <c r="F114" s="87">
        <f t="shared" si="4"/>
        <v>0</v>
      </c>
      <c r="G114" s="122" t="s">
        <v>348</v>
      </c>
      <c r="I114" s="122"/>
    </row>
    <row r="115" spans="1:9" s="110" customFormat="1" hidden="1" x14ac:dyDescent="0.25">
      <c r="A115" s="299"/>
      <c r="B115" s="277"/>
      <c r="C115" s="277"/>
      <c r="D115" s="281"/>
      <c r="E115" s="277"/>
      <c r="F115" s="87">
        <f t="shared" si="4"/>
        <v>0</v>
      </c>
      <c r="G115" s="122" t="s">
        <v>348</v>
      </c>
      <c r="I115" s="122"/>
    </row>
    <row r="116" spans="1:9" s="110" customFormat="1" hidden="1" x14ac:dyDescent="0.25">
      <c r="A116" s="299"/>
      <c r="B116" s="277"/>
      <c r="C116" s="277"/>
      <c r="D116" s="281"/>
      <c r="E116" s="277"/>
      <c r="F116" s="87">
        <f t="shared" si="4"/>
        <v>0</v>
      </c>
      <c r="G116" s="122" t="s">
        <v>348</v>
      </c>
      <c r="I116" s="122"/>
    </row>
    <row r="117" spans="1:9" s="110" customFormat="1" hidden="1" x14ac:dyDescent="0.25">
      <c r="A117" s="299"/>
      <c r="B117" s="277"/>
      <c r="C117" s="277"/>
      <c r="D117" s="281"/>
      <c r="E117" s="277"/>
      <c r="F117" s="87">
        <f t="shared" si="4"/>
        <v>0</v>
      </c>
      <c r="G117" s="122" t="s">
        <v>348</v>
      </c>
      <c r="I117" s="122"/>
    </row>
    <row r="118" spans="1:9" s="110" customFormat="1" hidden="1" x14ac:dyDescent="0.25">
      <c r="A118" s="299"/>
      <c r="B118" s="277"/>
      <c r="C118" s="277"/>
      <c r="D118" s="281"/>
      <c r="E118" s="277"/>
      <c r="F118" s="87">
        <f t="shared" ref="F118:F125" si="5">ROUND(+B118*D118*E118,2)</f>
        <v>0</v>
      </c>
      <c r="G118" s="122" t="s">
        <v>348</v>
      </c>
      <c r="I118" s="122"/>
    </row>
    <row r="119" spans="1:9" s="110" customFormat="1" hidden="1" x14ac:dyDescent="0.25">
      <c r="A119" s="299"/>
      <c r="B119" s="277"/>
      <c r="C119" s="277"/>
      <c r="D119" s="281"/>
      <c r="E119" s="277"/>
      <c r="F119" s="87">
        <f t="shared" si="5"/>
        <v>0</v>
      </c>
      <c r="G119" s="122" t="s">
        <v>348</v>
      </c>
      <c r="I119" s="122"/>
    </row>
    <row r="120" spans="1:9" s="110" customFormat="1" hidden="1" x14ac:dyDescent="0.25">
      <c r="A120" s="299"/>
      <c r="B120" s="277"/>
      <c r="C120" s="277"/>
      <c r="D120" s="281"/>
      <c r="E120" s="277"/>
      <c r="F120" s="87">
        <f t="shared" si="5"/>
        <v>0</v>
      </c>
      <c r="G120" s="122" t="s">
        <v>348</v>
      </c>
      <c r="I120" s="122"/>
    </row>
    <row r="121" spans="1:9" s="110" customFormat="1" hidden="1" x14ac:dyDescent="0.25">
      <c r="A121" s="299"/>
      <c r="B121" s="277"/>
      <c r="C121" s="277"/>
      <c r="D121" s="281"/>
      <c r="E121" s="277"/>
      <c r="F121" s="87">
        <f t="shared" si="5"/>
        <v>0</v>
      </c>
      <c r="G121" s="122" t="s">
        <v>348</v>
      </c>
      <c r="I121" s="122"/>
    </row>
    <row r="122" spans="1:9" s="110" customFormat="1" hidden="1" x14ac:dyDescent="0.25">
      <c r="A122" s="299"/>
      <c r="B122" s="277"/>
      <c r="C122" s="277"/>
      <c r="D122" s="281"/>
      <c r="E122" s="277"/>
      <c r="F122" s="87">
        <f t="shared" si="5"/>
        <v>0</v>
      </c>
      <c r="G122" s="122" t="s">
        <v>348</v>
      </c>
      <c r="I122" s="122"/>
    </row>
    <row r="123" spans="1:9" s="110" customFormat="1" hidden="1" x14ac:dyDescent="0.25">
      <c r="A123" s="299"/>
      <c r="B123" s="277"/>
      <c r="C123" s="277"/>
      <c r="D123" s="281"/>
      <c r="E123" s="277"/>
      <c r="F123" s="87">
        <f t="shared" si="5"/>
        <v>0</v>
      </c>
      <c r="G123" s="122" t="s">
        <v>348</v>
      </c>
      <c r="I123" s="122"/>
    </row>
    <row r="124" spans="1:9" s="110" customFormat="1" hidden="1" x14ac:dyDescent="0.25">
      <c r="A124" s="299"/>
      <c r="B124" s="277"/>
      <c r="C124" s="277"/>
      <c r="D124" s="281"/>
      <c r="E124" s="277"/>
      <c r="F124" s="87">
        <f t="shared" si="5"/>
        <v>0</v>
      </c>
      <c r="G124" s="122" t="s">
        <v>348</v>
      </c>
      <c r="I124" s="122"/>
    </row>
    <row r="125" spans="1:9" s="110" customFormat="1" hidden="1" x14ac:dyDescent="0.25">
      <c r="A125" s="299"/>
      <c r="B125" s="277"/>
      <c r="C125" s="277"/>
      <c r="D125" s="281"/>
      <c r="E125" s="277"/>
      <c r="F125" s="87">
        <f t="shared" si="5"/>
        <v>0</v>
      </c>
      <c r="G125" s="122" t="s">
        <v>348</v>
      </c>
      <c r="I125" s="122"/>
    </row>
    <row r="126" spans="1:9" s="110" customFormat="1" hidden="1" x14ac:dyDescent="0.25">
      <c r="A126" s="299"/>
      <c r="B126" s="277"/>
      <c r="C126" s="277"/>
      <c r="D126" s="281"/>
      <c r="E126" s="277"/>
      <c r="F126" s="87">
        <f t="shared" si="1"/>
        <v>0</v>
      </c>
      <c r="G126" s="122" t="s">
        <v>348</v>
      </c>
      <c r="I126" s="122"/>
    </row>
    <row r="127" spans="1:9" s="110" customFormat="1" hidden="1" x14ac:dyDescent="0.25">
      <c r="A127" s="299"/>
      <c r="B127" s="277"/>
      <c r="C127" s="277"/>
      <c r="D127" s="281"/>
      <c r="E127" s="277"/>
      <c r="F127" s="87">
        <f t="shared" si="1"/>
        <v>0</v>
      </c>
      <c r="G127" s="122" t="s">
        <v>348</v>
      </c>
      <c r="I127" s="122"/>
    </row>
    <row r="128" spans="1:9" s="110" customFormat="1" hidden="1" x14ac:dyDescent="0.25">
      <c r="A128" s="299"/>
      <c r="B128" s="277"/>
      <c r="C128" s="277"/>
      <c r="D128" s="281"/>
      <c r="E128" s="277"/>
      <c r="F128" s="87">
        <f t="shared" ref="F128:F129" si="6">ROUND(+B128*D128*E128,2)</f>
        <v>0</v>
      </c>
      <c r="G128" s="122" t="s">
        <v>348</v>
      </c>
      <c r="I128" s="122"/>
    </row>
    <row r="129" spans="1:9" s="110" customFormat="1" hidden="1" x14ac:dyDescent="0.25">
      <c r="A129" s="299"/>
      <c r="B129" s="277"/>
      <c r="C129" s="277"/>
      <c r="D129" s="281"/>
      <c r="E129" s="277"/>
      <c r="F129" s="87">
        <f t="shared" si="6"/>
        <v>0</v>
      </c>
      <c r="G129" s="122" t="s">
        <v>348</v>
      </c>
      <c r="I129" s="122"/>
    </row>
    <row r="130" spans="1:9" s="110" customFormat="1" hidden="1" x14ac:dyDescent="0.25">
      <c r="A130" s="299"/>
      <c r="B130" s="277"/>
      <c r="C130" s="277"/>
      <c r="D130" s="281"/>
      <c r="E130" s="277"/>
      <c r="F130" s="87">
        <f t="shared" ref="F130:F131" si="7">ROUND(+B130*D130*E130,2)</f>
        <v>0</v>
      </c>
      <c r="G130" s="122" t="s">
        <v>348</v>
      </c>
      <c r="I130" s="122"/>
    </row>
    <row r="131" spans="1:9" s="110" customFormat="1" hidden="1" x14ac:dyDescent="0.25">
      <c r="A131" s="299"/>
      <c r="B131" s="277"/>
      <c r="C131" s="277"/>
      <c r="D131" s="281"/>
      <c r="E131" s="277"/>
      <c r="F131" s="87">
        <f t="shared" si="7"/>
        <v>0</v>
      </c>
      <c r="G131" s="122" t="s">
        <v>348</v>
      </c>
      <c r="I131" s="122"/>
    </row>
    <row r="132" spans="1:9" s="110" customFormat="1" hidden="1" x14ac:dyDescent="0.25">
      <c r="A132" s="299"/>
      <c r="B132" s="277"/>
      <c r="C132" s="277"/>
      <c r="D132" s="281"/>
      <c r="E132" s="277"/>
      <c r="F132" s="87">
        <f t="shared" si="1"/>
        <v>0</v>
      </c>
      <c r="G132" s="122" t="s">
        <v>348</v>
      </c>
      <c r="I132" s="122"/>
    </row>
    <row r="133" spans="1:9" s="110" customFormat="1" hidden="1" x14ac:dyDescent="0.25">
      <c r="A133" s="299"/>
      <c r="B133" s="277"/>
      <c r="C133" s="277"/>
      <c r="D133" s="281"/>
      <c r="E133" s="277"/>
      <c r="F133" s="87">
        <f t="shared" si="1"/>
        <v>0</v>
      </c>
      <c r="G133" s="122" t="s">
        <v>348</v>
      </c>
      <c r="I133" s="122"/>
    </row>
    <row r="134" spans="1:9" s="110" customFormat="1" x14ac:dyDescent="0.25">
      <c r="A134" s="280" t="s">
        <v>62</v>
      </c>
      <c r="B134" s="277">
        <v>2</v>
      </c>
      <c r="C134" s="277" t="s">
        <v>322</v>
      </c>
      <c r="D134" s="281">
        <f t="shared" ref="D134" ca="1" si="8">RAND()*1000000</f>
        <v>259336.02069680073</v>
      </c>
      <c r="E134" s="277">
        <v>3</v>
      </c>
      <c r="F134" s="309">
        <f ca="1">ROUND(+B134*D134*E134,2)</f>
        <v>1556016.12</v>
      </c>
      <c r="G134" s="122" t="s">
        <v>348</v>
      </c>
      <c r="I134" s="122"/>
    </row>
    <row r="135" spans="1:9" s="110" customFormat="1" x14ac:dyDescent="0.25">
      <c r="A135" s="239"/>
      <c r="B135" s="98"/>
      <c r="C135" s="98"/>
      <c r="D135" s="144"/>
      <c r="E135" s="216" t="s">
        <v>40</v>
      </c>
      <c r="F135" s="322">
        <f ca="1">ROUND(SUBTOTAL(109,F5:F134),2)</f>
        <v>3864659.34</v>
      </c>
      <c r="G135" s="122" t="s">
        <v>348</v>
      </c>
      <c r="I135" s="125" t="s">
        <v>352</v>
      </c>
    </row>
    <row r="136" spans="1:9" s="110" customFormat="1" x14ac:dyDescent="0.25">
      <c r="A136" s="239"/>
      <c r="B136" s="98"/>
      <c r="C136" s="98"/>
      <c r="D136" s="144"/>
      <c r="E136" s="98"/>
      <c r="F136" s="310"/>
      <c r="G136" s="122" t="s">
        <v>349</v>
      </c>
    </row>
    <row r="137" spans="1:9" s="110" customFormat="1" x14ac:dyDescent="0.25">
      <c r="A137" s="280" t="s">
        <v>329</v>
      </c>
      <c r="B137" s="277">
        <v>2</v>
      </c>
      <c r="C137" s="277" t="s">
        <v>322</v>
      </c>
      <c r="D137" s="281">
        <f t="shared" ref="D137:D139" ca="1" si="9">RAND()*1000000</f>
        <v>952618.95951095631</v>
      </c>
      <c r="E137" s="277">
        <v>3</v>
      </c>
      <c r="F137" s="87">
        <f ca="1">ROUND(+B137*D137*E137,2)</f>
        <v>5715713.7599999998</v>
      </c>
      <c r="G137" s="122" t="s">
        <v>349</v>
      </c>
    </row>
    <row r="138" spans="1:9" s="110" customFormat="1" x14ac:dyDescent="0.25">
      <c r="A138" s="299" t="s">
        <v>356</v>
      </c>
      <c r="B138" s="277">
        <v>2</v>
      </c>
      <c r="C138" s="277" t="s">
        <v>322</v>
      </c>
      <c r="D138" s="281">
        <f t="shared" ca="1" si="9"/>
        <v>697628.20751438034</v>
      </c>
      <c r="E138" s="277">
        <v>3</v>
      </c>
      <c r="F138" s="87">
        <f t="shared" ref="F138:F265" ca="1" si="10">ROUND(+B138*D138*E138,2)</f>
        <v>4185769.25</v>
      </c>
      <c r="G138" s="122" t="s">
        <v>349</v>
      </c>
      <c r="I138" s="122"/>
    </row>
    <row r="139" spans="1:9" s="110" customFormat="1" x14ac:dyDescent="0.25">
      <c r="A139" s="299" t="s">
        <v>357</v>
      </c>
      <c r="B139" s="277">
        <v>2</v>
      </c>
      <c r="C139" s="277" t="s">
        <v>322</v>
      </c>
      <c r="D139" s="281">
        <f t="shared" ca="1" si="9"/>
        <v>689880.72239738132</v>
      </c>
      <c r="E139" s="277">
        <v>3</v>
      </c>
      <c r="F139" s="87">
        <f t="shared" ca="1" si="10"/>
        <v>4139284.33</v>
      </c>
      <c r="G139" s="122" t="s">
        <v>349</v>
      </c>
      <c r="I139" s="122"/>
    </row>
    <row r="140" spans="1:9" s="110" customFormat="1" hidden="1" x14ac:dyDescent="0.25">
      <c r="A140" s="299"/>
      <c r="B140" s="277"/>
      <c r="C140" s="277"/>
      <c r="D140" s="281"/>
      <c r="E140" s="277"/>
      <c r="F140" s="87">
        <f t="shared" si="10"/>
        <v>0</v>
      </c>
      <c r="G140" s="122" t="s">
        <v>349</v>
      </c>
      <c r="I140" s="122"/>
    </row>
    <row r="141" spans="1:9" s="110" customFormat="1" hidden="1" x14ac:dyDescent="0.25">
      <c r="A141" s="299"/>
      <c r="B141" s="277"/>
      <c r="C141" s="277"/>
      <c r="D141" s="281"/>
      <c r="E141" s="277"/>
      <c r="F141" s="87">
        <f t="shared" si="10"/>
        <v>0</v>
      </c>
      <c r="G141" s="122" t="s">
        <v>349</v>
      </c>
      <c r="I141" s="122"/>
    </row>
    <row r="142" spans="1:9" s="110" customFormat="1" hidden="1" x14ac:dyDescent="0.25">
      <c r="A142" s="299"/>
      <c r="B142" s="277"/>
      <c r="C142" s="277"/>
      <c r="D142" s="281"/>
      <c r="E142" s="277"/>
      <c r="F142" s="87">
        <f t="shared" si="10"/>
        <v>0</v>
      </c>
      <c r="G142" s="122" t="s">
        <v>349</v>
      </c>
      <c r="I142" s="122"/>
    </row>
    <row r="143" spans="1:9" s="110" customFormat="1" hidden="1" x14ac:dyDescent="0.25">
      <c r="A143" s="299"/>
      <c r="B143" s="277"/>
      <c r="C143" s="277"/>
      <c r="D143" s="281"/>
      <c r="E143" s="277"/>
      <c r="F143" s="87">
        <f t="shared" si="10"/>
        <v>0</v>
      </c>
      <c r="G143" s="122" t="s">
        <v>349</v>
      </c>
      <c r="I143" s="122"/>
    </row>
    <row r="144" spans="1:9" s="110" customFormat="1" hidden="1" x14ac:dyDescent="0.25">
      <c r="A144" s="299"/>
      <c r="B144" s="277"/>
      <c r="C144" s="277"/>
      <c r="D144" s="281"/>
      <c r="E144" s="277"/>
      <c r="F144" s="87">
        <f t="shared" si="10"/>
        <v>0</v>
      </c>
      <c r="G144" s="122" t="s">
        <v>349</v>
      </c>
      <c r="I144" s="122"/>
    </row>
    <row r="145" spans="1:9" s="110" customFormat="1" hidden="1" x14ac:dyDescent="0.25">
      <c r="A145" s="299"/>
      <c r="B145" s="277"/>
      <c r="C145" s="277"/>
      <c r="D145" s="281"/>
      <c r="E145" s="277"/>
      <c r="F145" s="87">
        <f t="shared" si="10"/>
        <v>0</v>
      </c>
      <c r="G145" s="122" t="s">
        <v>349</v>
      </c>
      <c r="I145" s="122"/>
    </row>
    <row r="146" spans="1:9" s="110" customFormat="1" hidden="1" x14ac:dyDescent="0.25">
      <c r="A146" s="299"/>
      <c r="B146" s="277"/>
      <c r="C146" s="277"/>
      <c r="D146" s="281"/>
      <c r="E146" s="277"/>
      <c r="F146" s="87">
        <f t="shared" si="10"/>
        <v>0</v>
      </c>
      <c r="G146" s="122" t="s">
        <v>349</v>
      </c>
      <c r="I146" s="122"/>
    </row>
    <row r="147" spans="1:9" s="110" customFormat="1" hidden="1" x14ac:dyDescent="0.25">
      <c r="A147" s="299"/>
      <c r="B147" s="277"/>
      <c r="C147" s="277"/>
      <c r="D147" s="281"/>
      <c r="E147" s="277"/>
      <c r="F147" s="87">
        <f t="shared" si="10"/>
        <v>0</v>
      </c>
      <c r="G147" s="122" t="s">
        <v>349</v>
      </c>
      <c r="I147" s="122"/>
    </row>
    <row r="148" spans="1:9" s="110" customFormat="1" hidden="1" x14ac:dyDescent="0.25">
      <c r="A148" s="299"/>
      <c r="B148" s="277"/>
      <c r="C148" s="277"/>
      <c r="D148" s="281"/>
      <c r="E148" s="277"/>
      <c r="F148" s="87">
        <f t="shared" si="10"/>
        <v>0</v>
      </c>
      <c r="G148" s="122" t="s">
        <v>349</v>
      </c>
      <c r="I148" s="122"/>
    </row>
    <row r="149" spans="1:9" s="110" customFormat="1" hidden="1" x14ac:dyDescent="0.25">
      <c r="A149" s="299"/>
      <c r="B149" s="277"/>
      <c r="C149" s="277"/>
      <c r="D149" s="281"/>
      <c r="E149" s="277"/>
      <c r="F149" s="87">
        <f t="shared" si="10"/>
        <v>0</v>
      </c>
      <c r="G149" s="122" t="s">
        <v>349</v>
      </c>
      <c r="I149" s="122"/>
    </row>
    <row r="150" spans="1:9" s="110" customFormat="1" hidden="1" x14ac:dyDescent="0.25">
      <c r="A150" s="299"/>
      <c r="B150" s="277"/>
      <c r="C150" s="277"/>
      <c r="D150" s="281"/>
      <c r="E150" s="277"/>
      <c r="F150" s="87">
        <f t="shared" si="10"/>
        <v>0</v>
      </c>
      <c r="G150" s="122" t="s">
        <v>349</v>
      </c>
      <c r="I150" s="122"/>
    </row>
    <row r="151" spans="1:9" s="110" customFormat="1" hidden="1" x14ac:dyDescent="0.25">
      <c r="A151" s="299"/>
      <c r="B151" s="277"/>
      <c r="C151" s="277"/>
      <c r="D151" s="281"/>
      <c r="E151" s="277"/>
      <c r="F151" s="87">
        <f t="shared" si="10"/>
        <v>0</v>
      </c>
      <c r="G151" s="122" t="s">
        <v>349</v>
      </c>
      <c r="I151" s="122"/>
    </row>
    <row r="152" spans="1:9" s="110" customFormat="1" hidden="1" x14ac:dyDescent="0.25">
      <c r="A152" s="299"/>
      <c r="B152" s="277"/>
      <c r="C152" s="277"/>
      <c r="D152" s="281"/>
      <c r="E152" s="277"/>
      <c r="F152" s="87">
        <f t="shared" si="10"/>
        <v>0</v>
      </c>
      <c r="G152" s="122" t="s">
        <v>349</v>
      </c>
      <c r="I152" s="122"/>
    </row>
    <row r="153" spans="1:9" s="110" customFormat="1" hidden="1" x14ac:dyDescent="0.25">
      <c r="A153" s="299"/>
      <c r="B153" s="277"/>
      <c r="C153" s="277"/>
      <c r="D153" s="281"/>
      <c r="E153" s="277"/>
      <c r="F153" s="87">
        <f t="shared" si="10"/>
        <v>0</v>
      </c>
      <c r="G153" s="122" t="s">
        <v>349</v>
      </c>
      <c r="I153" s="122"/>
    </row>
    <row r="154" spans="1:9" s="110" customFormat="1" hidden="1" x14ac:dyDescent="0.25">
      <c r="A154" s="299"/>
      <c r="B154" s="277"/>
      <c r="C154" s="277"/>
      <c r="D154" s="281"/>
      <c r="E154" s="277"/>
      <c r="F154" s="87">
        <f t="shared" si="10"/>
        <v>0</v>
      </c>
      <c r="G154" s="122" t="s">
        <v>349</v>
      </c>
      <c r="I154" s="122"/>
    </row>
    <row r="155" spans="1:9" s="110" customFormat="1" hidden="1" x14ac:dyDescent="0.25">
      <c r="A155" s="299"/>
      <c r="B155" s="277"/>
      <c r="C155" s="277"/>
      <c r="D155" s="281"/>
      <c r="E155" s="277"/>
      <c r="F155" s="87">
        <f t="shared" si="10"/>
        <v>0</v>
      </c>
      <c r="G155" s="122" t="s">
        <v>349</v>
      </c>
      <c r="I155" s="122"/>
    </row>
    <row r="156" spans="1:9" s="110" customFormat="1" hidden="1" x14ac:dyDescent="0.25">
      <c r="A156" s="299"/>
      <c r="B156" s="277"/>
      <c r="C156" s="277"/>
      <c r="D156" s="281"/>
      <c r="E156" s="277"/>
      <c r="F156" s="87">
        <f t="shared" si="10"/>
        <v>0</v>
      </c>
      <c r="G156" s="122" t="s">
        <v>349</v>
      </c>
      <c r="I156" s="122"/>
    </row>
    <row r="157" spans="1:9" s="110" customFormat="1" hidden="1" x14ac:dyDescent="0.25">
      <c r="A157" s="299"/>
      <c r="B157" s="277"/>
      <c r="C157" s="277"/>
      <c r="D157" s="281"/>
      <c r="E157" s="277"/>
      <c r="F157" s="87">
        <f t="shared" si="10"/>
        <v>0</v>
      </c>
      <c r="G157" s="122" t="s">
        <v>349</v>
      </c>
      <c r="I157" s="122"/>
    </row>
    <row r="158" spans="1:9" s="110" customFormat="1" hidden="1" x14ac:dyDescent="0.25">
      <c r="A158" s="299"/>
      <c r="B158" s="277"/>
      <c r="C158" s="277"/>
      <c r="D158" s="281"/>
      <c r="E158" s="277"/>
      <c r="F158" s="87">
        <f t="shared" si="10"/>
        <v>0</v>
      </c>
      <c r="G158" s="122" t="s">
        <v>349</v>
      </c>
      <c r="I158" s="122"/>
    </row>
    <row r="159" spans="1:9" s="110" customFormat="1" hidden="1" x14ac:dyDescent="0.25">
      <c r="A159" s="299"/>
      <c r="B159" s="277"/>
      <c r="C159" s="277"/>
      <c r="D159" s="281"/>
      <c r="E159" s="277"/>
      <c r="F159" s="87">
        <f t="shared" si="10"/>
        <v>0</v>
      </c>
      <c r="G159" s="122" t="s">
        <v>349</v>
      </c>
      <c r="I159" s="122"/>
    </row>
    <row r="160" spans="1:9" s="110" customFormat="1" hidden="1" x14ac:dyDescent="0.25">
      <c r="A160" s="299"/>
      <c r="B160" s="277"/>
      <c r="C160" s="277"/>
      <c r="D160" s="281"/>
      <c r="E160" s="277"/>
      <c r="F160" s="87">
        <f t="shared" si="10"/>
        <v>0</v>
      </c>
      <c r="G160" s="122" t="s">
        <v>349</v>
      </c>
      <c r="I160" s="122"/>
    </row>
    <row r="161" spans="1:9" s="110" customFormat="1" hidden="1" x14ac:dyDescent="0.25">
      <c r="A161" s="299"/>
      <c r="B161" s="277"/>
      <c r="C161" s="277"/>
      <c r="D161" s="281"/>
      <c r="E161" s="277"/>
      <c r="F161" s="87">
        <f t="shared" si="10"/>
        <v>0</v>
      </c>
      <c r="G161" s="122" t="s">
        <v>349</v>
      </c>
      <c r="I161" s="122"/>
    </row>
    <row r="162" spans="1:9" s="110" customFormat="1" hidden="1" x14ac:dyDescent="0.25">
      <c r="A162" s="299"/>
      <c r="B162" s="277"/>
      <c r="C162" s="277"/>
      <c r="D162" s="281"/>
      <c r="E162" s="277"/>
      <c r="F162" s="87">
        <f t="shared" si="10"/>
        <v>0</v>
      </c>
      <c r="G162" s="122" t="s">
        <v>349</v>
      </c>
      <c r="I162" s="122"/>
    </row>
    <row r="163" spans="1:9" s="110" customFormat="1" hidden="1" x14ac:dyDescent="0.25">
      <c r="A163" s="299"/>
      <c r="B163" s="277"/>
      <c r="C163" s="277"/>
      <c r="D163" s="281"/>
      <c r="E163" s="277"/>
      <c r="F163" s="87">
        <f t="shared" si="10"/>
        <v>0</v>
      </c>
      <c r="G163" s="122" t="s">
        <v>349</v>
      </c>
      <c r="I163" s="122"/>
    </row>
    <row r="164" spans="1:9" s="110" customFormat="1" hidden="1" x14ac:dyDescent="0.25">
      <c r="A164" s="299"/>
      <c r="B164" s="277"/>
      <c r="C164" s="277"/>
      <c r="D164" s="281"/>
      <c r="E164" s="277"/>
      <c r="F164" s="87">
        <f t="shared" si="10"/>
        <v>0</v>
      </c>
      <c r="G164" s="122" t="s">
        <v>349</v>
      </c>
      <c r="I164" s="122"/>
    </row>
    <row r="165" spans="1:9" s="110" customFormat="1" hidden="1" x14ac:dyDescent="0.25">
      <c r="A165" s="299"/>
      <c r="B165" s="277"/>
      <c r="C165" s="277"/>
      <c r="D165" s="281"/>
      <c r="E165" s="277"/>
      <c r="F165" s="87">
        <f t="shared" si="10"/>
        <v>0</v>
      </c>
      <c r="G165" s="122" t="s">
        <v>349</v>
      </c>
      <c r="I165" s="122"/>
    </row>
    <row r="166" spans="1:9" s="110" customFormat="1" hidden="1" x14ac:dyDescent="0.25">
      <c r="A166" s="299"/>
      <c r="B166" s="277"/>
      <c r="C166" s="277"/>
      <c r="D166" s="281"/>
      <c r="E166" s="277"/>
      <c r="F166" s="87">
        <f t="shared" si="10"/>
        <v>0</v>
      </c>
      <c r="G166" s="122" t="s">
        <v>349</v>
      </c>
      <c r="I166" s="122"/>
    </row>
    <row r="167" spans="1:9" s="110" customFormat="1" hidden="1" x14ac:dyDescent="0.25">
      <c r="A167" s="299"/>
      <c r="B167" s="277"/>
      <c r="C167" s="277"/>
      <c r="D167" s="281"/>
      <c r="E167" s="277"/>
      <c r="F167" s="87">
        <f t="shared" si="10"/>
        <v>0</v>
      </c>
      <c r="G167" s="122" t="s">
        <v>349</v>
      </c>
      <c r="I167" s="122"/>
    </row>
    <row r="168" spans="1:9" s="110" customFormat="1" hidden="1" x14ac:dyDescent="0.25">
      <c r="A168" s="299"/>
      <c r="B168" s="277"/>
      <c r="C168" s="277"/>
      <c r="D168" s="281"/>
      <c r="E168" s="277"/>
      <c r="F168" s="87">
        <f t="shared" si="10"/>
        <v>0</v>
      </c>
      <c r="G168" s="122" t="s">
        <v>349</v>
      </c>
      <c r="I168" s="122"/>
    </row>
    <row r="169" spans="1:9" s="110" customFormat="1" hidden="1" x14ac:dyDescent="0.25">
      <c r="A169" s="299"/>
      <c r="B169" s="277"/>
      <c r="C169" s="277"/>
      <c r="D169" s="281"/>
      <c r="E169" s="277"/>
      <c r="F169" s="87">
        <f t="shared" si="10"/>
        <v>0</v>
      </c>
      <c r="G169" s="122" t="s">
        <v>349</v>
      </c>
      <c r="I169" s="122"/>
    </row>
    <row r="170" spans="1:9" s="110" customFormat="1" hidden="1" x14ac:dyDescent="0.25">
      <c r="A170" s="299"/>
      <c r="B170" s="277"/>
      <c r="C170" s="277"/>
      <c r="D170" s="281"/>
      <c r="E170" s="277"/>
      <c r="F170" s="87">
        <f t="shared" si="10"/>
        <v>0</v>
      </c>
      <c r="G170" s="122" t="s">
        <v>349</v>
      </c>
      <c r="I170" s="122"/>
    </row>
    <row r="171" spans="1:9" s="110" customFormat="1" hidden="1" x14ac:dyDescent="0.25">
      <c r="A171" s="299"/>
      <c r="B171" s="277"/>
      <c r="C171" s="277"/>
      <c r="D171" s="281"/>
      <c r="E171" s="277"/>
      <c r="F171" s="87">
        <f t="shared" si="10"/>
        <v>0</v>
      </c>
      <c r="G171" s="122" t="s">
        <v>349</v>
      </c>
      <c r="I171" s="122"/>
    </row>
    <row r="172" spans="1:9" s="110" customFormat="1" hidden="1" x14ac:dyDescent="0.25">
      <c r="A172" s="299"/>
      <c r="B172" s="277"/>
      <c r="C172" s="277"/>
      <c r="D172" s="281"/>
      <c r="E172" s="277"/>
      <c r="F172" s="87">
        <f t="shared" si="10"/>
        <v>0</v>
      </c>
      <c r="G172" s="122" t="s">
        <v>349</v>
      </c>
      <c r="I172" s="122"/>
    </row>
    <row r="173" spans="1:9" s="110" customFormat="1" hidden="1" x14ac:dyDescent="0.25">
      <c r="A173" s="299"/>
      <c r="B173" s="277"/>
      <c r="C173" s="277"/>
      <c r="D173" s="281"/>
      <c r="E173" s="277"/>
      <c r="F173" s="87">
        <f t="shared" si="10"/>
        <v>0</v>
      </c>
      <c r="G173" s="122" t="s">
        <v>349</v>
      </c>
      <c r="I173" s="122"/>
    </row>
    <row r="174" spans="1:9" s="110" customFormat="1" hidden="1" x14ac:dyDescent="0.25">
      <c r="A174" s="299"/>
      <c r="B174" s="277"/>
      <c r="C174" s="277"/>
      <c r="D174" s="281"/>
      <c r="E174" s="277"/>
      <c r="F174" s="87">
        <f t="shared" si="10"/>
        <v>0</v>
      </c>
      <c r="G174" s="122" t="s">
        <v>349</v>
      </c>
      <c r="I174" s="122"/>
    </row>
    <row r="175" spans="1:9" s="110" customFormat="1" hidden="1" x14ac:dyDescent="0.25">
      <c r="A175" s="299"/>
      <c r="B175" s="277"/>
      <c r="C175" s="277"/>
      <c r="D175" s="281"/>
      <c r="E175" s="277"/>
      <c r="F175" s="87">
        <f t="shared" si="10"/>
        <v>0</v>
      </c>
      <c r="G175" s="122" t="s">
        <v>349</v>
      </c>
      <c r="I175" s="122"/>
    </row>
    <row r="176" spans="1:9" s="110" customFormat="1" hidden="1" x14ac:dyDescent="0.25">
      <c r="A176" s="299"/>
      <c r="B176" s="277"/>
      <c r="C176" s="277"/>
      <c r="D176" s="281"/>
      <c r="E176" s="277"/>
      <c r="F176" s="87">
        <f t="shared" si="10"/>
        <v>0</v>
      </c>
      <c r="G176" s="122" t="s">
        <v>349</v>
      </c>
      <c r="I176" s="122"/>
    </row>
    <row r="177" spans="1:9" s="110" customFormat="1" hidden="1" x14ac:dyDescent="0.25">
      <c r="A177" s="299"/>
      <c r="B177" s="277"/>
      <c r="C177" s="277"/>
      <c r="D177" s="281"/>
      <c r="E177" s="277"/>
      <c r="F177" s="87">
        <f t="shared" si="10"/>
        <v>0</v>
      </c>
      <c r="G177" s="122" t="s">
        <v>349</v>
      </c>
      <c r="I177" s="122"/>
    </row>
    <row r="178" spans="1:9" s="110" customFormat="1" hidden="1" x14ac:dyDescent="0.25">
      <c r="A178" s="299"/>
      <c r="B178" s="277"/>
      <c r="C178" s="277"/>
      <c r="D178" s="281"/>
      <c r="E178" s="277"/>
      <c r="F178" s="87">
        <f t="shared" si="10"/>
        <v>0</v>
      </c>
      <c r="G178" s="122" t="s">
        <v>349</v>
      </c>
      <c r="I178" s="122"/>
    </row>
    <row r="179" spans="1:9" s="110" customFormat="1" hidden="1" x14ac:dyDescent="0.25">
      <c r="A179" s="299"/>
      <c r="B179" s="277"/>
      <c r="C179" s="277"/>
      <c r="D179" s="281"/>
      <c r="E179" s="277"/>
      <c r="F179" s="87">
        <f t="shared" si="10"/>
        <v>0</v>
      </c>
      <c r="G179" s="122" t="s">
        <v>349</v>
      </c>
      <c r="I179" s="122"/>
    </row>
    <row r="180" spans="1:9" s="110" customFormat="1" hidden="1" x14ac:dyDescent="0.25">
      <c r="A180" s="299"/>
      <c r="B180" s="277"/>
      <c r="C180" s="277"/>
      <c r="D180" s="281"/>
      <c r="E180" s="277"/>
      <c r="F180" s="87">
        <f t="shared" si="10"/>
        <v>0</v>
      </c>
      <c r="G180" s="122" t="s">
        <v>349</v>
      </c>
      <c r="I180" s="122"/>
    </row>
    <row r="181" spans="1:9" s="110" customFormat="1" hidden="1" x14ac:dyDescent="0.25">
      <c r="A181" s="299"/>
      <c r="B181" s="277"/>
      <c r="C181" s="277"/>
      <c r="D181" s="281"/>
      <c r="E181" s="277"/>
      <c r="F181" s="87">
        <f t="shared" si="10"/>
        <v>0</v>
      </c>
      <c r="G181" s="122" t="s">
        <v>349</v>
      </c>
      <c r="I181" s="122"/>
    </row>
    <row r="182" spans="1:9" s="110" customFormat="1" hidden="1" x14ac:dyDescent="0.25">
      <c r="A182" s="299"/>
      <c r="B182" s="277"/>
      <c r="C182" s="277"/>
      <c r="D182" s="281"/>
      <c r="E182" s="277"/>
      <c r="F182" s="87">
        <f t="shared" si="10"/>
        <v>0</v>
      </c>
      <c r="G182" s="122" t="s">
        <v>349</v>
      </c>
      <c r="I182" s="122"/>
    </row>
    <row r="183" spans="1:9" s="110" customFormat="1" hidden="1" x14ac:dyDescent="0.25">
      <c r="A183" s="299"/>
      <c r="B183" s="277"/>
      <c r="C183" s="277"/>
      <c r="D183" s="281"/>
      <c r="E183" s="277"/>
      <c r="F183" s="87">
        <f t="shared" si="10"/>
        <v>0</v>
      </c>
      <c r="G183" s="122" t="s">
        <v>349</v>
      </c>
      <c r="I183" s="122"/>
    </row>
    <row r="184" spans="1:9" s="110" customFormat="1" hidden="1" x14ac:dyDescent="0.25">
      <c r="A184" s="299"/>
      <c r="B184" s="277"/>
      <c r="C184" s="277"/>
      <c r="D184" s="281"/>
      <c r="E184" s="277"/>
      <c r="F184" s="87">
        <f t="shared" si="10"/>
        <v>0</v>
      </c>
      <c r="G184" s="122" t="s">
        <v>349</v>
      </c>
      <c r="I184" s="122"/>
    </row>
    <row r="185" spans="1:9" s="110" customFormat="1" hidden="1" x14ac:dyDescent="0.25">
      <c r="A185" s="299"/>
      <c r="B185" s="277"/>
      <c r="C185" s="277"/>
      <c r="D185" s="281"/>
      <c r="E185" s="277"/>
      <c r="F185" s="87">
        <f t="shared" si="10"/>
        <v>0</v>
      </c>
      <c r="G185" s="122" t="s">
        <v>349</v>
      </c>
      <c r="I185" s="122"/>
    </row>
    <row r="186" spans="1:9" s="110" customFormat="1" hidden="1" x14ac:dyDescent="0.25">
      <c r="A186" s="299"/>
      <c r="B186" s="277"/>
      <c r="C186" s="277"/>
      <c r="D186" s="281"/>
      <c r="E186" s="277"/>
      <c r="F186" s="87">
        <f t="shared" si="10"/>
        <v>0</v>
      </c>
      <c r="G186" s="122" t="s">
        <v>349</v>
      </c>
      <c r="I186" s="122"/>
    </row>
    <row r="187" spans="1:9" s="110" customFormat="1" hidden="1" x14ac:dyDescent="0.25">
      <c r="A187" s="299"/>
      <c r="B187" s="277"/>
      <c r="C187" s="277"/>
      <c r="D187" s="281"/>
      <c r="E187" s="277"/>
      <c r="F187" s="87">
        <f t="shared" si="10"/>
        <v>0</v>
      </c>
      <c r="G187" s="122" t="s">
        <v>349</v>
      </c>
      <c r="I187" s="122"/>
    </row>
    <row r="188" spans="1:9" s="110" customFormat="1" hidden="1" x14ac:dyDescent="0.25">
      <c r="A188" s="299"/>
      <c r="B188" s="277"/>
      <c r="C188" s="277"/>
      <c r="D188" s="281"/>
      <c r="E188" s="277"/>
      <c r="F188" s="87">
        <f t="shared" si="10"/>
        <v>0</v>
      </c>
      <c r="G188" s="122" t="s">
        <v>349</v>
      </c>
      <c r="I188" s="122"/>
    </row>
    <row r="189" spans="1:9" s="110" customFormat="1" hidden="1" x14ac:dyDescent="0.25">
      <c r="A189" s="299"/>
      <c r="B189" s="277"/>
      <c r="C189" s="277"/>
      <c r="D189" s="281"/>
      <c r="E189" s="277"/>
      <c r="F189" s="87">
        <f t="shared" si="10"/>
        <v>0</v>
      </c>
      <c r="G189" s="122" t="s">
        <v>349</v>
      </c>
      <c r="I189" s="122"/>
    </row>
    <row r="190" spans="1:9" s="110" customFormat="1" hidden="1" x14ac:dyDescent="0.25">
      <c r="A190" s="299"/>
      <c r="B190" s="277"/>
      <c r="C190" s="277"/>
      <c r="D190" s="281"/>
      <c r="E190" s="277"/>
      <c r="F190" s="87">
        <f t="shared" si="10"/>
        <v>0</v>
      </c>
      <c r="G190" s="122" t="s">
        <v>349</v>
      </c>
      <c r="I190" s="122"/>
    </row>
    <row r="191" spans="1:9" s="110" customFormat="1" hidden="1" x14ac:dyDescent="0.25">
      <c r="A191" s="299"/>
      <c r="B191" s="277"/>
      <c r="C191" s="277"/>
      <c r="D191" s="281"/>
      <c r="E191" s="277"/>
      <c r="F191" s="87">
        <f t="shared" si="10"/>
        <v>0</v>
      </c>
      <c r="G191" s="122" t="s">
        <v>349</v>
      </c>
      <c r="I191" s="122"/>
    </row>
    <row r="192" spans="1:9" s="110" customFormat="1" hidden="1" x14ac:dyDescent="0.25">
      <c r="A192" s="299"/>
      <c r="B192" s="277"/>
      <c r="C192" s="277"/>
      <c r="D192" s="281"/>
      <c r="E192" s="277"/>
      <c r="F192" s="87">
        <f t="shared" si="10"/>
        <v>0</v>
      </c>
      <c r="G192" s="122" t="s">
        <v>349</v>
      </c>
      <c r="I192" s="122"/>
    </row>
    <row r="193" spans="1:9" s="110" customFormat="1" hidden="1" x14ac:dyDescent="0.25">
      <c r="A193" s="299"/>
      <c r="B193" s="277"/>
      <c r="C193" s="277"/>
      <c r="D193" s="281"/>
      <c r="E193" s="277"/>
      <c r="F193" s="87">
        <f t="shared" si="10"/>
        <v>0</v>
      </c>
      <c r="G193" s="122" t="s">
        <v>349</v>
      </c>
      <c r="I193" s="122"/>
    </row>
    <row r="194" spans="1:9" s="110" customFormat="1" hidden="1" x14ac:dyDescent="0.25">
      <c r="A194" s="299"/>
      <c r="B194" s="277"/>
      <c r="C194" s="277"/>
      <c r="D194" s="281"/>
      <c r="E194" s="277"/>
      <c r="F194" s="87">
        <f t="shared" si="10"/>
        <v>0</v>
      </c>
      <c r="G194" s="122" t="s">
        <v>349</v>
      </c>
      <c r="I194" s="122"/>
    </row>
    <row r="195" spans="1:9" s="110" customFormat="1" hidden="1" x14ac:dyDescent="0.25">
      <c r="A195" s="299"/>
      <c r="B195" s="277"/>
      <c r="C195" s="277"/>
      <c r="D195" s="281"/>
      <c r="E195" s="277"/>
      <c r="F195" s="87">
        <f t="shared" si="10"/>
        <v>0</v>
      </c>
      <c r="G195" s="122" t="s">
        <v>349</v>
      </c>
      <c r="I195" s="122"/>
    </row>
    <row r="196" spans="1:9" s="110" customFormat="1" hidden="1" x14ac:dyDescent="0.25">
      <c r="A196" s="299"/>
      <c r="B196" s="277"/>
      <c r="C196" s="277"/>
      <c r="D196" s="281"/>
      <c r="E196" s="277"/>
      <c r="F196" s="87">
        <f t="shared" si="10"/>
        <v>0</v>
      </c>
      <c r="G196" s="122" t="s">
        <v>349</v>
      </c>
      <c r="I196" s="122"/>
    </row>
    <row r="197" spans="1:9" s="110" customFormat="1" hidden="1" x14ac:dyDescent="0.25">
      <c r="A197" s="299"/>
      <c r="B197" s="277"/>
      <c r="C197" s="277"/>
      <c r="D197" s="281"/>
      <c r="E197" s="277"/>
      <c r="F197" s="87">
        <f t="shared" si="10"/>
        <v>0</v>
      </c>
      <c r="G197" s="122" t="s">
        <v>349</v>
      </c>
      <c r="I197" s="122"/>
    </row>
    <row r="198" spans="1:9" s="110" customFormat="1" hidden="1" x14ac:dyDescent="0.25">
      <c r="A198" s="299"/>
      <c r="B198" s="277"/>
      <c r="C198" s="277"/>
      <c r="D198" s="281"/>
      <c r="E198" s="277"/>
      <c r="F198" s="87">
        <f t="shared" si="10"/>
        <v>0</v>
      </c>
      <c r="G198" s="122" t="s">
        <v>349</v>
      </c>
      <c r="I198" s="122"/>
    </row>
    <row r="199" spans="1:9" s="110" customFormat="1" hidden="1" x14ac:dyDescent="0.25">
      <c r="A199" s="299"/>
      <c r="B199" s="277"/>
      <c r="C199" s="277"/>
      <c r="D199" s="281"/>
      <c r="E199" s="277"/>
      <c r="F199" s="87">
        <f t="shared" si="10"/>
        <v>0</v>
      </c>
      <c r="G199" s="122" t="s">
        <v>349</v>
      </c>
      <c r="I199" s="122"/>
    </row>
    <row r="200" spans="1:9" s="110" customFormat="1" hidden="1" x14ac:dyDescent="0.25">
      <c r="A200" s="299"/>
      <c r="B200" s="277"/>
      <c r="C200" s="277"/>
      <c r="D200" s="281"/>
      <c r="E200" s="277"/>
      <c r="F200" s="87">
        <f t="shared" si="10"/>
        <v>0</v>
      </c>
      <c r="G200" s="122" t="s">
        <v>349</v>
      </c>
      <c r="I200" s="122"/>
    </row>
    <row r="201" spans="1:9" s="110" customFormat="1" hidden="1" x14ac:dyDescent="0.25">
      <c r="A201" s="299"/>
      <c r="B201" s="277"/>
      <c r="C201" s="277"/>
      <c r="D201" s="281"/>
      <c r="E201" s="277"/>
      <c r="F201" s="87">
        <f t="shared" si="10"/>
        <v>0</v>
      </c>
      <c r="G201" s="122" t="s">
        <v>349</v>
      </c>
      <c r="I201" s="122"/>
    </row>
    <row r="202" spans="1:9" s="110" customFormat="1" hidden="1" x14ac:dyDescent="0.25">
      <c r="A202" s="299"/>
      <c r="B202" s="277"/>
      <c r="C202" s="277"/>
      <c r="D202" s="281"/>
      <c r="E202" s="277"/>
      <c r="F202" s="87">
        <f t="shared" si="10"/>
        <v>0</v>
      </c>
      <c r="G202" s="122" t="s">
        <v>349</v>
      </c>
      <c r="I202" s="122"/>
    </row>
    <row r="203" spans="1:9" s="110" customFormat="1" hidden="1" x14ac:dyDescent="0.25">
      <c r="A203" s="299"/>
      <c r="B203" s="277"/>
      <c r="C203" s="277"/>
      <c r="D203" s="281"/>
      <c r="E203" s="277"/>
      <c r="F203" s="87">
        <f t="shared" si="10"/>
        <v>0</v>
      </c>
      <c r="G203" s="122" t="s">
        <v>349</v>
      </c>
      <c r="I203" s="122"/>
    </row>
    <row r="204" spans="1:9" s="110" customFormat="1" hidden="1" x14ac:dyDescent="0.25">
      <c r="A204" s="299"/>
      <c r="B204" s="277"/>
      <c r="C204" s="277"/>
      <c r="D204" s="281"/>
      <c r="E204" s="277"/>
      <c r="F204" s="87">
        <f t="shared" si="10"/>
        <v>0</v>
      </c>
      <c r="G204" s="122" t="s">
        <v>349</v>
      </c>
      <c r="I204" s="122"/>
    </row>
    <row r="205" spans="1:9" s="110" customFormat="1" hidden="1" x14ac:dyDescent="0.25">
      <c r="A205" s="299"/>
      <c r="B205" s="277"/>
      <c r="C205" s="277"/>
      <c r="D205" s="281"/>
      <c r="E205" s="277"/>
      <c r="F205" s="87">
        <f t="shared" si="10"/>
        <v>0</v>
      </c>
      <c r="G205" s="122" t="s">
        <v>349</v>
      </c>
      <c r="I205" s="122"/>
    </row>
    <row r="206" spans="1:9" s="110" customFormat="1" hidden="1" x14ac:dyDescent="0.25">
      <c r="A206" s="299"/>
      <c r="B206" s="277"/>
      <c r="C206" s="277"/>
      <c r="D206" s="281"/>
      <c r="E206" s="277"/>
      <c r="F206" s="87">
        <f t="shared" si="10"/>
        <v>0</v>
      </c>
      <c r="G206" s="122" t="s">
        <v>349</v>
      </c>
      <c r="I206" s="122"/>
    </row>
    <row r="207" spans="1:9" s="110" customFormat="1" hidden="1" x14ac:dyDescent="0.25">
      <c r="A207" s="299"/>
      <c r="B207" s="277"/>
      <c r="C207" s="277"/>
      <c r="D207" s="281"/>
      <c r="E207" s="277"/>
      <c r="F207" s="87">
        <f t="shared" si="10"/>
        <v>0</v>
      </c>
      <c r="G207" s="122" t="s">
        <v>349</v>
      </c>
      <c r="I207" s="122"/>
    </row>
    <row r="208" spans="1:9" s="110" customFormat="1" hidden="1" x14ac:dyDescent="0.25">
      <c r="A208" s="299"/>
      <c r="B208" s="277"/>
      <c r="C208" s="277"/>
      <c r="D208" s="281"/>
      <c r="E208" s="277"/>
      <c r="F208" s="87">
        <f t="shared" si="10"/>
        <v>0</v>
      </c>
      <c r="G208" s="122" t="s">
        <v>349</v>
      </c>
      <c r="I208" s="122"/>
    </row>
    <row r="209" spans="1:9" s="110" customFormat="1" hidden="1" x14ac:dyDescent="0.25">
      <c r="A209" s="299"/>
      <c r="B209" s="277"/>
      <c r="C209" s="277"/>
      <c r="D209" s="281"/>
      <c r="E209" s="277"/>
      <c r="F209" s="87">
        <f t="shared" si="10"/>
        <v>0</v>
      </c>
      <c r="G209" s="122" t="s">
        <v>349</v>
      </c>
      <c r="I209" s="122"/>
    </row>
    <row r="210" spans="1:9" s="110" customFormat="1" hidden="1" x14ac:dyDescent="0.25">
      <c r="A210" s="299"/>
      <c r="B210" s="277"/>
      <c r="C210" s="277"/>
      <c r="D210" s="281"/>
      <c r="E210" s="277"/>
      <c r="F210" s="87">
        <f t="shared" si="10"/>
        <v>0</v>
      </c>
      <c r="G210" s="122" t="s">
        <v>349</v>
      </c>
      <c r="I210" s="122"/>
    </row>
    <row r="211" spans="1:9" s="110" customFormat="1" hidden="1" x14ac:dyDescent="0.25">
      <c r="A211" s="299"/>
      <c r="B211" s="277"/>
      <c r="C211" s="277"/>
      <c r="D211" s="281"/>
      <c r="E211" s="277"/>
      <c r="F211" s="87">
        <f t="shared" si="10"/>
        <v>0</v>
      </c>
      <c r="G211" s="122" t="s">
        <v>349</v>
      </c>
      <c r="I211" s="122"/>
    </row>
    <row r="212" spans="1:9" s="110" customFormat="1" hidden="1" x14ac:dyDescent="0.25">
      <c r="A212" s="299"/>
      <c r="B212" s="277"/>
      <c r="C212" s="277"/>
      <c r="D212" s="281"/>
      <c r="E212" s="277"/>
      <c r="F212" s="87">
        <f t="shared" si="10"/>
        <v>0</v>
      </c>
      <c r="G212" s="122" t="s">
        <v>349</v>
      </c>
      <c r="I212" s="122"/>
    </row>
    <row r="213" spans="1:9" s="110" customFormat="1" hidden="1" x14ac:dyDescent="0.25">
      <c r="A213" s="299"/>
      <c r="B213" s="277"/>
      <c r="C213" s="277"/>
      <c r="D213" s="281"/>
      <c r="E213" s="277"/>
      <c r="F213" s="87">
        <f t="shared" si="10"/>
        <v>0</v>
      </c>
      <c r="G213" s="122" t="s">
        <v>349</v>
      </c>
      <c r="I213" s="122"/>
    </row>
    <row r="214" spans="1:9" s="110" customFormat="1" hidden="1" x14ac:dyDescent="0.25">
      <c r="A214" s="299"/>
      <c r="B214" s="277"/>
      <c r="C214" s="277"/>
      <c r="D214" s="281"/>
      <c r="E214" s="277"/>
      <c r="F214" s="87">
        <f t="shared" si="10"/>
        <v>0</v>
      </c>
      <c r="G214" s="122" t="s">
        <v>349</v>
      </c>
      <c r="I214" s="122"/>
    </row>
    <row r="215" spans="1:9" s="110" customFormat="1" hidden="1" x14ac:dyDescent="0.25">
      <c r="A215" s="299"/>
      <c r="B215" s="277"/>
      <c r="C215" s="277"/>
      <c r="D215" s="281"/>
      <c r="E215" s="277"/>
      <c r="F215" s="87">
        <f t="shared" si="10"/>
        <v>0</v>
      </c>
      <c r="G215" s="122" t="s">
        <v>349</v>
      </c>
      <c r="I215" s="122"/>
    </row>
    <row r="216" spans="1:9" s="110" customFormat="1" hidden="1" x14ac:dyDescent="0.25">
      <c r="A216" s="299"/>
      <c r="B216" s="277"/>
      <c r="C216" s="277"/>
      <c r="D216" s="281"/>
      <c r="E216" s="277"/>
      <c r="F216" s="87">
        <f t="shared" si="10"/>
        <v>0</v>
      </c>
      <c r="G216" s="122" t="s">
        <v>349</v>
      </c>
      <c r="I216" s="122"/>
    </row>
    <row r="217" spans="1:9" s="110" customFormat="1" hidden="1" x14ac:dyDescent="0.25">
      <c r="A217" s="299"/>
      <c r="B217" s="277"/>
      <c r="C217" s="277"/>
      <c r="D217" s="281"/>
      <c r="E217" s="277"/>
      <c r="F217" s="87">
        <f t="shared" si="10"/>
        <v>0</v>
      </c>
      <c r="G217" s="122" t="s">
        <v>349</v>
      </c>
      <c r="I217" s="122"/>
    </row>
    <row r="218" spans="1:9" s="110" customFormat="1" hidden="1" x14ac:dyDescent="0.25">
      <c r="A218" s="299"/>
      <c r="B218" s="277"/>
      <c r="C218" s="277"/>
      <c r="D218" s="281"/>
      <c r="E218" s="277"/>
      <c r="F218" s="87">
        <f t="shared" si="10"/>
        <v>0</v>
      </c>
      <c r="G218" s="122" t="s">
        <v>349</v>
      </c>
      <c r="I218" s="122"/>
    </row>
    <row r="219" spans="1:9" s="110" customFormat="1" hidden="1" x14ac:dyDescent="0.25">
      <c r="A219" s="299"/>
      <c r="B219" s="277"/>
      <c r="C219" s="277"/>
      <c r="D219" s="281"/>
      <c r="E219" s="277"/>
      <c r="F219" s="87">
        <f t="shared" si="10"/>
        <v>0</v>
      </c>
      <c r="G219" s="122" t="s">
        <v>349</v>
      </c>
      <c r="I219" s="122"/>
    </row>
    <row r="220" spans="1:9" s="110" customFormat="1" hidden="1" x14ac:dyDescent="0.25">
      <c r="A220" s="299"/>
      <c r="B220" s="277"/>
      <c r="C220" s="277"/>
      <c r="D220" s="281"/>
      <c r="E220" s="277"/>
      <c r="F220" s="87">
        <f t="shared" si="10"/>
        <v>0</v>
      </c>
      <c r="G220" s="122" t="s">
        <v>349</v>
      </c>
      <c r="I220" s="122"/>
    </row>
    <row r="221" spans="1:9" s="110" customFormat="1" hidden="1" x14ac:dyDescent="0.25">
      <c r="A221" s="299"/>
      <c r="B221" s="277"/>
      <c r="C221" s="277"/>
      <c r="D221" s="281"/>
      <c r="E221" s="277"/>
      <c r="F221" s="87">
        <f t="shared" si="10"/>
        <v>0</v>
      </c>
      <c r="G221" s="122" t="s">
        <v>349</v>
      </c>
      <c r="I221" s="122"/>
    </row>
    <row r="222" spans="1:9" s="110" customFormat="1" hidden="1" x14ac:dyDescent="0.25">
      <c r="A222" s="299"/>
      <c r="B222" s="277"/>
      <c r="C222" s="277"/>
      <c r="D222" s="281"/>
      <c r="E222" s="277"/>
      <c r="F222" s="87">
        <f t="shared" si="10"/>
        <v>0</v>
      </c>
      <c r="G222" s="122" t="s">
        <v>349</v>
      </c>
      <c r="I222" s="122"/>
    </row>
    <row r="223" spans="1:9" s="110" customFormat="1" hidden="1" x14ac:dyDescent="0.25">
      <c r="A223" s="299"/>
      <c r="B223" s="277"/>
      <c r="C223" s="277"/>
      <c r="D223" s="281"/>
      <c r="E223" s="277"/>
      <c r="F223" s="87">
        <f t="shared" si="10"/>
        <v>0</v>
      </c>
      <c r="G223" s="122" t="s">
        <v>349</v>
      </c>
      <c r="I223" s="122"/>
    </row>
    <row r="224" spans="1:9" s="110" customFormat="1" hidden="1" x14ac:dyDescent="0.25">
      <c r="A224" s="299"/>
      <c r="B224" s="277"/>
      <c r="C224" s="277"/>
      <c r="D224" s="281"/>
      <c r="E224" s="277"/>
      <c r="F224" s="87">
        <f t="shared" si="10"/>
        <v>0</v>
      </c>
      <c r="G224" s="122" t="s">
        <v>349</v>
      </c>
      <c r="I224" s="122"/>
    </row>
    <row r="225" spans="1:9" s="110" customFormat="1" hidden="1" x14ac:dyDescent="0.25">
      <c r="A225" s="299"/>
      <c r="B225" s="277"/>
      <c r="C225" s="277"/>
      <c r="D225" s="281"/>
      <c r="E225" s="277"/>
      <c r="F225" s="87">
        <f t="shared" si="10"/>
        <v>0</v>
      </c>
      <c r="G225" s="122" t="s">
        <v>349</v>
      </c>
      <c r="I225" s="122"/>
    </row>
    <row r="226" spans="1:9" s="110" customFormat="1" hidden="1" x14ac:dyDescent="0.25">
      <c r="A226" s="299"/>
      <c r="B226" s="277"/>
      <c r="C226" s="277"/>
      <c r="D226" s="281"/>
      <c r="E226" s="277"/>
      <c r="F226" s="87">
        <f t="shared" si="10"/>
        <v>0</v>
      </c>
      <c r="G226" s="122" t="s">
        <v>349</v>
      </c>
      <c r="I226" s="122"/>
    </row>
    <row r="227" spans="1:9" s="110" customFormat="1" hidden="1" x14ac:dyDescent="0.25">
      <c r="A227" s="299"/>
      <c r="B227" s="277"/>
      <c r="C227" s="277"/>
      <c r="D227" s="281"/>
      <c r="E227" s="277"/>
      <c r="F227" s="87">
        <f t="shared" si="10"/>
        <v>0</v>
      </c>
      <c r="G227" s="122" t="s">
        <v>349</v>
      </c>
      <c r="I227" s="122"/>
    </row>
    <row r="228" spans="1:9" s="110" customFormat="1" hidden="1" x14ac:dyDescent="0.25">
      <c r="A228" s="299"/>
      <c r="B228" s="277"/>
      <c r="C228" s="277"/>
      <c r="D228" s="281"/>
      <c r="E228" s="277"/>
      <c r="F228" s="87">
        <f t="shared" si="10"/>
        <v>0</v>
      </c>
      <c r="G228" s="122" t="s">
        <v>349</v>
      </c>
      <c r="I228" s="122"/>
    </row>
    <row r="229" spans="1:9" s="110" customFormat="1" hidden="1" x14ac:dyDescent="0.25">
      <c r="A229" s="299"/>
      <c r="B229" s="277"/>
      <c r="C229" s="277"/>
      <c r="D229" s="281"/>
      <c r="E229" s="277"/>
      <c r="F229" s="87">
        <f t="shared" si="10"/>
        <v>0</v>
      </c>
      <c r="G229" s="122" t="s">
        <v>349</v>
      </c>
      <c r="I229" s="122"/>
    </row>
    <row r="230" spans="1:9" s="110" customFormat="1" hidden="1" x14ac:dyDescent="0.25">
      <c r="A230" s="299"/>
      <c r="B230" s="277"/>
      <c r="C230" s="277"/>
      <c r="D230" s="281"/>
      <c r="E230" s="277"/>
      <c r="F230" s="87">
        <f t="shared" si="10"/>
        <v>0</v>
      </c>
      <c r="G230" s="122" t="s">
        <v>349</v>
      </c>
      <c r="I230" s="122"/>
    </row>
    <row r="231" spans="1:9" s="110" customFormat="1" hidden="1" x14ac:dyDescent="0.25">
      <c r="A231" s="299"/>
      <c r="B231" s="277"/>
      <c r="C231" s="277"/>
      <c r="D231" s="281"/>
      <c r="E231" s="277"/>
      <c r="F231" s="87">
        <f t="shared" si="10"/>
        <v>0</v>
      </c>
      <c r="G231" s="122" t="s">
        <v>349</v>
      </c>
      <c r="I231" s="122"/>
    </row>
    <row r="232" spans="1:9" s="110" customFormat="1" hidden="1" x14ac:dyDescent="0.25">
      <c r="A232" s="299"/>
      <c r="B232" s="277"/>
      <c r="C232" s="277"/>
      <c r="D232" s="281"/>
      <c r="E232" s="277"/>
      <c r="F232" s="87">
        <f t="shared" si="10"/>
        <v>0</v>
      </c>
      <c r="G232" s="122" t="s">
        <v>349</v>
      </c>
      <c r="I232" s="122"/>
    </row>
    <row r="233" spans="1:9" s="110" customFormat="1" hidden="1" x14ac:dyDescent="0.25">
      <c r="A233" s="299"/>
      <c r="B233" s="277"/>
      <c r="C233" s="277"/>
      <c r="D233" s="281"/>
      <c r="E233" s="277"/>
      <c r="F233" s="87">
        <f t="shared" si="10"/>
        <v>0</v>
      </c>
      <c r="G233" s="122" t="s">
        <v>349</v>
      </c>
      <c r="I233" s="122"/>
    </row>
    <row r="234" spans="1:9" s="110" customFormat="1" hidden="1" x14ac:dyDescent="0.25">
      <c r="A234" s="299"/>
      <c r="B234" s="277"/>
      <c r="C234" s="277"/>
      <c r="D234" s="281"/>
      <c r="E234" s="277"/>
      <c r="F234" s="87">
        <f t="shared" si="10"/>
        <v>0</v>
      </c>
      <c r="G234" s="122" t="s">
        <v>349</v>
      </c>
      <c r="I234" s="122"/>
    </row>
    <row r="235" spans="1:9" s="110" customFormat="1" hidden="1" x14ac:dyDescent="0.25">
      <c r="A235" s="299"/>
      <c r="B235" s="277"/>
      <c r="C235" s="277"/>
      <c r="D235" s="281"/>
      <c r="E235" s="277"/>
      <c r="F235" s="87">
        <f t="shared" si="10"/>
        <v>0</v>
      </c>
      <c r="G235" s="122" t="s">
        <v>349</v>
      </c>
      <c r="I235" s="122"/>
    </row>
    <row r="236" spans="1:9" s="110" customFormat="1" hidden="1" x14ac:dyDescent="0.25">
      <c r="A236" s="299"/>
      <c r="B236" s="277"/>
      <c r="C236" s="277"/>
      <c r="D236" s="281"/>
      <c r="E236" s="277"/>
      <c r="F236" s="87">
        <f t="shared" si="10"/>
        <v>0</v>
      </c>
      <c r="G236" s="122" t="s">
        <v>349</v>
      </c>
      <c r="I236" s="122"/>
    </row>
    <row r="237" spans="1:9" s="110" customFormat="1" hidden="1" x14ac:dyDescent="0.25">
      <c r="A237" s="299"/>
      <c r="B237" s="277"/>
      <c r="C237" s="277"/>
      <c r="D237" s="281"/>
      <c r="E237" s="277"/>
      <c r="F237" s="87">
        <f t="shared" si="10"/>
        <v>0</v>
      </c>
      <c r="G237" s="122" t="s">
        <v>349</v>
      </c>
      <c r="I237" s="122"/>
    </row>
    <row r="238" spans="1:9" s="110" customFormat="1" hidden="1" x14ac:dyDescent="0.25">
      <c r="A238" s="299"/>
      <c r="B238" s="277"/>
      <c r="C238" s="277"/>
      <c r="D238" s="281"/>
      <c r="E238" s="277"/>
      <c r="F238" s="87">
        <f t="shared" si="10"/>
        <v>0</v>
      </c>
      <c r="G238" s="122" t="s">
        <v>349</v>
      </c>
      <c r="I238" s="122"/>
    </row>
    <row r="239" spans="1:9" s="110" customFormat="1" hidden="1" x14ac:dyDescent="0.25">
      <c r="A239" s="299"/>
      <c r="B239" s="277"/>
      <c r="C239" s="277"/>
      <c r="D239" s="281"/>
      <c r="E239" s="277"/>
      <c r="F239" s="87">
        <f t="shared" si="10"/>
        <v>0</v>
      </c>
      <c r="G239" s="122" t="s">
        <v>349</v>
      </c>
      <c r="I239" s="122"/>
    </row>
    <row r="240" spans="1:9" s="110" customFormat="1" hidden="1" x14ac:dyDescent="0.25">
      <c r="A240" s="299"/>
      <c r="B240" s="277"/>
      <c r="C240" s="277"/>
      <c r="D240" s="281"/>
      <c r="E240" s="277"/>
      <c r="F240" s="87">
        <f t="shared" si="10"/>
        <v>0</v>
      </c>
      <c r="G240" s="122" t="s">
        <v>349</v>
      </c>
      <c r="I240" s="122"/>
    </row>
    <row r="241" spans="1:9" s="110" customFormat="1" hidden="1" x14ac:dyDescent="0.25">
      <c r="A241" s="299"/>
      <c r="B241" s="277"/>
      <c r="C241" s="277"/>
      <c r="D241" s="281"/>
      <c r="E241" s="277"/>
      <c r="F241" s="87">
        <f t="shared" si="10"/>
        <v>0</v>
      </c>
      <c r="G241" s="122" t="s">
        <v>349</v>
      </c>
      <c r="I241" s="122"/>
    </row>
    <row r="242" spans="1:9" s="110" customFormat="1" hidden="1" x14ac:dyDescent="0.25">
      <c r="A242" s="299"/>
      <c r="B242" s="277"/>
      <c r="C242" s="277"/>
      <c r="D242" s="281"/>
      <c r="E242" s="277"/>
      <c r="F242" s="87">
        <f t="shared" si="10"/>
        <v>0</v>
      </c>
      <c r="G242" s="122" t="s">
        <v>349</v>
      </c>
      <c r="I242" s="122"/>
    </row>
    <row r="243" spans="1:9" s="110" customFormat="1" hidden="1" x14ac:dyDescent="0.25">
      <c r="A243" s="299"/>
      <c r="B243" s="277"/>
      <c r="C243" s="277"/>
      <c r="D243" s="281"/>
      <c r="E243" s="277"/>
      <c r="F243" s="87">
        <f t="shared" si="10"/>
        <v>0</v>
      </c>
      <c r="G243" s="122" t="s">
        <v>349</v>
      </c>
      <c r="I243" s="122"/>
    </row>
    <row r="244" spans="1:9" s="110" customFormat="1" hidden="1" x14ac:dyDescent="0.25">
      <c r="A244" s="299"/>
      <c r="B244" s="277"/>
      <c r="C244" s="277"/>
      <c r="D244" s="281"/>
      <c r="E244" s="277"/>
      <c r="F244" s="87">
        <f t="shared" si="10"/>
        <v>0</v>
      </c>
      <c r="G244" s="122" t="s">
        <v>349</v>
      </c>
      <c r="I244" s="122"/>
    </row>
    <row r="245" spans="1:9" s="110" customFormat="1" hidden="1" x14ac:dyDescent="0.25">
      <c r="A245" s="299"/>
      <c r="B245" s="277"/>
      <c r="C245" s="277"/>
      <c r="D245" s="281"/>
      <c r="E245" s="277"/>
      <c r="F245" s="87">
        <f t="shared" si="10"/>
        <v>0</v>
      </c>
      <c r="G245" s="122" t="s">
        <v>349</v>
      </c>
      <c r="I245" s="122"/>
    </row>
    <row r="246" spans="1:9" s="110" customFormat="1" hidden="1" x14ac:dyDescent="0.25">
      <c r="A246" s="299"/>
      <c r="B246" s="277"/>
      <c r="C246" s="277"/>
      <c r="D246" s="281"/>
      <c r="E246" s="277"/>
      <c r="F246" s="87">
        <f t="shared" si="10"/>
        <v>0</v>
      </c>
      <c r="G246" s="122" t="s">
        <v>349</v>
      </c>
      <c r="I246" s="122"/>
    </row>
    <row r="247" spans="1:9" s="110" customFormat="1" hidden="1" x14ac:dyDescent="0.25">
      <c r="A247" s="299"/>
      <c r="B247" s="277"/>
      <c r="C247" s="277"/>
      <c r="D247" s="281"/>
      <c r="E247" s="277"/>
      <c r="F247" s="87">
        <f t="shared" si="10"/>
        <v>0</v>
      </c>
      <c r="G247" s="122" t="s">
        <v>349</v>
      </c>
      <c r="I247" s="122"/>
    </row>
    <row r="248" spans="1:9" s="110" customFormat="1" hidden="1" x14ac:dyDescent="0.25">
      <c r="A248" s="299"/>
      <c r="B248" s="277"/>
      <c r="C248" s="277"/>
      <c r="D248" s="281"/>
      <c r="E248" s="277"/>
      <c r="F248" s="87">
        <f t="shared" si="10"/>
        <v>0</v>
      </c>
      <c r="G248" s="122" t="s">
        <v>349</v>
      </c>
      <c r="I248" s="122"/>
    </row>
    <row r="249" spans="1:9" s="110" customFormat="1" hidden="1" x14ac:dyDescent="0.25">
      <c r="A249" s="299"/>
      <c r="B249" s="277"/>
      <c r="C249" s="277"/>
      <c r="D249" s="281"/>
      <c r="E249" s="277"/>
      <c r="F249" s="87">
        <f t="shared" si="10"/>
        <v>0</v>
      </c>
      <c r="G249" s="122" t="s">
        <v>349</v>
      </c>
      <c r="I249" s="122"/>
    </row>
    <row r="250" spans="1:9" s="110" customFormat="1" hidden="1" x14ac:dyDescent="0.25">
      <c r="A250" s="299"/>
      <c r="B250" s="277"/>
      <c r="C250" s="277"/>
      <c r="D250" s="281"/>
      <c r="E250" s="277"/>
      <c r="F250" s="87">
        <f t="shared" si="10"/>
        <v>0</v>
      </c>
      <c r="G250" s="122" t="s">
        <v>349</v>
      </c>
      <c r="I250" s="122"/>
    </row>
    <row r="251" spans="1:9" s="110" customFormat="1" hidden="1" x14ac:dyDescent="0.25">
      <c r="A251" s="299"/>
      <c r="B251" s="277"/>
      <c r="C251" s="277"/>
      <c r="D251" s="281"/>
      <c r="E251" s="277"/>
      <c r="F251" s="87">
        <f t="shared" si="10"/>
        <v>0</v>
      </c>
      <c r="G251" s="122" t="s">
        <v>349</v>
      </c>
      <c r="I251" s="122"/>
    </row>
    <row r="252" spans="1:9" s="110" customFormat="1" hidden="1" x14ac:dyDescent="0.25">
      <c r="A252" s="299"/>
      <c r="B252" s="277"/>
      <c r="C252" s="277"/>
      <c r="D252" s="281"/>
      <c r="E252" s="277"/>
      <c r="F252" s="87">
        <f t="shared" si="10"/>
        <v>0</v>
      </c>
      <c r="G252" s="122" t="s">
        <v>349</v>
      </c>
      <c r="I252" s="122"/>
    </row>
    <row r="253" spans="1:9" s="110" customFormat="1" hidden="1" x14ac:dyDescent="0.25">
      <c r="A253" s="299"/>
      <c r="B253" s="277"/>
      <c r="C253" s="277"/>
      <c r="D253" s="281"/>
      <c r="E253" s="277"/>
      <c r="F253" s="87">
        <f t="shared" si="10"/>
        <v>0</v>
      </c>
      <c r="G253" s="122" t="s">
        <v>349</v>
      </c>
      <c r="I253" s="122"/>
    </row>
    <row r="254" spans="1:9" s="110" customFormat="1" hidden="1" x14ac:dyDescent="0.25">
      <c r="A254" s="299"/>
      <c r="B254" s="277"/>
      <c r="C254" s="277"/>
      <c r="D254" s="281"/>
      <c r="E254" s="277"/>
      <c r="F254" s="87">
        <f t="shared" si="10"/>
        <v>0</v>
      </c>
      <c r="G254" s="122" t="s">
        <v>349</v>
      </c>
      <c r="I254" s="122"/>
    </row>
    <row r="255" spans="1:9" s="110" customFormat="1" hidden="1" x14ac:dyDescent="0.25">
      <c r="A255" s="299"/>
      <c r="B255" s="277"/>
      <c r="C255" s="277"/>
      <c r="D255" s="281"/>
      <c r="E255" s="277"/>
      <c r="F255" s="87">
        <f t="shared" si="10"/>
        <v>0</v>
      </c>
      <c r="G255" s="122" t="s">
        <v>349</v>
      </c>
      <c r="I255" s="122"/>
    </row>
    <row r="256" spans="1:9" s="110" customFormat="1" hidden="1" x14ac:dyDescent="0.25">
      <c r="A256" s="299"/>
      <c r="B256" s="277"/>
      <c r="C256" s="277"/>
      <c r="D256" s="281"/>
      <c r="E256" s="277"/>
      <c r="F256" s="87">
        <f t="shared" si="10"/>
        <v>0</v>
      </c>
      <c r="G256" s="122" t="s">
        <v>349</v>
      </c>
      <c r="I256" s="122"/>
    </row>
    <row r="257" spans="1:17" s="110" customFormat="1" hidden="1" x14ac:dyDescent="0.25">
      <c r="A257" s="299"/>
      <c r="B257" s="277"/>
      <c r="C257" s="277"/>
      <c r="D257" s="281"/>
      <c r="E257" s="277"/>
      <c r="F257" s="87">
        <f t="shared" si="10"/>
        <v>0</v>
      </c>
      <c r="G257" s="122" t="s">
        <v>349</v>
      </c>
      <c r="I257" s="122"/>
    </row>
    <row r="258" spans="1:17" s="110" customFormat="1" hidden="1" x14ac:dyDescent="0.25">
      <c r="A258" s="299"/>
      <c r="B258" s="277"/>
      <c r="C258" s="277"/>
      <c r="D258" s="281"/>
      <c r="E258" s="277"/>
      <c r="F258" s="87">
        <f t="shared" si="10"/>
        <v>0</v>
      </c>
      <c r="G258" s="122" t="s">
        <v>349</v>
      </c>
      <c r="I258" s="122"/>
    </row>
    <row r="259" spans="1:17" s="110" customFormat="1" hidden="1" x14ac:dyDescent="0.25">
      <c r="A259" s="299"/>
      <c r="B259" s="277"/>
      <c r="C259" s="277"/>
      <c r="D259" s="281"/>
      <c r="E259" s="277"/>
      <c r="F259" s="87">
        <f t="shared" si="10"/>
        <v>0</v>
      </c>
      <c r="G259" s="122" t="s">
        <v>349</v>
      </c>
      <c r="I259" s="122"/>
    </row>
    <row r="260" spans="1:17" s="110" customFormat="1" hidden="1" x14ac:dyDescent="0.25">
      <c r="A260" s="299"/>
      <c r="B260" s="277"/>
      <c r="C260" s="277"/>
      <c r="D260" s="281"/>
      <c r="E260" s="277"/>
      <c r="F260" s="87">
        <f t="shared" si="10"/>
        <v>0</v>
      </c>
      <c r="G260" s="122" t="s">
        <v>349</v>
      </c>
      <c r="I260" s="122"/>
    </row>
    <row r="261" spans="1:17" s="110" customFormat="1" hidden="1" x14ac:dyDescent="0.25">
      <c r="A261" s="299"/>
      <c r="B261" s="277"/>
      <c r="C261" s="277"/>
      <c r="D261" s="281"/>
      <c r="E261" s="277"/>
      <c r="F261" s="87">
        <f t="shared" si="10"/>
        <v>0</v>
      </c>
      <c r="G261" s="122" t="s">
        <v>349</v>
      </c>
      <c r="I261" s="122"/>
    </row>
    <row r="262" spans="1:17" s="110" customFormat="1" hidden="1" x14ac:dyDescent="0.25">
      <c r="A262" s="299"/>
      <c r="B262" s="277"/>
      <c r="C262" s="277"/>
      <c r="D262" s="281"/>
      <c r="E262" s="277"/>
      <c r="F262" s="87">
        <f t="shared" si="10"/>
        <v>0</v>
      </c>
      <c r="G262" s="122" t="s">
        <v>349</v>
      </c>
      <c r="I262" s="122"/>
    </row>
    <row r="263" spans="1:17" s="110" customFormat="1" hidden="1" x14ac:dyDescent="0.25">
      <c r="A263" s="299"/>
      <c r="B263" s="277"/>
      <c r="C263" s="277"/>
      <c r="D263" s="281"/>
      <c r="E263" s="277"/>
      <c r="F263" s="87">
        <f t="shared" si="10"/>
        <v>0</v>
      </c>
      <c r="G263" s="122" t="s">
        <v>349</v>
      </c>
      <c r="I263" s="122"/>
    </row>
    <row r="264" spans="1:17" s="110" customFormat="1" hidden="1" x14ac:dyDescent="0.25">
      <c r="A264" s="299"/>
      <c r="B264" s="277"/>
      <c r="C264" s="277"/>
      <c r="D264" s="281"/>
      <c r="E264" s="277"/>
      <c r="F264" s="87">
        <f t="shared" si="10"/>
        <v>0</v>
      </c>
      <c r="G264" s="122" t="s">
        <v>349</v>
      </c>
      <c r="I264" s="122"/>
    </row>
    <row r="265" spans="1:17" s="110" customFormat="1" hidden="1" x14ac:dyDescent="0.25">
      <c r="A265" s="299"/>
      <c r="B265" s="277"/>
      <c r="C265" s="277"/>
      <c r="D265" s="281"/>
      <c r="E265" s="277"/>
      <c r="F265" s="87">
        <f t="shared" si="10"/>
        <v>0</v>
      </c>
      <c r="G265" s="122" t="s">
        <v>349</v>
      </c>
      <c r="I265" s="122"/>
    </row>
    <row r="266" spans="1:17" s="110" customFormat="1" x14ac:dyDescent="0.25">
      <c r="A266" s="280" t="s">
        <v>329</v>
      </c>
      <c r="B266" s="277">
        <v>2</v>
      </c>
      <c r="C266" s="277" t="s">
        <v>322</v>
      </c>
      <c r="D266" s="281">
        <f t="shared" ref="D266" ca="1" si="11">RAND()*1000000</f>
        <v>693532.28686912265</v>
      </c>
      <c r="E266" s="277">
        <v>3</v>
      </c>
      <c r="F266" s="309">
        <f ca="1">ROUND(+B266*D266*E266,2)</f>
        <v>4161193.72</v>
      </c>
      <c r="G266" s="122" t="s">
        <v>349</v>
      </c>
    </row>
    <row r="267" spans="1:17" s="110" customFormat="1" x14ac:dyDescent="0.25">
      <c r="A267" s="239"/>
      <c r="B267" s="98"/>
      <c r="C267" s="98"/>
      <c r="D267" s="207"/>
      <c r="E267" s="215" t="s">
        <v>34</v>
      </c>
      <c r="F267" s="323">
        <f ca="1">ROUND(SUBTOTAL(109,F136:F266),2)</f>
        <v>18201961.059999999</v>
      </c>
      <c r="G267" s="122" t="s">
        <v>349</v>
      </c>
      <c r="I267" s="125" t="s">
        <v>352</v>
      </c>
    </row>
    <row r="268" spans="1:17" x14ac:dyDescent="0.25">
      <c r="F268" s="311"/>
      <c r="G268" s="122" t="s">
        <v>347</v>
      </c>
    </row>
    <row r="269" spans="1:17" x14ac:dyDescent="0.25">
      <c r="C269" s="579" t="s">
        <v>101</v>
      </c>
      <c r="D269" s="579"/>
      <c r="E269" s="579"/>
      <c r="F269" s="87">
        <f ca="1">+F267+F135</f>
        <v>22066620.399999999</v>
      </c>
      <c r="G269" s="122" t="s">
        <v>347</v>
      </c>
      <c r="I269" s="149" t="s">
        <v>246</v>
      </c>
    </row>
    <row r="270" spans="1:17" s="110" customFormat="1" x14ac:dyDescent="0.25">
      <c r="A270" s="239"/>
      <c r="B270" s="98"/>
      <c r="C270" s="98"/>
      <c r="D270" s="98"/>
      <c r="E270" s="98"/>
      <c r="F270" s="138"/>
      <c r="G270" s="122" t="s">
        <v>347</v>
      </c>
    </row>
    <row r="271" spans="1:17" s="110" customFormat="1" x14ac:dyDescent="0.25">
      <c r="A271" s="251" t="s">
        <v>99</v>
      </c>
      <c r="B271" s="115"/>
      <c r="C271" s="115"/>
      <c r="D271" s="115"/>
      <c r="E271" s="115"/>
      <c r="F271" s="116"/>
      <c r="G271" s="122" t="s">
        <v>348</v>
      </c>
      <c r="I271" s="150" t="s">
        <v>245</v>
      </c>
    </row>
    <row r="272" spans="1:17" s="110" customFormat="1" ht="45" customHeight="1" x14ac:dyDescent="0.25">
      <c r="A272" s="571" t="s">
        <v>99</v>
      </c>
      <c r="B272" s="572"/>
      <c r="C272" s="572"/>
      <c r="D272" s="572"/>
      <c r="E272" s="572"/>
      <c r="F272" s="573"/>
      <c r="G272" s="110" t="s">
        <v>348</v>
      </c>
      <c r="I272" s="568" t="s">
        <v>307</v>
      </c>
      <c r="J272" s="568"/>
      <c r="K272" s="568"/>
      <c r="L272" s="568"/>
      <c r="M272" s="568"/>
      <c r="N272" s="568"/>
      <c r="O272" s="568"/>
      <c r="P272" s="568"/>
      <c r="Q272" s="568"/>
    </row>
    <row r="273" spans="1:17" x14ac:dyDescent="0.25">
      <c r="G273" s="291" t="s">
        <v>349</v>
      </c>
      <c r="I273" s="152"/>
    </row>
    <row r="274" spans="1:17" s="110" customFormat="1" x14ac:dyDescent="0.25">
      <c r="A274" s="251" t="s">
        <v>100</v>
      </c>
      <c r="B274" s="119"/>
      <c r="C274" s="119"/>
      <c r="D274" s="119"/>
      <c r="E274" s="119"/>
      <c r="F274" s="120"/>
      <c r="G274" s="110" t="s">
        <v>349</v>
      </c>
      <c r="I274" s="150" t="s">
        <v>245</v>
      </c>
    </row>
    <row r="275" spans="1:17" s="110" customFormat="1" ht="45" customHeight="1" x14ac:dyDescent="0.25">
      <c r="A275" s="571" t="s">
        <v>421</v>
      </c>
      <c r="B275" s="572"/>
      <c r="C275" s="572"/>
      <c r="D275" s="572"/>
      <c r="E275" s="572"/>
      <c r="F275" s="573"/>
      <c r="G275" s="291" t="s">
        <v>349</v>
      </c>
      <c r="I275" s="568" t="s">
        <v>307</v>
      </c>
      <c r="J275" s="568"/>
      <c r="K275" s="568"/>
      <c r="L275" s="568"/>
      <c r="M275" s="568"/>
      <c r="N275" s="568"/>
      <c r="O275" s="568"/>
      <c r="P275" s="568"/>
      <c r="Q275" s="568"/>
    </row>
  </sheetData>
  <sheetProtection algorithmName="SHA-512" hashValue="WdBV6kVBw4OTG8Q63AiUXRtNvCcQeyPh7aWSjzeLgK16lg0WPPh1bR5a+PEW/QyULjKaAFmJGsWACQIqpBF9iQ==" saltValue="ER5bpw0Ie8cJL1vBT/NSbA==" spinCount="100000" sheet="1" formatCells="0" formatRows="0" sort="0" autoFilter="0"/>
  <autoFilter ref="G1:G275" xr:uid="{00000000-0001-0000-1400-000000000000}"/>
  <mergeCells count="7">
    <mergeCell ref="I272:Q272"/>
    <mergeCell ref="I275:Q275"/>
    <mergeCell ref="A1:E1"/>
    <mergeCell ref="C269:E269"/>
    <mergeCell ref="A2:F2"/>
    <mergeCell ref="A272:F272"/>
    <mergeCell ref="A275:F275"/>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26"/>
  <sheetViews>
    <sheetView view="pageBreakPreview" zoomScaleNormal="100" zoomScaleSheetLayoutView="100" workbookViewId="0">
      <selection activeCell="A22" sqref="A22:D22"/>
    </sheetView>
  </sheetViews>
  <sheetFormatPr defaultRowHeight="15" x14ac:dyDescent="0.25"/>
  <cols>
    <col min="1" max="1" width="76.28515625" customWidth="1"/>
    <col min="2" max="3" width="18.7109375" customWidth="1"/>
    <col min="4" max="4" width="19.7109375" customWidth="1"/>
    <col min="5" max="5" width="3" customWidth="1"/>
  </cols>
  <sheetData>
    <row r="1" spans="1:6" ht="21.75" customHeight="1" x14ac:dyDescent="0.25">
      <c r="A1" s="566" t="s">
        <v>186</v>
      </c>
      <c r="B1" s="566"/>
      <c r="C1" s="566"/>
      <c r="D1" s="8">
        <f>+'Section A'!B2</f>
        <v>0</v>
      </c>
    </row>
    <row r="2" spans="1:6" ht="54.75" customHeight="1" x14ac:dyDescent="0.25">
      <c r="A2" s="590" t="s">
        <v>256</v>
      </c>
      <c r="B2" s="590"/>
      <c r="C2" s="590"/>
      <c r="D2" s="590"/>
    </row>
    <row r="3" spans="1:6" ht="15" customHeight="1" x14ac:dyDescent="0.25">
      <c r="A3" s="238" t="s">
        <v>62</v>
      </c>
      <c r="B3" s="23" t="s">
        <v>76</v>
      </c>
      <c r="C3" s="23" t="s">
        <v>77</v>
      </c>
      <c r="D3" s="320" t="s">
        <v>292</v>
      </c>
    </row>
    <row r="4" spans="1:6" s="122" customFormat="1" x14ac:dyDescent="0.25">
      <c r="A4" s="243"/>
      <c r="B4" s="144"/>
      <c r="C4" s="147"/>
      <c r="D4" s="87">
        <f>ROUND(B4*C4,2)</f>
        <v>0</v>
      </c>
      <c r="F4" s="328"/>
    </row>
    <row r="5" spans="1:6" s="122" customFormat="1" x14ac:dyDescent="0.25">
      <c r="A5" s="237"/>
      <c r="B5" s="285"/>
      <c r="C5" s="286"/>
      <c r="D5" s="87">
        <f>ROUND(B5*C5,2)</f>
        <v>0</v>
      </c>
    </row>
    <row r="6" spans="1:6" s="122" customFormat="1" x14ac:dyDescent="0.25">
      <c r="A6" s="237"/>
      <c r="B6" s="144"/>
      <c r="C6" s="147"/>
      <c r="D6" s="87">
        <f>ROUND(B6*C6,2)</f>
        <v>0</v>
      </c>
    </row>
    <row r="7" spans="1:6" s="122" customFormat="1" x14ac:dyDescent="0.25">
      <c r="A7" s="237"/>
      <c r="B7" s="144"/>
      <c r="C7" s="147"/>
      <c r="D7" s="309">
        <f>ROUND(B7*C7,2)</f>
        <v>0</v>
      </c>
    </row>
    <row r="8" spans="1:6" s="328" customFormat="1" x14ac:dyDescent="0.25">
      <c r="A8" s="327" t="str">
        <f>IF(SUBTOTAL(109,B4:B8)-'Section A'!E34&gt;0.004,"Indirect Base cannot exceed Total Direct Costs"," ")</f>
        <v xml:space="preserve"> </v>
      </c>
      <c r="B8" s="218"/>
      <c r="C8" s="218" t="s">
        <v>40</v>
      </c>
      <c r="D8" s="323">
        <f>ROUND(SUM(D4:D7),2)</f>
        <v>0</v>
      </c>
      <c r="F8" s="329" t="s">
        <v>293</v>
      </c>
    </row>
    <row r="9" spans="1:6" s="122" customFormat="1" x14ac:dyDescent="0.25">
      <c r="A9" s="237"/>
      <c r="B9" s="110"/>
      <c r="C9" s="110"/>
      <c r="D9" s="330"/>
    </row>
    <row r="10" spans="1:6" s="122" customFormat="1" x14ac:dyDescent="0.25">
      <c r="A10" s="276"/>
      <c r="B10" s="285"/>
      <c r="C10" s="286"/>
      <c r="D10" s="87">
        <f>ROUND(B10*C10,2)</f>
        <v>0</v>
      </c>
    </row>
    <row r="11" spans="1:6" s="122" customFormat="1" x14ac:dyDescent="0.25">
      <c r="A11" s="237"/>
      <c r="B11" s="285"/>
      <c r="C11" s="286"/>
      <c r="D11" s="87">
        <f>ROUND(B11*C11,2)</f>
        <v>0</v>
      </c>
    </row>
    <row r="12" spans="1:6" s="122" customFormat="1" x14ac:dyDescent="0.25">
      <c r="A12" s="237"/>
      <c r="B12" s="144"/>
      <c r="C12" s="147"/>
      <c r="D12" s="87">
        <f>ROUND(B12*C12,2)</f>
        <v>0</v>
      </c>
    </row>
    <row r="13" spans="1:6" s="122" customFormat="1" x14ac:dyDescent="0.25">
      <c r="A13" s="276"/>
      <c r="B13" s="285"/>
      <c r="C13" s="286"/>
      <c r="D13" s="309">
        <f>ROUND(B13*C13,2)</f>
        <v>0</v>
      </c>
    </row>
    <row r="14" spans="1:6" s="122" customFormat="1" x14ac:dyDescent="0.25">
      <c r="A14" s="245"/>
      <c r="B14" s="207"/>
      <c r="C14" s="215" t="s">
        <v>34</v>
      </c>
      <c r="D14" s="323">
        <f>ROUND(SUBTOTAL(109,D9:D13),2)</f>
        <v>0</v>
      </c>
      <c r="F14" s="125" t="s">
        <v>293</v>
      </c>
    </row>
    <row r="15" spans="1:6" x14ac:dyDescent="0.25">
      <c r="A15" s="8"/>
      <c r="B15" s="8"/>
      <c r="C15" s="8"/>
      <c r="D15" s="311"/>
    </row>
    <row r="16" spans="1:6" x14ac:dyDescent="0.25">
      <c r="A16" s="8"/>
      <c r="B16" s="579" t="s">
        <v>98</v>
      </c>
      <c r="C16" s="579"/>
      <c r="D16" s="87">
        <f>+D14+D8</f>
        <v>0</v>
      </c>
      <c r="F16" s="149" t="s">
        <v>246</v>
      </c>
    </row>
    <row r="17" spans="1:14" s="122" customFormat="1" x14ac:dyDescent="0.25">
      <c r="A17" s="245"/>
      <c r="B17" s="110"/>
      <c r="C17" s="141"/>
      <c r="D17" s="318"/>
    </row>
    <row r="18" spans="1:14" s="122" customFormat="1" x14ac:dyDescent="0.25">
      <c r="A18" s="251" t="s">
        <v>78</v>
      </c>
      <c r="B18" s="115"/>
      <c r="C18" s="115"/>
      <c r="D18" s="116"/>
      <c r="F18" s="150" t="s">
        <v>245</v>
      </c>
    </row>
    <row r="19" spans="1:14" s="122" customFormat="1" ht="45" customHeight="1" x14ac:dyDescent="0.25">
      <c r="A19" s="563"/>
      <c r="B19" s="564"/>
      <c r="C19" s="564"/>
      <c r="D19" s="565"/>
      <c r="F19" s="568" t="s">
        <v>307</v>
      </c>
      <c r="G19" s="568"/>
      <c r="H19" s="568"/>
      <c r="I19" s="568"/>
      <c r="J19" s="568"/>
      <c r="K19" s="568"/>
      <c r="L19" s="568"/>
      <c r="M19" s="568"/>
      <c r="N19" s="568"/>
    </row>
    <row r="20" spans="1:14" x14ac:dyDescent="0.25">
      <c r="A20" s="8"/>
      <c r="B20" s="8"/>
      <c r="C20" s="8"/>
      <c r="D20" s="8"/>
    </row>
    <row r="21" spans="1:14" s="122" customFormat="1" x14ac:dyDescent="0.25">
      <c r="A21" s="251" t="s">
        <v>97</v>
      </c>
      <c r="B21" s="119"/>
      <c r="C21" s="119"/>
      <c r="D21" s="120"/>
      <c r="F21" s="150" t="s">
        <v>245</v>
      </c>
    </row>
    <row r="22" spans="1:14" s="122" customFormat="1" ht="45" customHeight="1" x14ac:dyDescent="0.25">
      <c r="A22" s="571"/>
      <c r="B22" s="572"/>
      <c r="C22" s="572"/>
      <c r="D22" s="573"/>
      <c r="F22" s="568" t="s">
        <v>307</v>
      </c>
      <c r="G22" s="568"/>
      <c r="H22" s="568"/>
      <c r="I22" s="568"/>
      <c r="J22" s="568"/>
      <c r="K22" s="568"/>
      <c r="L22" s="568"/>
      <c r="M22" s="568"/>
      <c r="N22" s="568"/>
    </row>
    <row r="23" spans="1:14" ht="2.25" customHeight="1" x14ac:dyDescent="0.25">
      <c r="A23" s="331"/>
      <c r="B23" s="331"/>
      <c r="C23" s="331"/>
      <c r="D23" s="331"/>
    </row>
    <row r="24" spans="1:14" x14ac:dyDescent="0.25">
      <c r="A24" s="600"/>
      <c r="B24" s="600"/>
      <c r="C24" s="600"/>
      <c r="D24" s="600"/>
    </row>
    <row r="25" spans="1:14" x14ac:dyDescent="0.25">
      <c r="A25" s="600"/>
      <c r="B25" s="600"/>
      <c r="C25" s="600"/>
      <c r="D25" s="600"/>
    </row>
    <row r="26" spans="1:14" x14ac:dyDescent="0.25">
      <c r="A26" s="600"/>
      <c r="B26" s="600"/>
      <c r="C26" s="600"/>
      <c r="D26" s="600"/>
    </row>
  </sheetData>
  <sheetProtection algorithmName="SHA-512" hashValue="afYSc0LxbQ6ySKMZWpl2OPyAOjwww5O1xiK//TP1eCcFC1ONqH34HP3Nx7pR/rw3MpXGUeff+zq8o9nuvDakYw==" saltValue="rYcrNZCdAhk7+pJt1atiLQ==" spinCount="100000" sheet="1" formatCells="0" formatRows="0" sort="0"/>
  <mergeCells count="10">
    <mergeCell ref="A1:C1"/>
    <mergeCell ref="A2:D2"/>
    <mergeCell ref="B16:C16"/>
    <mergeCell ref="A19:D19"/>
    <mergeCell ref="A22:D22"/>
    <mergeCell ref="A24:D24"/>
    <mergeCell ref="A25:D25"/>
    <mergeCell ref="A26:D26"/>
    <mergeCell ref="F19:N19"/>
    <mergeCell ref="F22:N22"/>
  </mergeCells>
  <conditionalFormatting sqref="A8">
    <cfRule type="containsText" dxfId="8" priority="8" operator="containsText" text="exceed">
      <formula>NOT(ISERROR(SEARCH("exceed",A8)))</formula>
    </cfRule>
  </conditionalFormatting>
  <conditionalFormatting sqref="A23:D26">
    <cfRule type="containsText" dxfId="7" priority="4" operator="containsText" text="Budget">
      <formula>NOT(ISERROR(SEARCH("Budget",A23)))</formula>
    </cfRule>
  </conditionalFormatting>
  <conditionalFormatting sqref="F4">
    <cfRule type="containsText" dxfId="6" priority="1" operator="containsText" text="mtdccalculator">
      <formula>NOT(ISERROR(SEARCH("mtdccalculator",F4)))</formula>
    </cfRule>
    <cfRule type="containsText" dxfId="5" priority="2" operator="containsText" text="mtdccalculator">
      <formula>NOT(ISERROR(SEARCH("mtdccalculator",F4)))</formula>
    </cfRule>
    <cfRule type="containsText" dxfId="4" priority="3" operator="containsText" text="mtdccalculator">
      <formula>NOT(ISERROR(SEARCH("mtdccalculator",F4)))</formula>
    </cfRule>
  </conditionalFormatting>
  <printOptions horizontalCentered="1"/>
  <pageMargins left="0.25" right="0.25" top="0.25" bottom="0.5" header="0.3" footer="0.3"/>
  <pageSetup fitToHeight="0" orientation="landscape" blackAndWhite="1" r:id="rId1"/>
  <headerFooter>
    <oddFooter>&amp;L&amp;F&amp;RPage &amp;P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F8BD-0724-471F-AA8A-FF20E7092449}">
  <sheetPr>
    <pageSetUpPr fitToPage="1"/>
  </sheetPr>
  <dimension ref="B1:J24"/>
  <sheetViews>
    <sheetView view="pageBreakPreview" zoomScale="120" zoomScaleNormal="100" zoomScaleSheetLayoutView="120" workbookViewId="0">
      <selection activeCell="L24" sqref="L24"/>
    </sheetView>
  </sheetViews>
  <sheetFormatPr defaultColWidth="9.140625" defaultRowHeight="15" x14ac:dyDescent="0.25"/>
  <cols>
    <col min="1" max="1" width="1.28515625" style="336" customWidth="1"/>
    <col min="2" max="2" width="3.28515625" style="336" customWidth="1"/>
    <col min="3" max="3" width="7.7109375" style="336" customWidth="1"/>
    <col min="4" max="4" width="9.140625" style="336"/>
    <col min="5" max="5" width="18.140625" style="336" customWidth="1"/>
    <col min="6" max="6" width="3.42578125" style="336" customWidth="1"/>
    <col min="7" max="7" width="18.140625" style="336" customWidth="1"/>
    <col min="8" max="8" width="19.42578125" style="336" customWidth="1"/>
    <col min="9" max="9" width="3.28515625" style="336" customWidth="1"/>
    <col min="10" max="10" width="0.5703125" style="336" customWidth="1"/>
    <col min="11" max="11" width="9.140625" style="336"/>
    <col min="12" max="12" width="11.28515625" style="336" customWidth="1"/>
    <col min="13" max="16384" width="9.140625" style="336"/>
  </cols>
  <sheetData>
    <row r="1" spans="2:10" ht="7.5" customHeight="1" thickBot="1" x14ac:dyDescent="0.3"/>
    <row r="2" spans="2:10" ht="23.25" x14ac:dyDescent="0.35">
      <c r="B2" s="337" t="s">
        <v>395</v>
      </c>
      <c r="C2" s="338"/>
      <c r="D2" s="338"/>
      <c r="E2" s="338"/>
      <c r="F2" s="338"/>
      <c r="G2" s="338"/>
      <c r="H2" s="339"/>
      <c r="I2" s="340"/>
      <c r="J2" s="341"/>
    </row>
    <row r="3" spans="2:10" ht="5.25" customHeight="1" x14ac:dyDescent="0.25">
      <c r="B3" s="342"/>
      <c r="C3" s="343"/>
      <c r="D3" s="343"/>
      <c r="E3" s="343"/>
      <c r="F3" s="343"/>
      <c r="G3" s="343"/>
      <c r="H3" s="343"/>
      <c r="I3" s="344"/>
    </row>
    <row r="4" spans="2:10" ht="15" customHeight="1" x14ac:dyDescent="0.25">
      <c r="B4" s="601" t="s">
        <v>396</v>
      </c>
      <c r="C4" s="602"/>
      <c r="D4" s="602"/>
      <c r="E4" s="603"/>
      <c r="F4" s="604"/>
      <c r="G4" s="604"/>
      <c r="H4" s="604"/>
      <c r="I4" s="344"/>
    </row>
    <row r="5" spans="2:10" ht="4.5" customHeight="1" x14ac:dyDescent="0.25">
      <c r="B5" s="342"/>
      <c r="C5" s="343"/>
      <c r="D5" s="343"/>
      <c r="E5" s="343"/>
      <c r="F5" s="343"/>
      <c r="G5" s="343"/>
      <c r="H5" s="343"/>
      <c r="I5" s="344"/>
    </row>
    <row r="6" spans="2:10" ht="15.75" customHeight="1" thickBot="1" x14ac:dyDescent="0.35">
      <c r="B6" s="345"/>
      <c r="C6" s="346" t="s">
        <v>397</v>
      </c>
      <c r="D6" s="347"/>
      <c r="E6" s="347"/>
      <c r="F6" s="347"/>
      <c r="G6" s="348" t="s">
        <v>219</v>
      </c>
      <c r="H6" s="349">
        <f>+'Section A'!F3</f>
        <v>2026</v>
      </c>
      <c r="I6" s="350"/>
    </row>
    <row r="7" spans="2:10" ht="8.25" customHeight="1" thickTop="1" x14ac:dyDescent="0.25">
      <c r="B7" s="342"/>
      <c r="C7" s="343"/>
      <c r="D7" s="343"/>
      <c r="E7" s="343"/>
      <c r="F7" s="343"/>
      <c r="G7" s="343"/>
      <c r="H7" s="343"/>
      <c r="I7" s="344"/>
    </row>
    <row r="8" spans="2:10" x14ac:dyDescent="0.25">
      <c r="B8" s="351"/>
      <c r="C8" s="352"/>
      <c r="D8" s="352"/>
      <c r="E8" s="353" t="s">
        <v>398</v>
      </c>
      <c r="F8" s="343"/>
      <c r="G8" s="354">
        <v>0</v>
      </c>
      <c r="H8" s="343"/>
      <c r="I8" s="344"/>
    </row>
    <row r="9" spans="2:10" x14ac:dyDescent="0.25">
      <c r="B9" s="351"/>
      <c r="C9" s="352"/>
      <c r="D9" s="352"/>
      <c r="E9" s="353" t="s">
        <v>399</v>
      </c>
      <c r="F9" s="343"/>
      <c r="G9" s="354">
        <v>0</v>
      </c>
      <c r="H9" s="343"/>
      <c r="I9" s="344"/>
    </row>
    <row r="10" spans="2:10" x14ac:dyDescent="0.25">
      <c r="B10" s="351"/>
      <c r="C10" s="352"/>
      <c r="D10" s="352"/>
      <c r="E10" s="353" t="s">
        <v>400</v>
      </c>
      <c r="F10" s="343"/>
      <c r="G10" s="354">
        <v>0</v>
      </c>
      <c r="H10" s="343"/>
      <c r="I10" s="344"/>
    </row>
    <row r="11" spans="2:10" x14ac:dyDescent="0.25">
      <c r="B11" s="351"/>
      <c r="C11" s="352"/>
      <c r="D11" s="352"/>
      <c r="E11" s="353" t="s">
        <v>401</v>
      </c>
      <c r="F11" s="343"/>
      <c r="G11" s="354">
        <v>0</v>
      </c>
      <c r="H11" s="343"/>
      <c r="I11" s="344"/>
    </row>
    <row r="12" spans="2:10" x14ac:dyDescent="0.25">
      <c r="B12" s="351"/>
      <c r="C12" s="352"/>
      <c r="D12" s="352"/>
      <c r="E12" s="353" t="s">
        <v>402</v>
      </c>
      <c r="F12" s="343"/>
      <c r="G12" s="354">
        <v>0</v>
      </c>
      <c r="H12" s="343"/>
      <c r="I12" s="344"/>
    </row>
    <row r="13" spans="2:10" ht="30" customHeight="1" x14ac:dyDescent="0.25">
      <c r="B13" s="351"/>
      <c r="C13" s="605" t="str">
        <f>"Subawards (Calculated from Subaward Listings) - ("&amp;COUNTIFS(MTDCSubawardListing!$L:$L,"X")&amp;")*"</f>
        <v>Subawards (Calculated from Subaward Listings) - (0)*</v>
      </c>
      <c r="D13" s="605"/>
      <c r="E13" s="605"/>
      <c r="F13" s="343"/>
      <c r="G13" s="355">
        <f>MTDCSubawardListing!E56</f>
        <v>0</v>
      </c>
      <c r="H13" s="343"/>
      <c r="I13" s="344"/>
    </row>
    <row r="14" spans="2:10" s="363" customFormat="1" x14ac:dyDescent="0.25">
      <c r="B14" s="356"/>
      <c r="C14" s="357"/>
      <c r="D14" s="357"/>
      <c r="E14" s="358"/>
      <c r="F14" s="359" t="s">
        <v>403</v>
      </c>
      <c r="G14" s="360"/>
      <c r="H14" s="361">
        <f>SUM(G8:G13)</f>
        <v>0</v>
      </c>
      <c r="I14" s="362"/>
    </row>
    <row r="15" spans="2:10" s="363" customFormat="1" ht="9" customHeight="1" x14ac:dyDescent="0.25">
      <c r="B15" s="356"/>
      <c r="C15" s="357"/>
      <c r="D15" s="357"/>
      <c r="E15" s="358"/>
      <c r="F15" s="359"/>
      <c r="G15" s="360"/>
      <c r="H15" s="361"/>
      <c r="I15" s="362"/>
    </row>
    <row r="16" spans="2:10" x14ac:dyDescent="0.25">
      <c r="B16" s="351"/>
      <c r="C16" s="352"/>
      <c r="D16" s="352"/>
      <c r="E16" s="353" t="s">
        <v>404</v>
      </c>
      <c r="F16" s="343"/>
      <c r="G16" s="364">
        <f>MTDCSubawardListing!J56</f>
        <v>0</v>
      </c>
      <c r="H16" s="365"/>
      <c r="I16" s="344"/>
    </row>
    <row r="17" spans="2:9" s="363" customFormat="1" x14ac:dyDescent="0.25">
      <c r="B17" s="356"/>
      <c r="C17" s="357"/>
      <c r="D17" s="357"/>
      <c r="E17" s="366"/>
      <c r="F17" s="359" t="s">
        <v>395</v>
      </c>
      <c r="G17" s="360"/>
      <c r="H17" s="361">
        <f>H14-G16</f>
        <v>0</v>
      </c>
      <c r="I17" s="362"/>
    </row>
    <row r="18" spans="2:9" ht="9.75" customHeight="1" x14ac:dyDescent="0.25">
      <c r="B18" s="351"/>
      <c r="C18" s="352"/>
      <c r="D18" s="352"/>
      <c r="E18" s="353"/>
      <c r="F18" s="343"/>
      <c r="G18" s="343"/>
      <c r="H18" s="343"/>
      <c r="I18" s="344"/>
    </row>
    <row r="19" spans="2:9" ht="15.75" x14ac:dyDescent="0.25">
      <c r="B19" s="351"/>
      <c r="C19" s="357"/>
      <c r="D19" s="357"/>
      <c r="E19" s="367" t="s">
        <v>405</v>
      </c>
      <c r="F19" s="360"/>
      <c r="G19" s="368"/>
      <c r="H19" s="369">
        <f>H17*10%</f>
        <v>0</v>
      </c>
      <c r="I19" s="344"/>
    </row>
    <row r="20" spans="2:9" ht="8.25" customHeight="1" x14ac:dyDescent="0.25">
      <c r="B20" s="351"/>
      <c r="C20" s="357"/>
      <c r="D20" s="357"/>
      <c r="E20" s="367"/>
      <c r="F20" s="360"/>
      <c r="G20" s="360"/>
      <c r="H20" s="361"/>
      <c r="I20" s="344"/>
    </row>
    <row r="21" spans="2:9" ht="6.75" customHeight="1" x14ac:dyDescent="0.25">
      <c r="B21" s="351"/>
      <c r="C21" s="357"/>
      <c r="D21" s="357"/>
      <c r="E21" s="367"/>
      <c r="F21" s="360"/>
      <c r="G21" s="360"/>
      <c r="H21" s="361"/>
      <c r="I21" s="344"/>
    </row>
    <row r="22" spans="2:9" ht="15.75" customHeight="1" x14ac:dyDescent="0.25">
      <c r="B22" s="370" t="s">
        <v>406</v>
      </c>
      <c r="C22" s="357"/>
      <c r="D22" s="357"/>
      <c r="E22" s="367"/>
      <c r="F22" s="360"/>
      <c r="G22" s="360"/>
      <c r="H22" s="361"/>
      <c r="I22" s="344"/>
    </row>
    <row r="23" spans="2:9" ht="10.5" customHeight="1" thickBot="1" x14ac:dyDescent="0.3">
      <c r="B23" s="371"/>
      <c r="C23" s="372"/>
      <c r="D23" s="372"/>
      <c r="E23" s="372"/>
      <c r="F23" s="373"/>
      <c r="G23" s="373"/>
      <c r="H23" s="373"/>
      <c r="I23" s="374"/>
    </row>
    <row r="24" spans="2:9" ht="4.5" customHeight="1" x14ac:dyDescent="0.25"/>
  </sheetData>
  <sheetProtection sheet="1" objects="1" scenarios="1"/>
  <mergeCells count="3">
    <mergeCell ref="B4:D4"/>
    <mergeCell ref="E4:H4"/>
    <mergeCell ref="C13:E1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AB33-FCDC-43F6-8E4A-2ABD29ABBF06}">
  <sheetPr>
    <pageSetUpPr fitToPage="1"/>
  </sheetPr>
  <dimension ref="B1:P149"/>
  <sheetViews>
    <sheetView view="pageBreakPreview" zoomScaleNormal="100" zoomScaleSheetLayoutView="100" workbookViewId="0">
      <selection activeCell="L24" sqref="L24"/>
    </sheetView>
  </sheetViews>
  <sheetFormatPr defaultColWidth="9.140625" defaultRowHeight="15" x14ac:dyDescent="0.25"/>
  <cols>
    <col min="1" max="1" width="1.42578125" style="336" customWidth="1"/>
    <col min="2" max="2" width="3.28515625" style="336" customWidth="1"/>
    <col min="3" max="3" width="19.140625" style="336" bestFit="1" customWidth="1"/>
    <col min="4" max="4" width="20.28515625" style="336" customWidth="1"/>
    <col min="5" max="5" width="19.85546875" style="336" customWidth="1"/>
    <col min="6" max="6" width="22.85546875" style="336" customWidth="1"/>
    <col min="7" max="7" width="15.140625" style="336" customWidth="1"/>
    <col min="8" max="8" width="13" style="336" customWidth="1"/>
    <col min="9" max="9" width="18.28515625" style="336" bestFit="1" customWidth="1"/>
    <col min="10" max="10" width="16.7109375" style="336" customWidth="1"/>
    <col min="11" max="11" width="0.85546875" style="336" customWidth="1"/>
    <col min="12" max="12" width="9.140625" style="375"/>
    <col min="13" max="16384" width="9.140625" style="336"/>
  </cols>
  <sheetData>
    <row r="1" spans="2:12" ht="6" customHeight="1" x14ac:dyDescent="0.25"/>
    <row r="2" spans="2:12" ht="21" thickBot="1" x14ac:dyDescent="0.35">
      <c r="B2" s="376" t="s">
        <v>407</v>
      </c>
      <c r="C2" s="377"/>
      <c r="D2" s="377"/>
      <c r="E2" s="377"/>
      <c r="F2" s="377"/>
      <c r="G2" s="377"/>
      <c r="H2" s="377"/>
      <c r="I2" s="377"/>
      <c r="J2" s="378"/>
    </row>
    <row r="3" spans="2:12" ht="5.25" customHeight="1" thickTop="1" x14ac:dyDescent="0.25">
      <c r="B3" s="379"/>
      <c r="C3" s="343"/>
      <c r="D3" s="343"/>
      <c r="E3" s="343"/>
      <c r="F3" s="343"/>
      <c r="G3" s="343"/>
      <c r="H3" s="343"/>
      <c r="I3" s="343"/>
      <c r="J3" s="380"/>
    </row>
    <row r="4" spans="2:12" ht="26.25" customHeight="1" x14ac:dyDescent="0.25">
      <c r="B4" s="379"/>
      <c r="C4" s="606" t="str">
        <f>IF(MTDCCalculator!E4="","","Name: "&amp;MTDCCalculator!E4)</f>
        <v/>
      </c>
      <c r="D4" s="606"/>
      <c r="E4" s="606"/>
      <c r="F4" s="607" t="s">
        <v>408</v>
      </c>
      <c r="G4" s="609" t="s">
        <v>409</v>
      </c>
      <c r="H4" s="609"/>
      <c r="I4" s="360"/>
      <c r="J4" s="381"/>
    </row>
    <row r="5" spans="2:12" s="388" customFormat="1" ht="30" x14ac:dyDescent="0.25">
      <c r="B5" s="382"/>
      <c r="C5" s="383" t="s">
        <v>410</v>
      </c>
      <c r="D5" s="383" t="s">
        <v>411</v>
      </c>
      <c r="E5" s="384" t="str">
        <f>"Amount Spent in FY"&amp;MTDCCalculator!H6</f>
        <v>Amount Spent in FY2026</v>
      </c>
      <c r="F5" s="608"/>
      <c r="G5" s="385" t="str">
        <f>"FY"&amp;MTDCCalculator!H6&amp;" is year ___"</f>
        <v>FY2026 is year ___</v>
      </c>
      <c r="H5" s="386" t="s">
        <v>412</v>
      </c>
      <c r="I5" s="383" t="s">
        <v>413</v>
      </c>
      <c r="J5" s="387" t="s">
        <v>414</v>
      </c>
      <c r="L5" s="375"/>
    </row>
    <row r="6" spans="2:12" x14ac:dyDescent="0.25">
      <c r="B6" s="389">
        <v>1</v>
      </c>
      <c r="C6" s="390"/>
      <c r="D6" s="354">
        <v>0</v>
      </c>
      <c r="E6" s="354">
        <v>0</v>
      </c>
      <c r="F6" s="354">
        <v>0</v>
      </c>
      <c r="G6" s="391"/>
      <c r="H6" s="391"/>
      <c r="I6" s="392">
        <f t="shared" ref="I6:I55" si="0">IF(G6="",0,IF(F6&gt;25000,0,IF(E6+F6&gt;25000,25000-F6,E6)))</f>
        <v>0</v>
      </c>
      <c r="J6" s="393">
        <f t="shared" ref="J6:J55" si="1">E6-I6</f>
        <v>0</v>
      </c>
      <c r="L6" s="375" t="str">
        <f t="shared" ref="L6:L55" si="2">IF(E6&gt;0,"X","")</f>
        <v/>
      </c>
    </row>
    <row r="7" spans="2:12" x14ac:dyDescent="0.25">
      <c r="B7" s="394">
        <v>2</v>
      </c>
      <c r="C7" s="395"/>
      <c r="D7" s="396">
        <v>0</v>
      </c>
      <c r="E7" s="396">
        <v>0</v>
      </c>
      <c r="F7" s="396">
        <v>0</v>
      </c>
      <c r="G7" s="397"/>
      <c r="H7" s="397"/>
      <c r="I7" s="398">
        <f t="shared" si="0"/>
        <v>0</v>
      </c>
      <c r="J7" s="399">
        <f t="shared" si="1"/>
        <v>0</v>
      </c>
      <c r="L7" s="375" t="str">
        <f t="shared" si="2"/>
        <v/>
      </c>
    </row>
    <row r="8" spans="2:12" x14ac:dyDescent="0.25">
      <c r="B8" s="389">
        <v>3</v>
      </c>
      <c r="C8" s="390"/>
      <c r="D8" s="354">
        <v>0</v>
      </c>
      <c r="E8" s="354">
        <v>0</v>
      </c>
      <c r="F8" s="354">
        <v>0</v>
      </c>
      <c r="G8" s="391"/>
      <c r="H8" s="391"/>
      <c r="I8" s="392">
        <f t="shared" si="0"/>
        <v>0</v>
      </c>
      <c r="J8" s="393">
        <f t="shared" si="1"/>
        <v>0</v>
      </c>
      <c r="L8" s="375" t="str">
        <f t="shared" si="2"/>
        <v/>
      </c>
    </row>
    <row r="9" spans="2:12" x14ac:dyDescent="0.25">
      <c r="B9" s="394">
        <v>4</v>
      </c>
      <c r="C9" s="395"/>
      <c r="D9" s="396">
        <v>0</v>
      </c>
      <c r="E9" s="396">
        <v>0</v>
      </c>
      <c r="F9" s="396">
        <v>0</v>
      </c>
      <c r="G9" s="397"/>
      <c r="H9" s="397"/>
      <c r="I9" s="398">
        <f t="shared" si="0"/>
        <v>0</v>
      </c>
      <c r="J9" s="399">
        <f t="shared" si="1"/>
        <v>0</v>
      </c>
      <c r="L9" s="375" t="str">
        <f t="shared" si="2"/>
        <v/>
      </c>
    </row>
    <row r="10" spans="2:12" x14ac:dyDescent="0.25">
      <c r="B10" s="389">
        <v>5</v>
      </c>
      <c r="C10" s="390"/>
      <c r="D10" s="354">
        <v>0</v>
      </c>
      <c r="E10" s="354">
        <v>0</v>
      </c>
      <c r="F10" s="354">
        <v>0</v>
      </c>
      <c r="G10" s="391"/>
      <c r="H10" s="391"/>
      <c r="I10" s="392">
        <f t="shared" si="0"/>
        <v>0</v>
      </c>
      <c r="J10" s="393">
        <f t="shared" si="1"/>
        <v>0</v>
      </c>
      <c r="L10" s="375" t="str">
        <f t="shared" si="2"/>
        <v/>
      </c>
    </row>
    <row r="11" spans="2:12" x14ac:dyDescent="0.25">
      <c r="B11" s="394">
        <v>6</v>
      </c>
      <c r="C11" s="395"/>
      <c r="D11" s="396">
        <v>0</v>
      </c>
      <c r="E11" s="396">
        <v>0</v>
      </c>
      <c r="F11" s="396">
        <v>0</v>
      </c>
      <c r="G11" s="397"/>
      <c r="H11" s="397"/>
      <c r="I11" s="398">
        <f t="shared" si="0"/>
        <v>0</v>
      </c>
      <c r="J11" s="399">
        <f t="shared" si="1"/>
        <v>0</v>
      </c>
      <c r="L11" s="375" t="str">
        <f t="shared" si="2"/>
        <v/>
      </c>
    </row>
    <row r="12" spans="2:12" x14ac:dyDescent="0.25">
      <c r="B12" s="389">
        <v>7</v>
      </c>
      <c r="C12" s="390"/>
      <c r="D12" s="354">
        <v>0</v>
      </c>
      <c r="E12" s="354">
        <v>0</v>
      </c>
      <c r="F12" s="354">
        <v>0</v>
      </c>
      <c r="G12" s="391"/>
      <c r="H12" s="391"/>
      <c r="I12" s="392">
        <f t="shared" si="0"/>
        <v>0</v>
      </c>
      <c r="J12" s="393">
        <f t="shared" si="1"/>
        <v>0</v>
      </c>
      <c r="L12" s="375" t="str">
        <f t="shared" si="2"/>
        <v/>
      </c>
    </row>
    <row r="13" spans="2:12" x14ac:dyDescent="0.25">
      <c r="B13" s="394">
        <v>8</v>
      </c>
      <c r="C13" s="395"/>
      <c r="D13" s="396">
        <v>0</v>
      </c>
      <c r="E13" s="396">
        <v>0</v>
      </c>
      <c r="F13" s="396">
        <v>0</v>
      </c>
      <c r="G13" s="397"/>
      <c r="H13" s="397"/>
      <c r="I13" s="398">
        <f t="shared" si="0"/>
        <v>0</v>
      </c>
      <c r="J13" s="399">
        <f t="shared" si="1"/>
        <v>0</v>
      </c>
      <c r="L13" s="375" t="str">
        <f t="shared" si="2"/>
        <v/>
      </c>
    </row>
    <row r="14" spans="2:12" x14ac:dyDescent="0.25">
      <c r="B14" s="389">
        <v>9</v>
      </c>
      <c r="C14" s="390"/>
      <c r="D14" s="354">
        <v>0</v>
      </c>
      <c r="E14" s="354">
        <v>0</v>
      </c>
      <c r="F14" s="354">
        <v>0</v>
      </c>
      <c r="G14" s="391"/>
      <c r="H14" s="391"/>
      <c r="I14" s="392">
        <f t="shared" si="0"/>
        <v>0</v>
      </c>
      <c r="J14" s="393">
        <f t="shared" si="1"/>
        <v>0</v>
      </c>
      <c r="L14" s="375" t="str">
        <f t="shared" si="2"/>
        <v/>
      </c>
    </row>
    <row r="15" spans="2:12" x14ac:dyDescent="0.25">
      <c r="B15" s="394">
        <v>10</v>
      </c>
      <c r="C15" s="395"/>
      <c r="D15" s="396">
        <v>0</v>
      </c>
      <c r="E15" s="396">
        <v>0</v>
      </c>
      <c r="F15" s="396">
        <v>0</v>
      </c>
      <c r="G15" s="397"/>
      <c r="H15" s="397"/>
      <c r="I15" s="398">
        <f t="shared" si="0"/>
        <v>0</v>
      </c>
      <c r="J15" s="399">
        <f t="shared" si="1"/>
        <v>0</v>
      </c>
      <c r="L15" s="375" t="str">
        <f t="shared" si="2"/>
        <v/>
      </c>
    </row>
    <row r="16" spans="2:12" x14ac:dyDescent="0.25">
      <c r="B16" s="389">
        <v>11</v>
      </c>
      <c r="C16" s="390"/>
      <c r="D16" s="354">
        <v>0</v>
      </c>
      <c r="E16" s="354">
        <v>0</v>
      </c>
      <c r="F16" s="354">
        <v>0</v>
      </c>
      <c r="G16" s="391"/>
      <c r="H16" s="391"/>
      <c r="I16" s="392">
        <f t="shared" si="0"/>
        <v>0</v>
      </c>
      <c r="J16" s="393">
        <f t="shared" si="1"/>
        <v>0</v>
      </c>
      <c r="L16" s="375" t="str">
        <f t="shared" si="2"/>
        <v/>
      </c>
    </row>
    <row r="17" spans="2:16" x14ac:dyDescent="0.25">
      <c r="B17" s="394">
        <v>12</v>
      </c>
      <c r="C17" s="395"/>
      <c r="D17" s="396">
        <v>0</v>
      </c>
      <c r="E17" s="396">
        <v>0</v>
      </c>
      <c r="F17" s="396">
        <v>0</v>
      </c>
      <c r="G17" s="397"/>
      <c r="H17" s="397"/>
      <c r="I17" s="398">
        <f t="shared" si="0"/>
        <v>0</v>
      </c>
      <c r="J17" s="399">
        <f t="shared" si="1"/>
        <v>0</v>
      </c>
      <c r="L17" s="375" t="str">
        <f t="shared" si="2"/>
        <v/>
      </c>
    </row>
    <row r="18" spans="2:16" x14ac:dyDescent="0.25">
      <c r="B18" s="389">
        <v>13</v>
      </c>
      <c r="C18" s="390"/>
      <c r="D18" s="354">
        <v>0</v>
      </c>
      <c r="E18" s="354">
        <v>0</v>
      </c>
      <c r="F18" s="354">
        <v>0</v>
      </c>
      <c r="G18" s="391"/>
      <c r="H18" s="391"/>
      <c r="I18" s="392">
        <f t="shared" si="0"/>
        <v>0</v>
      </c>
      <c r="J18" s="393">
        <f t="shared" si="1"/>
        <v>0</v>
      </c>
      <c r="L18" s="375" t="str">
        <f t="shared" si="2"/>
        <v/>
      </c>
    </row>
    <row r="19" spans="2:16" x14ac:dyDescent="0.25">
      <c r="B19" s="394">
        <v>14</v>
      </c>
      <c r="C19" s="395"/>
      <c r="D19" s="396">
        <v>0</v>
      </c>
      <c r="E19" s="396">
        <v>0</v>
      </c>
      <c r="F19" s="396">
        <v>0</v>
      </c>
      <c r="G19" s="397"/>
      <c r="H19" s="397"/>
      <c r="I19" s="398">
        <f t="shared" si="0"/>
        <v>0</v>
      </c>
      <c r="J19" s="399">
        <f t="shared" si="1"/>
        <v>0</v>
      </c>
      <c r="L19" s="375" t="str">
        <f t="shared" si="2"/>
        <v/>
      </c>
    </row>
    <row r="20" spans="2:16" x14ac:dyDescent="0.25">
      <c r="B20" s="389">
        <v>15</v>
      </c>
      <c r="C20" s="390"/>
      <c r="D20" s="354">
        <v>0</v>
      </c>
      <c r="E20" s="354">
        <v>0</v>
      </c>
      <c r="F20" s="354">
        <v>0</v>
      </c>
      <c r="G20" s="391"/>
      <c r="H20" s="391"/>
      <c r="I20" s="392">
        <f t="shared" si="0"/>
        <v>0</v>
      </c>
      <c r="J20" s="393">
        <f t="shared" si="1"/>
        <v>0</v>
      </c>
      <c r="L20" s="375" t="str">
        <f t="shared" si="2"/>
        <v/>
      </c>
    </row>
    <row r="21" spans="2:16" x14ac:dyDescent="0.25">
      <c r="B21" s="394">
        <v>16</v>
      </c>
      <c r="C21" s="395"/>
      <c r="D21" s="396">
        <v>0</v>
      </c>
      <c r="E21" s="396">
        <v>0</v>
      </c>
      <c r="F21" s="396">
        <v>0</v>
      </c>
      <c r="G21" s="397"/>
      <c r="H21" s="397"/>
      <c r="I21" s="398">
        <f t="shared" si="0"/>
        <v>0</v>
      </c>
      <c r="J21" s="399">
        <f t="shared" si="1"/>
        <v>0</v>
      </c>
      <c r="L21" s="375" t="str">
        <f t="shared" si="2"/>
        <v/>
      </c>
    </row>
    <row r="22" spans="2:16" x14ac:dyDescent="0.25">
      <c r="B22" s="389">
        <v>17</v>
      </c>
      <c r="C22" s="390"/>
      <c r="D22" s="354">
        <v>0</v>
      </c>
      <c r="E22" s="354">
        <v>0</v>
      </c>
      <c r="F22" s="354">
        <v>0</v>
      </c>
      <c r="G22" s="391"/>
      <c r="H22" s="391"/>
      <c r="I22" s="392">
        <f t="shared" si="0"/>
        <v>0</v>
      </c>
      <c r="J22" s="393">
        <f t="shared" si="1"/>
        <v>0</v>
      </c>
      <c r="L22" s="375" t="str">
        <f t="shared" si="2"/>
        <v/>
      </c>
    </row>
    <row r="23" spans="2:16" x14ac:dyDescent="0.25">
      <c r="B23" s="394">
        <v>18</v>
      </c>
      <c r="C23" s="395"/>
      <c r="D23" s="396">
        <v>0</v>
      </c>
      <c r="E23" s="396">
        <v>0</v>
      </c>
      <c r="F23" s="396">
        <v>0</v>
      </c>
      <c r="G23" s="397"/>
      <c r="H23" s="397"/>
      <c r="I23" s="398">
        <f t="shared" si="0"/>
        <v>0</v>
      </c>
      <c r="J23" s="399">
        <f t="shared" si="1"/>
        <v>0</v>
      </c>
      <c r="L23" s="375" t="str">
        <f t="shared" si="2"/>
        <v/>
      </c>
    </row>
    <row r="24" spans="2:16" x14ac:dyDescent="0.25">
      <c r="B24" s="389">
        <v>19</v>
      </c>
      <c r="C24" s="390"/>
      <c r="D24" s="354">
        <v>0</v>
      </c>
      <c r="E24" s="354">
        <v>0</v>
      </c>
      <c r="F24" s="354">
        <v>0</v>
      </c>
      <c r="G24" s="391"/>
      <c r="H24" s="391"/>
      <c r="I24" s="392">
        <f t="shared" si="0"/>
        <v>0</v>
      </c>
      <c r="J24" s="393">
        <f t="shared" si="1"/>
        <v>0</v>
      </c>
      <c r="L24" s="375" t="str">
        <f t="shared" si="2"/>
        <v/>
      </c>
    </row>
    <row r="25" spans="2:16" x14ac:dyDescent="0.25">
      <c r="B25" s="394">
        <v>20</v>
      </c>
      <c r="C25" s="395"/>
      <c r="D25" s="396">
        <v>0</v>
      </c>
      <c r="E25" s="396">
        <v>0</v>
      </c>
      <c r="F25" s="396">
        <v>0</v>
      </c>
      <c r="G25" s="397"/>
      <c r="H25" s="397"/>
      <c r="I25" s="398">
        <f t="shared" si="0"/>
        <v>0</v>
      </c>
      <c r="J25" s="399">
        <f t="shared" si="1"/>
        <v>0</v>
      </c>
      <c r="L25" s="375" t="str">
        <f t="shared" si="2"/>
        <v/>
      </c>
    </row>
    <row r="26" spans="2:16" x14ac:dyDescent="0.25">
      <c r="B26" s="389">
        <v>21</v>
      </c>
      <c r="C26" s="390"/>
      <c r="D26" s="354">
        <v>0</v>
      </c>
      <c r="E26" s="354">
        <v>0</v>
      </c>
      <c r="F26" s="354">
        <v>0</v>
      </c>
      <c r="G26" s="391"/>
      <c r="H26" s="391"/>
      <c r="I26" s="392">
        <f t="shared" si="0"/>
        <v>0</v>
      </c>
      <c r="J26" s="393">
        <f t="shared" si="1"/>
        <v>0</v>
      </c>
      <c r="L26" s="375" t="str">
        <f t="shared" si="2"/>
        <v/>
      </c>
    </row>
    <row r="27" spans="2:16" x14ac:dyDescent="0.25">
      <c r="B27" s="394">
        <v>22</v>
      </c>
      <c r="C27" s="395"/>
      <c r="D27" s="396">
        <v>0</v>
      </c>
      <c r="E27" s="396">
        <v>0</v>
      </c>
      <c r="F27" s="396">
        <v>0</v>
      </c>
      <c r="G27" s="397"/>
      <c r="H27" s="397"/>
      <c r="I27" s="398">
        <f t="shared" si="0"/>
        <v>0</v>
      </c>
      <c r="J27" s="399">
        <f t="shared" si="1"/>
        <v>0</v>
      </c>
      <c r="L27" s="375" t="str">
        <f t="shared" si="2"/>
        <v/>
      </c>
    </row>
    <row r="28" spans="2:16" x14ac:dyDescent="0.25">
      <c r="B28" s="389">
        <v>23</v>
      </c>
      <c r="C28" s="390"/>
      <c r="D28" s="354">
        <v>0</v>
      </c>
      <c r="E28" s="354">
        <v>0</v>
      </c>
      <c r="F28" s="354">
        <v>0</v>
      </c>
      <c r="G28" s="391"/>
      <c r="H28" s="391"/>
      <c r="I28" s="392">
        <f t="shared" si="0"/>
        <v>0</v>
      </c>
      <c r="J28" s="393">
        <f t="shared" si="1"/>
        <v>0</v>
      </c>
      <c r="L28" s="375" t="str">
        <f t="shared" si="2"/>
        <v/>
      </c>
    </row>
    <row r="29" spans="2:16" x14ac:dyDescent="0.25">
      <c r="B29" s="394">
        <v>24</v>
      </c>
      <c r="C29" s="395"/>
      <c r="D29" s="396">
        <v>0</v>
      </c>
      <c r="E29" s="396">
        <v>0</v>
      </c>
      <c r="F29" s="396">
        <v>0</v>
      </c>
      <c r="G29" s="397"/>
      <c r="H29" s="397"/>
      <c r="I29" s="398">
        <f t="shared" si="0"/>
        <v>0</v>
      </c>
      <c r="J29" s="399">
        <f t="shared" si="1"/>
        <v>0</v>
      </c>
      <c r="L29" s="375" t="str">
        <f t="shared" si="2"/>
        <v/>
      </c>
    </row>
    <row r="30" spans="2:16" x14ac:dyDescent="0.25">
      <c r="B30" s="389">
        <v>25</v>
      </c>
      <c r="C30" s="390"/>
      <c r="D30" s="354">
        <v>0</v>
      </c>
      <c r="E30" s="354">
        <v>0</v>
      </c>
      <c r="F30" s="354">
        <v>0</v>
      </c>
      <c r="G30" s="391"/>
      <c r="H30" s="391"/>
      <c r="I30" s="392">
        <f t="shared" si="0"/>
        <v>0</v>
      </c>
      <c r="J30" s="393">
        <f t="shared" si="1"/>
        <v>0</v>
      </c>
      <c r="L30" s="375" t="str">
        <f t="shared" si="2"/>
        <v/>
      </c>
    </row>
    <row r="31" spans="2:16" x14ac:dyDescent="0.25">
      <c r="B31" s="394">
        <v>26</v>
      </c>
      <c r="C31" s="395"/>
      <c r="D31" s="396">
        <v>0</v>
      </c>
      <c r="E31" s="396">
        <v>0</v>
      </c>
      <c r="F31" s="396">
        <v>0</v>
      </c>
      <c r="G31" s="397"/>
      <c r="H31" s="397"/>
      <c r="I31" s="398">
        <f t="shared" si="0"/>
        <v>0</v>
      </c>
      <c r="J31" s="399">
        <f t="shared" si="1"/>
        <v>0</v>
      </c>
      <c r="L31" s="375" t="str">
        <f t="shared" si="2"/>
        <v/>
      </c>
      <c r="P31" s="400"/>
    </row>
    <row r="32" spans="2:16" x14ac:dyDescent="0.25">
      <c r="B32" s="389">
        <v>27</v>
      </c>
      <c r="C32" s="390"/>
      <c r="D32" s="354">
        <v>0</v>
      </c>
      <c r="E32" s="354">
        <v>0</v>
      </c>
      <c r="F32" s="354">
        <v>0</v>
      </c>
      <c r="G32" s="391"/>
      <c r="H32" s="391"/>
      <c r="I32" s="392">
        <f t="shared" si="0"/>
        <v>0</v>
      </c>
      <c r="J32" s="393">
        <f t="shared" si="1"/>
        <v>0</v>
      </c>
      <c r="L32" s="375" t="str">
        <f t="shared" si="2"/>
        <v/>
      </c>
      <c r="P32" s="400"/>
    </row>
    <row r="33" spans="2:16" x14ac:dyDescent="0.25">
      <c r="B33" s="394">
        <v>28</v>
      </c>
      <c r="C33" s="395"/>
      <c r="D33" s="396">
        <v>0</v>
      </c>
      <c r="E33" s="396">
        <v>0</v>
      </c>
      <c r="F33" s="396">
        <v>0</v>
      </c>
      <c r="G33" s="397"/>
      <c r="H33" s="397"/>
      <c r="I33" s="398">
        <f t="shared" si="0"/>
        <v>0</v>
      </c>
      <c r="J33" s="399">
        <f t="shared" si="1"/>
        <v>0</v>
      </c>
      <c r="L33" s="375" t="str">
        <f t="shared" si="2"/>
        <v/>
      </c>
      <c r="P33" s="400"/>
    </row>
    <row r="34" spans="2:16" x14ac:dyDescent="0.25">
      <c r="B34" s="389">
        <v>29</v>
      </c>
      <c r="C34" s="390"/>
      <c r="D34" s="354">
        <v>0</v>
      </c>
      <c r="E34" s="354">
        <v>0</v>
      </c>
      <c r="F34" s="354">
        <v>0</v>
      </c>
      <c r="G34" s="391"/>
      <c r="H34" s="391"/>
      <c r="I34" s="392">
        <f t="shared" si="0"/>
        <v>0</v>
      </c>
      <c r="J34" s="393">
        <f t="shared" si="1"/>
        <v>0</v>
      </c>
      <c r="L34" s="375" t="str">
        <f t="shared" si="2"/>
        <v/>
      </c>
      <c r="P34" s="400"/>
    </row>
    <row r="35" spans="2:16" x14ac:dyDescent="0.25">
      <c r="B35" s="394">
        <v>30</v>
      </c>
      <c r="C35" s="395"/>
      <c r="D35" s="396">
        <v>0</v>
      </c>
      <c r="E35" s="396">
        <v>0</v>
      </c>
      <c r="F35" s="396">
        <v>0</v>
      </c>
      <c r="G35" s="397"/>
      <c r="H35" s="397"/>
      <c r="I35" s="398">
        <f t="shared" si="0"/>
        <v>0</v>
      </c>
      <c r="J35" s="399">
        <f t="shared" si="1"/>
        <v>0</v>
      </c>
      <c r="L35" s="375" t="str">
        <f t="shared" si="2"/>
        <v/>
      </c>
      <c r="P35" s="400"/>
    </row>
    <row r="36" spans="2:16" x14ac:dyDescent="0.25">
      <c r="B36" s="389">
        <v>31</v>
      </c>
      <c r="C36" s="390"/>
      <c r="D36" s="354">
        <v>0</v>
      </c>
      <c r="E36" s="354">
        <v>0</v>
      </c>
      <c r="F36" s="354">
        <v>0</v>
      </c>
      <c r="G36" s="391"/>
      <c r="H36" s="391"/>
      <c r="I36" s="392">
        <f t="shared" si="0"/>
        <v>0</v>
      </c>
      <c r="J36" s="393">
        <f t="shared" si="1"/>
        <v>0</v>
      </c>
      <c r="L36" s="375" t="str">
        <f t="shared" si="2"/>
        <v/>
      </c>
      <c r="P36" s="400"/>
    </row>
    <row r="37" spans="2:16" x14ac:dyDescent="0.25">
      <c r="B37" s="394">
        <v>32</v>
      </c>
      <c r="C37" s="395"/>
      <c r="D37" s="396">
        <v>0</v>
      </c>
      <c r="E37" s="396">
        <v>0</v>
      </c>
      <c r="F37" s="396">
        <v>0</v>
      </c>
      <c r="G37" s="397"/>
      <c r="H37" s="397"/>
      <c r="I37" s="398">
        <f t="shared" si="0"/>
        <v>0</v>
      </c>
      <c r="J37" s="399">
        <f t="shared" si="1"/>
        <v>0</v>
      </c>
      <c r="L37" s="375" t="str">
        <f t="shared" si="2"/>
        <v/>
      </c>
    </row>
    <row r="38" spans="2:16" x14ac:dyDescent="0.25">
      <c r="B38" s="389">
        <v>33</v>
      </c>
      <c r="C38" s="390"/>
      <c r="D38" s="354">
        <v>0</v>
      </c>
      <c r="E38" s="354">
        <v>0</v>
      </c>
      <c r="F38" s="354">
        <v>0</v>
      </c>
      <c r="G38" s="391"/>
      <c r="H38" s="391"/>
      <c r="I38" s="392">
        <f t="shared" si="0"/>
        <v>0</v>
      </c>
      <c r="J38" s="393">
        <f t="shared" si="1"/>
        <v>0</v>
      </c>
      <c r="L38" s="375" t="str">
        <f t="shared" si="2"/>
        <v/>
      </c>
    </row>
    <row r="39" spans="2:16" x14ac:dyDescent="0.25">
      <c r="B39" s="394">
        <v>34</v>
      </c>
      <c r="C39" s="395"/>
      <c r="D39" s="396">
        <v>0</v>
      </c>
      <c r="E39" s="396">
        <v>0</v>
      </c>
      <c r="F39" s="396">
        <v>0</v>
      </c>
      <c r="G39" s="397"/>
      <c r="H39" s="397"/>
      <c r="I39" s="398">
        <f t="shared" si="0"/>
        <v>0</v>
      </c>
      <c r="J39" s="399">
        <f t="shared" si="1"/>
        <v>0</v>
      </c>
      <c r="L39" s="375" t="str">
        <f t="shared" si="2"/>
        <v/>
      </c>
    </row>
    <row r="40" spans="2:16" x14ac:dyDescent="0.25">
      <c r="B40" s="389">
        <v>35</v>
      </c>
      <c r="C40" s="390"/>
      <c r="D40" s="354">
        <v>0</v>
      </c>
      <c r="E40" s="354">
        <v>0</v>
      </c>
      <c r="F40" s="354">
        <v>0</v>
      </c>
      <c r="G40" s="391"/>
      <c r="H40" s="391"/>
      <c r="I40" s="392">
        <f t="shared" si="0"/>
        <v>0</v>
      </c>
      <c r="J40" s="393">
        <f t="shared" si="1"/>
        <v>0</v>
      </c>
      <c r="L40" s="375" t="str">
        <f t="shared" si="2"/>
        <v/>
      </c>
    </row>
    <row r="41" spans="2:16" x14ac:dyDescent="0.25">
      <c r="B41" s="394">
        <v>36</v>
      </c>
      <c r="C41" s="395"/>
      <c r="D41" s="396">
        <v>0</v>
      </c>
      <c r="E41" s="396">
        <v>0</v>
      </c>
      <c r="F41" s="396">
        <v>0</v>
      </c>
      <c r="G41" s="397"/>
      <c r="H41" s="397"/>
      <c r="I41" s="398">
        <f t="shared" si="0"/>
        <v>0</v>
      </c>
      <c r="J41" s="399">
        <f t="shared" si="1"/>
        <v>0</v>
      </c>
      <c r="L41" s="375" t="str">
        <f t="shared" si="2"/>
        <v/>
      </c>
    </row>
    <row r="42" spans="2:16" x14ac:dyDescent="0.25">
      <c r="B42" s="389">
        <v>37</v>
      </c>
      <c r="C42" s="390"/>
      <c r="D42" s="354">
        <v>0</v>
      </c>
      <c r="E42" s="354">
        <v>0</v>
      </c>
      <c r="F42" s="354">
        <v>0</v>
      </c>
      <c r="G42" s="391"/>
      <c r="H42" s="391"/>
      <c r="I42" s="392">
        <f t="shared" si="0"/>
        <v>0</v>
      </c>
      <c r="J42" s="393">
        <f t="shared" si="1"/>
        <v>0</v>
      </c>
      <c r="L42" s="375" t="str">
        <f t="shared" si="2"/>
        <v/>
      </c>
    </row>
    <row r="43" spans="2:16" x14ac:dyDescent="0.25">
      <c r="B43" s="394">
        <v>38</v>
      </c>
      <c r="C43" s="395"/>
      <c r="D43" s="396">
        <v>0</v>
      </c>
      <c r="E43" s="396">
        <v>0</v>
      </c>
      <c r="F43" s="396">
        <v>0</v>
      </c>
      <c r="G43" s="397"/>
      <c r="H43" s="397"/>
      <c r="I43" s="398">
        <f t="shared" si="0"/>
        <v>0</v>
      </c>
      <c r="J43" s="399">
        <f t="shared" si="1"/>
        <v>0</v>
      </c>
      <c r="L43" s="375" t="str">
        <f t="shared" si="2"/>
        <v/>
      </c>
    </row>
    <row r="44" spans="2:16" x14ac:dyDescent="0.25">
      <c r="B44" s="389">
        <v>39</v>
      </c>
      <c r="C44" s="390"/>
      <c r="D44" s="354">
        <v>0</v>
      </c>
      <c r="E44" s="354">
        <v>0</v>
      </c>
      <c r="F44" s="354">
        <v>0</v>
      </c>
      <c r="G44" s="391"/>
      <c r="H44" s="391"/>
      <c r="I44" s="392">
        <f t="shared" si="0"/>
        <v>0</v>
      </c>
      <c r="J44" s="393">
        <f t="shared" si="1"/>
        <v>0</v>
      </c>
      <c r="L44" s="375" t="str">
        <f t="shared" si="2"/>
        <v/>
      </c>
    </row>
    <row r="45" spans="2:16" x14ac:dyDescent="0.25">
      <c r="B45" s="394">
        <v>40</v>
      </c>
      <c r="C45" s="395"/>
      <c r="D45" s="396">
        <v>0</v>
      </c>
      <c r="E45" s="396">
        <v>0</v>
      </c>
      <c r="F45" s="396">
        <v>0</v>
      </c>
      <c r="G45" s="397"/>
      <c r="H45" s="397"/>
      <c r="I45" s="398">
        <f t="shared" si="0"/>
        <v>0</v>
      </c>
      <c r="J45" s="399">
        <f t="shared" si="1"/>
        <v>0</v>
      </c>
      <c r="L45" s="375" t="str">
        <f t="shared" si="2"/>
        <v/>
      </c>
    </row>
    <row r="46" spans="2:16" x14ac:dyDescent="0.25">
      <c r="B46" s="389">
        <v>41</v>
      </c>
      <c r="C46" s="390"/>
      <c r="D46" s="354">
        <v>0</v>
      </c>
      <c r="E46" s="354">
        <v>0</v>
      </c>
      <c r="F46" s="354">
        <v>0</v>
      </c>
      <c r="G46" s="391"/>
      <c r="H46" s="391"/>
      <c r="I46" s="392">
        <f t="shared" si="0"/>
        <v>0</v>
      </c>
      <c r="J46" s="393">
        <f t="shared" si="1"/>
        <v>0</v>
      </c>
      <c r="L46" s="375" t="str">
        <f t="shared" si="2"/>
        <v/>
      </c>
    </row>
    <row r="47" spans="2:16" x14ac:dyDescent="0.25">
      <c r="B47" s="394">
        <v>42</v>
      </c>
      <c r="C47" s="395"/>
      <c r="D47" s="396">
        <v>0</v>
      </c>
      <c r="E47" s="396">
        <v>0</v>
      </c>
      <c r="F47" s="396">
        <v>0</v>
      </c>
      <c r="G47" s="397"/>
      <c r="H47" s="397"/>
      <c r="I47" s="398">
        <f t="shared" si="0"/>
        <v>0</v>
      </c>
      <c r="J47" s="399">
        <f t="shared" si="1"/>
        <v>0</v>
      </c>
      <c r="L47" s="375" t="str">
        <f t="shared" si="2"/>
        <v/>
      </c>
    </row>
    <row r="48" spans="2:16" x14ac:dyDescent="0.25">
      <c r="B48" s="389">
        <v>43</v>
      </c>
      <c r="C48" s="390"/>
      <c r="D48" s="354">
        <v>0</v>
      </c>
      <c r="E48" s="354">
        <v>0</v>
      </c>
      <c r="F48" s="354">
        <v>0</v>
      </c>
      <c r="G48" s="391"/>
      <c r="H48" s="391"/>
      <c r="I48" s="392">
        <f t="shared" si="0"/>
        <v>0</v>
      </c>
      <c r="J48" s="393">
        <f t="shared" si="1"/>
        <v>0</v>
      </c>
      <c r="L48" s="375" t="str">
        <f t="shared" si="2"/>
        <v/>
      </c>
    </row>
    <row r="49" spans="2:12" x14ac:dyDescent="0.25">
      <c r="B49" s="394">
        <v>44</v>
      </c>
      <c r="C49" s="395"/>
      <c r="D49" s="396">
        <v>0</v>
      </c>
      <c r="E49" s="396">
        <v>0</v>
      </c>
      <c r="F49" s="396">
        <v>0</v>
      </c>
      <c r="G49" s="397"/>
      <c r="H49" s="397"/>
      <c r="I49" s="398">
        <f t="shared" si="0"/>
        <v>0</v>
      </c>
      <c r="J49" s="399">
        <f t="shared" si="1"/>
        <v>0</v>
      </c>
      <c r="L49" s="375" t="str">
        <f t="shared" si="2"/>
        <v/>
      </c>
    </row>
    <row r="50" spans="2:12" x14ac:dyDescent="0.25">
      <c r="B50" s="389">
        <v>45</v>
      </c>
      <c r="C50" s="390"/>
      <c r="D50" s="354">
        <v>0</v>
      </c>
      <c r="E50" s="354">
        <v>0</v>
      </c>
      <c r="F50" s="354">
        <v>0</v>
      </c>
      <c r="G50" s="391"/>
      <c r="H50" s="391"/>
      <c r="I50" s="392">
        <f t="shared" si="0"/>
        <v>0</v>
      </c>
      <c r="J50" s="393">
        <f t="shared" si="1"/>
        <v>0</v>
      </c>
      <c r="L50" s="375" t="str">
        <f t="shared" si="2"/>
        <v/>
      </c>
    </row>
    <row r="51" spans="2:12" x14ac:dyDescent="0.25">
      <c r="B51" s="394">
        <v>46</v>
      </c>
      <c r="C51" s="395"/>
      <c r="D51" s="396">
        <v>0</v>
      </c>
      <c r="E51" s="396">
        <v>0</v>
      </c>
      <c r="F51" s="396">
        <v>0</v>
      </c>
      <c r="G51" s="397"/>
      <c r="H51" s="397"/>
      <c r="I51" s="398">
        <f t="shared" si="0"/>
        <v>0</v>
      </c>
      <c r="J51" s="399">
        <f t="shared" si="1"/>
        <v>0</v>
      </c>
      <c r="L51" s="375" t="str">
        <f t="shared" si="2"/>
        <v/>
      </c>
    </row>
    <row r="52" spans="2:12" x14ac:dyDescent="0.25">
      <c r="B52" s="389">
        <v>47</v>
      </c>
      <c r="C52" s="390"/>
      <c r="D52" s="354">
        <v>0</v>
      </c>
      <c r="E52" s="354">
        <v>0</v>
      </c>
      <c r="F52" s="354">
        <v>0</v>
      </c>
      <c r="G52" s="391"/>
      <c r="H52" s="391"/>
      <c r="I52" s="392">
        <f t="shared" si="0"/>
        <v>0</v>
      </c>
      <c r="J52" s="393">
        <f t="shared" si="1"/>
        <v>0</v>
      </c>
      <c r="L52" s="375" t="str">
        <f t="shared" si="2"/>
        <v/>
      </c>
    </row>
    <row r="53" spans="2:12" x14ac:dyDescent="0.25">
      <c r="B53" s="394">
        <v>48</v>
      </c>
      <c r="C53" s="395"/>
      <c r="D53" s="396">
        <v>0</v>
      </c>
      <c r="E53" s="396">
        <v>0</v>
      </c>
      <c r="F53" s="396">
        <v>0</v>
      </c>
      <c r="G53" s="397"/>
      <c r="H53" s="397"/>
      <c r="I53" s="398">
        <f t="shared" si="0"/>
        <v>0</v>
      </c>
      <c r="J53" s="399">
        <f t="shared" si="1"/>
        <v>0</v>
      </c>
      <c r="L53" s="375" t="str">
        <f t="shared" si="2"/>
        <v/>
      </c>
    </row>
    <row r="54" spans="2:12" x14ac:dyDescent="0.25">
      <c r="B54" s="389">
        <v>49</v>
      </c>
      <c r="C54" s="390"/>
      <c r="D54" s="354">
        <v>0</v>
      </c>
      <c r="E54" s="354">
        <v>0</v>
      </c>
      <c r="F54" s="354">
        <v>0</v>
      </c>
      <c r="G54" s="391"/>
      <c r="H54" s="391"/>
      <c r="I54" s="392">
        <f t="shared" si="0"/>
        <v>0</v>
      </c>
      <c r="J54" s="393">
        <f t="shared" si="1"/>
        <v>0</v>
      </c>
      <c r="L54" s="375" t="str">
        <f t="shared" si="2"/>
        <v/>
      </c>
    </row>
    <row r="55" spans="2:12" x14ac:dyDescent="0.25">
      <c r="B55" s="394">
        <v>50</v>
      </c>
      <c r="C55" s="395"/>
      <c r="D55" s="396">
        <v>0</v>
      </c>
      <c r="E55" s="396">
        <v>0</v>
      </c>
      <c r="F55" s="396">
        <v>0</v>
      </c>
      <c r="G55" s="397"/>
      <c r="H55" s="397"/>
      <c r="I55" s="398">
        <f t="shared" si="0"/>
        <v>0</v>
      </c>
      <c r="J55" s="399">
        <f t="shared" si="1"/>
        <v>0</v>
      </c>
      <c r="L55" s="375" t="str">
        <f t="shared" si="2"/>
        <v/>
      </c>
    </row>
    <row r="56" spans="2:12" ht="15.75" thickBot="1" x14ac:dyDescent="0.3">
      <c r="B56" s="401"/>
      <c r="C56" s="402"/>
      <c r="D56" s="402"/>
      <c r="E56" s="403">
        <f>SUM(E6:E55)</f>
        <v>0</v>
      </c>
      <c r="F56" s="403"/>
      <c r="G56" s="402"/>
      <c r="H56" s="402"/>
      <c r="I56" s="404">
        <f>SUM(I6:I55)</f>
        <v>0</v>
      </c>
      <c r="J56" s="405">
        <f>SUM(J6:J55)</f>
        <v>0</v>
      </c>
    </row>
    <row r="57" spans="2:12" ht="15.75" thickTop="1" x14ac:dyDescent="0.25">
      <c r="B57" s="379"/>
      <c r="C57" s="343"/>
      <c r="D57" s="343"/>
      <c r="E57" s="343"/>
      <c r="F57" s="343"/>
      <c r="G57" s="343"/>
      <c r="H57" s="343"/>
      <c r="I57" s="343"/>
      <c r="J57" s="380"/>
    </row>
    <row r="58" spans="2:12" x14ac:dyDescent="0.25">
      <c r="B58" s="406" t="s">
        <v>415</v>
      </c>
      <c r="C58" s="343"/>
      <c r="D58" s="343"/>
      <c r="E58" s="343"/>
      <c r="F58" s="343"/>
      <c r="G58" s="343"/>
      <c r="H58" s="343"/>
      <c r="I58" s="343"/>
      <c r="J58" s="407" t="str">
        <f>IF(J56+I56=E56,"","ERROR: Sums Do Not Equal")</f>
        <v/>
      </c>
    </row>
    <row r="59" spans="2:12" ht="6.75" customHeight="1" x14ac:dyDescent="0.25">
      <c r="B59" s="408"/>
      <c r="C59" s="365"/>
      <c r="D59" s="365"/>
      <c r="E59" s="365"/>
      <c r="F59" s="365"/>
      <c r="G59" s="365"/>
      <c r="H59" s="365"/>
      <c r="I59" s="365"/>
      <c r="J59" s="409"/>
    </row>
    <row r="60" spans="2:12" ht="4.5" customHeight="1" x14ac:dyDescent="0.25"/>
    <row r="124" spans="3:3" x14ac:dyDescent="0.25">
      <c r="C124" s="410">
        <v>0</v>
      </c>
    </row>
    <row r="125" spans="3:3" x14ac:dyDescent="0.25">
      <c r="C125" s="411">
        <v>1</v>
      </c>
    </row>
    <row r="126" spans="3:3" x14ac:dyDescent="0.25">
      <c r="C126" s="411">
        <v>2</v>
      </c>
    </row>
    <row r="127" spans="3:3" x14ac:dyDescent="0.25">
      <c r="C127" s="411">
        <v>3</v>
      </c>
    </row>
    <row r="128" spans="3:3" x14ac:dyDescent="0.25">
      <c r="C128" s="411">
        <v>4</v>
      </c>
    </row>
    <row r="129" spans="3:3" x14ac:dyDescent="0.25">
      <c r="C129" s="411">
        <v>5</v>
      </c>
    </row>
    <row r="130" spans="3:3" x14ac:dyDescent="0.25">
      <c r="C130" s="411">
        <v>6</v>
      </c>
    </row>
    <row r="131" spans="3:3" x14ac:dyDescent="0.25">
      <c r="C131" s="411">
        <v>7</v>
      </c>
    </row>
    <row r="132" spans="3:3" x14ac:dyDescent="0.25">
      <c r="C132" s="411">
        <v>8</v>
      </c>
    </row>
    <row r="133" spans="3:3" x14ac:dyDescent="0.25">
      <c r="C133" s="411">
        <v>9</v>
      </c>
    </row>
    <row r="134" spans="3:3" x14ac:dyDescent="0.25">
      <c r="C134" s="411">
        <v>10</v>
      </c>
    </row>
    <row r="135" spans="3:3" x14ac:dyDescent="0.25">
      <c r="C135" s="411">
        <v>11</v>
      </c>
    </row>
    <row r="136" spans="3:3" x14ac:dyDescent="0.25">
      <c r="C136" s="411">
        <v>12</v>
      </c>
    </row>
    <row r="137" spans="3:3" x14ac:dyDescent="0.25">
      <c r="C137" s="411">
        <v>13</v>
      </c>
    </row>
    <row r="138" spans="3:3" x14ac:dyDescent="0.25">
      <c r="C138" s="411">
        <v>14</v>
      </c>
    </row>
    <row r="139" spans="3:3" x14ac:dyDescent="0.25">
      <c r="C139" s="411">
        <v>15</v>
      </c>
    </row>
    <row r="140" spans="3:3" x14ac:dyDescent="0.25">
      <c r="C140" s="411">
        <v>16</v>
      </c>
    </row>
    <row r="141" spans="3:3" x14ac:dyDescent="0.25">
      <c r="C141" s="411">
        <v>17</v>
      </c>
    </row>
    <row r="142" spans="3:3" x14ac:dyDescent="0.25">
      <c r="C142" s="411">
        <v>18</v>
      </c>
    </row>
    <row r="143" spans="3:3" x14ac:dyDescent="0.25">
      <c r="C143" s="411">
        <v>19</v>
      </c>
    </row>
    <row r="144" spans="3:3" x14ac:dyDescent="0.25">
      <c r="C144" s="411">
        <v>20</v>
      </c>
    </row>
    <row r="145" spans="3:3" x14ac:dyDescent="0.25">
      <c r="C145" s="411"/>
    </row>
    <row r="146" spans="3:3" x14ac:dyDescent="0.25">
      <c r="C146" s="411"/>
    </row>
    <row r="147" spans="3:3" x14ac:dyDescent="0.25">
      <c r="C147" s="411"/>
    </row>
    <row r="148" spans="3:3" x14ac:dyDescent="0.25">
      <c r="C148" s="411"/>
    </row>
    <row r="149" spans="3:3" x14ac:dyDescent="0.25">
      <c r="C149" s="411"/>
    </row>
  </sheetData>
  <sheetProtection sheet="1" objects="1" scenarios="1"/>
  <mergeCells count="3">
    <mergeCell ref="C4:E4"/>
    <mergeCell ref="F4:F5"/>
    <mergeCell ref="G4:H4"/>
  </mergeCells>
  <dataValidations count="1">
    <dataValidation type="list" allowBlank="1" showInputMessage="1" showErrorMessage="1" sqref="G6:H55" xr:uid="{F4333A16-59FC-4DDD-93D5-D2FDAE78685B}">
      <formula1>$C$123:$C$144</formula1>
    </dataValidation>
  </dataValidations>
  <printOptions horizontalCentered="1"/>
  <pageMargins left="0.25" right="0.25" top="0.25" bottom="0.5" header="0.3" footer="0.3"/>
  <pageSetup scale="90" fitToHeight="0" orientation="landscape" blackAndWhite="1" r:id="rId1"/>
  <headerFooter>
    <oddFooter>&amp;L&amp;F&amp;RPage &amp;P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89DA-AE3E-45C2-BD98-1E0E01E98B1F}">
  <sheetPr>
    <pageSetUpPr fitToPage="1"/>
  </sheetPr>
  <dimension ref="B1:I22"/>
  <sheetViews>
    <sheetView view="pageBreakPreview" zoomScale="60" zoomScaleNormal="100" workbookViewId="0">
      <selection activeCell="L24" sqref="L24"/>
    </sheetView>
  </sheetViews>
  <sheetFormatPr defaultColWidth="9.140625" defaultRowHeight="15" x14ac:dyDescent="0.25"/>
  <cols>
    <col min="1" max="1" width="2.42578125" style="412" customWidth="1"/>
    <col min="2" max="2" width="47.140625" style="412" customWidth="1"/>
    <col min="3" max="3" width="0.85546875" style="412" customWidth="1"/>
    <col min="4" max="16384" width="9.140625" style="412"/>
  </cols>
  <sheetData>
    <row r="1" spans="2:9" ht="7.5" customHeight="1" thickBot="1" x14ac:dyDescent="0.3"/>
    <row r="2" spans="2:9" x14ac:dyDescent="0.25">
      <c r="B2" s="413" t="s">
        <v>416</v>
      </c>
      <c r="C2" s="414"/>
    </row>
    <row r="3" spans="2:9" ht="233.25" customHeight="1" x14ac:dyDescent="0.25">
      <c r="B3" s="415" t="s">
        <v>417</v>
      </c>
      <c r="C3" s="414"/>
    </row>
    <row r="4" spans="2:9" ht="7.5" customHeight="1" x14ac:dyDescent="0.25">
      <c r="B4" s="416"/>
      <c r="C4" s="414"/>
      <c r="D4" s="417"/>
      <c r="E4" s="417"/>
      <c r="F4" s="417"/>
      <c r="G4" s="417"/>
      <c r="H4" s="417"/>
      <c r="I4" s="417"/>
    </row>
    <row r="5" spans="2:9" x14ac:dyDescent="0.25">
      <c r="B5" s="610" t="s">
        <v>418</v>
      </c>
      <c r="C5" s="414"/>
      <c r="D5" s="417"/>
      <c r="E5" s="417"/>
      <c r="F5" s="417"/>
      <c r="G5" s="417"/>
      <c r="H5" s="417"/>
      <c r="I5" s="417"/>
    </row>
    <row r="6" spans="2:9" ht="15.75" thickBot="1" x14ac:dyDescent="0.3">
      <c r="B6" s="611"/>
      <c r="C6" s="414"/>
      <c r="D6" s="417"/>
      <c r="E6" s="417"/>
      <c r="F6" s="417"/>
      <c r="G6" s="417"/>
      <c r="H6" s="417"/>
      <c r="I6" s="417"/>
    </row>
    <row r="7" spans="2:9" ht="5.25" customHeight="1" x14ac:dyDescent="0.25">
      <c r="B7" s="418"/>
      <c r="C7" s="414"/>
      <c r="D7" s="417"/>
      <c r="E7" s="417"/>
      <c r="F7" s="417"/>
      <c r="G7" s="417"/>
      <c r="H7" s="417"/>
      <c r="I7" s="417"/>
    </row>
    <row r="8" spans="2:9" x14ac:dyDescent="0.25">
      <c r="B8" s="419"/>
      <c r="D8" s="417"/>
      <c r="E8" s="417"/>
      <c r="F8" s="417"/>
      <c r="G8" s="417"/>
      <c r="H8" s="417"/>
      <c r="I8" s="417"/>
    </row>
    <row r="9" spans="2:9" x14ac:dyDescent="0.25">
      <c r="B9" s="419"/>
      <c r="D9" s="417"/>
      <c r="E9" s="417"/>
      <c r="F9" s="417"/>
      <c r="G9" s="417"/>
      <c r="H9" s="417"/>
      <c r="I9" s="417"/>
    </row>
    <row r="10" spans="2:9" x14ac:dyDescent="0.25">
      <c r="B10" s="419"/>
      <c r="D10" s="417"/>
      <c r="E10" s="417"/>
      <c r="F10" s="417"/>
      <c r="G10" s="417"/>
      <c r="H10" s="417"/>
      <c r="I10" s="417"/>
    </row>
    <row r="11" spans="2:9" x14ac:dyDescent="0.25">
      <c r="B11" s="419"/>
      <c r="D11" s="417"/>
      <c r="E11" s="417"/>
      <c r="F11" s="417"/>
      <c r="G11" s="417"/>
      <c r="H11" s="417"/>
      <c r="I11" s="417"/>
    </row>
    <row r="12" spans="2:9" x14ac:dyDescent="0.25">
      <c r="B12" s="419"/>
      <c r="D12" s="417"/>
      <c r="E12" s="417"/>
      <c r="F12" s="417"/>
      <c r="G12" s="417"/>
      <c r="H12" s="417"/>
      <c r="I12" s="417"/>
    </row>
    <row r="13" spans="2:9" x14ac:dyDescent="0.25">
      <c r="B13" s="419"/>
      <c r="D13" s="417"/>
      <c r="E13" s="417"/>
      <c r="F13" s="417"/>
      <c r="G13" s="417"/>
      <c r="H13" s="417"/>
      <c r="I13" s="417"/>
    </row>
    <row r="14" spans="2:9" x14ac:dyDescent="0.25">
      <c r="B14" s="419"/>
      <c r="D14" s="417"/>
      <c r="E14" s="417"/>
      <c r="F14" s="417"/>
      <c r="G14" s="417"/>
      <c r="H14" s="417"/>
      <c r="I14" s="417"/>
    </row>
    <row r="15" spans="2:9" x14ac:dyDescent="0.25">
      <c r="B15" s="419"/>
      <c r="D15" s="417"/>
      <c r="E15" s="417"/>
      <c r="F15" s="417"/>
      <c r="G15" s="417"/>
      <c r="H15" s="417"/>
      <c r="I15" s="417"/>
    </row>
    <row r="16" spans="2:9" x14ac:dyDescent="0.25">
      <c r="B16" s="419"/>
      <c r="D16" s="417"/>
      <c r="E16" s="417"/>
      <c r="F16" s="417"/>
      <c r="G16" s="417"/>
      <c r="H16" s="417"/>
      <c r="I16" s="417"/>
    </row>
    <row r="17" spans="2:9" x14ac:dyDescent="0.25">
      <c r="B17" s="419"/>
      <c r="D17" s="417"/>
      <c r="E17" s="417"/>
      <c r="F17" s="417"/>
      <c r="G17" s="417"/>
      <c r="H17" s="417"/>
      <c r="I17" s="417"/>
    </row>
    <row r="18" spans="2:9" x14ac:dyDescent="0.25">
      <c r="B18" s="419"/>
      <c r="D18" s="417"/>
      <c r="E18" s="417"/>
      <c r="F18" s="417"/>
      <c r="G18" s="417"/>
      <c r="H18" s="417"/>
      <c r="I18" s="417"/>
    </row>
    <row r="19" spans="2:9" x14ac:dyDescent="0.25">
      <c r="B19" s="419"/>
      <c r="D19" s="417"/>
      <c r="E19" s="417"/>
      <c r="F19" s="417"/>
      <c r="G19" s="417"/>
      <c r="H19" s="417"/>
      <c r="I19" s="417"/>
    </row>
    <row r="20" spans="2:9" x14ac:dyDescent="0.25">
      <c r="B20" s="419"/>
      <c r="D20" s="417"/>
      <c r="E20" s="417"/>
      <c r="F20" s="417"/>
      <c r="G20" s="417"/>
      <c r="H20" s="417"/>
      <c r="I20" s="417"/>
    </row>
    <row r="21" spans="2:9" x14ac:dyDescent="0.25">
      <c r="B21" s="419"/>
    </row>
    <row r="22" spans="2:9" x14ac:dyDescent="0.25">
      <c r="B22" s="419"/>
    </row>
  </sheetData>
  <sheetProtection sheet="1" objects="1" scenarios="1"/>
  <mergeCells count="1">
    <mergeCell ref="B5:B6"/>
  </mergeCells>
  <hyperlinks>
    <hyperlink ref="B5:B6" r:id="rId1" display="https://www.gpo.gov/fdsys/pkg/CFR-2014-title2-vol1/pdf/CFR-2014-title2-vol1-sec200-68.pdf" xr:uid="{0E34F6C9-DF47-43FB-82F7-85D024353C92}"/>
  </hyperlinks>
  <printOptions horizontalCentered="1"/>
  <pageMargins left="0.25" right="0.25" top="0.25" bottom="0.5" header="0.3" footer="0.3"/>
  <pageSetup fitToHeight="0" orientation="landscape" blackAndWhite="1" r:id="rId2"/>
  <headerFooter>
    <oddFooter>&amp;L&amp;F&amp;RPage &amp;P of &amp;N</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filterMode="1">
    <pageSetUpPr fitToPage="1"/>
  </sheetPr>
  <dimension ref="A1:G36"/>
  <sheetViews>
    <sheetView zoomScaleNormal="100" zoomScaleSheetLayoutView="100" workbookViewId="0">
      <selection activeCell="A45" sqref="A44:A45"/>
    </sheetView>
  </sheetViews>
  <sheetFormatPr defaultColWidth="9.140625" defaultRowHeight="15" x14ac:dyDescent="0.25"/>
  <cols>
    <col min="1" max="1" width="65.28515625" style="8" customWidth="1"/>
    <col min="2" max="4" width="20.140625" style="8" customWidth="1"/>
    <col min="5" max="5" width="2.28515625" style="8" customWidth="1"/>
    <col min="6" max="6" width="47.140625" style="295" bestFit="1" customWidth="1"/>
    <col min="7" max="16384" width="9.140625" style="8"/>
  </cols>
  <sheetData>
    <row r="1" spans="1:6" ht="20.25" customHeight="1" x14ac:dyDescent="0.25">
      <c r="A1" s="566" t="s">
        <v>186</v>
      </c>
      <c r="B1" s="566"/>
      <c r="C1" s="566"/>
      <c r="D1" s="8">
        <f>+'Section A'!B2</f>
        <v>0</v>
      </c>
      <c r="F1" s="292" t="s">
        <v>254</v>
      </c>
    </row>
    <row r="2" spans="1:6" ht="39" customHeight="1" x14ac:dyDescent="0.25">
      <c r="A2" s="580" t="s">
        <v>247</v>
      </c>
      <c r="B2" s="580"/>
      <c r="C2" s="580"/>
      <c r="D2" s="580"/>
      <c r="E2" s="17"/>
      <c r="F2" s="293"/>
    </row>
    <row r="3" spans="1:6" x14ac:dyDescent="0.25">
      <c r="A3" s="27" t="s">
        <v>4</v>
      </c>
      <c r="B3" s="28" t="s">
        <v>79</v>
      </c>
      <c r="C3" s="29" t="s">
        <v>80</v>
      </c>
      <c r="D3" s="30" t="s">
        <v>81</v>
      </c>
      <c r="F3" s="294"/>
    </row>
    <row r="4" spans="1:6" ht="21.75" hidden="1" customHeight="1" x14ac:dyDescent="0.25">
      <c r="A4" s="62" t="s">
        <v>82</v>
      </c>
      <c r="B4" s="88">
        <f ca="1">+Personnel!G136</f>
        <v>130683.41</v>
      </c>
      <c r="C4" s="89">
        <f ca="1">+Personnel!G268</f>
        <v>263806.2</v>
      </c>
      <c r="D4" s="89">
        <f ca="1">+B4+C4</f>
        <v>394489.61</v>
      </c>
      <c r="E4" s="64"/>
      <c r="F4" s="294"/>
    </row>
    <row r="5" spans="1:6" ht="21.75" hidden="1" customHeight="1" x14ac:dyDescent="0.25">
      <c r="A5" s="62" t="s">
        <v>83</v>
      </c>
      <c r="B5" s="88">
        <f ca="1">+'Fringe Benefits'!E135</f>
        <v>222006.33</v>
      </c>
      <c r="C5" s="89">
        <f ca="1">+'Fringe Benefits'!E267</f>
        <v>250794.55</v>
      </c>
      <c r="D5" s="89">
        <f t="shared" ref="D5:D29" ca="1" si="0">+B5+C5</f>
        <v>472800.88</v>
      </c>
      <c r="E5" s="64"/>
      <c r="F5" s="294"/>
    </row>
    <row r="6" spans="1:6" ht="21.75" hidden="1" customHeight="1" x14ac:dyDescent="0.25">
      <c r="A6" s="62" t="s">
        <v>84</v>
      </c>
      <c r="B6" s="88">
        <f ca="1">+Travel!G135</f>
        <v>2533253.66</v>
      </c>
      <c r="C6" s="89">
        <f ca="1">+Travel!G267</f>
        <v>2383966.7799999998</v>
      </c>
      <c r="D6" s="89">
        <f t="shared" ca="1" si="0"/>
        <v>4917220.4399999995</v>
      </c>
      <c r="E6" s="64"/>
      <c r="F6" s="294"/>
    </row>
    <row r="7" spans="1:6" ht="21.75" hidden="1" customHeight="1" x14ac:dyDescent="0.25">
      <c r="A7" s="62" t="s">
        <v>0</v>
      </c>
      <c r="B7" s="88">
        <f ca="1">+'Equipment '!D135</f>
        <v>1954415.27</v>
      </c>
      <c r="C7" s="89">
        <f ca="1">+'Equipment '!D267</f>
        <v>1738855.8</v>
      </c>
      <c r="D7" s="89">
        <f t="shared" ca="1" si="0"/>
        <v>3693271.0700000003</v>
      </c>
      <c r="E7" s="64"/>
      <c r="F7" s="294"/>
    </row>
    <row r="8" spans="1:6" ht="21.75" hidden="1" customHeight="1" x14ac:dyDescent="0.25">
      <c r="A8" s="62" t="s">
        <v>1</v>
      </c>
      <c r="B8" s="88">
        <f ca="1">+Supplies!D134</f>
        <v>1893754.44</v>
      </c>
      <c r="C8" s="89">
        <f ca="1">+Supplies!D266</f>
        <v>2879933.06</v>
      </c>
      <c r="D8" s="89">
        <f t="shared" ca="1" si="0"/>
        <v>4773687.5</v>
      </c>
      <c r="E8" s="64"/>
      <c r="F8" s="294"/>
    </row>
    <row r="9" spans="1:6" ht="21.75" customHeight="1" x14ac:dyDescent="0.25">
      <c r="A9" s="435" t="s">
        <v>434</v>
      </c>
      <c r="B9" s="437">
        <f>+'6A Activity Delivery'!C$137</f>
        <v>0</v>
      </c>
      <c r="C9" s="438">
        <f>+'6A Activity Delivery'!C$269</f>
        <v>0</v>
      </c>
      <c r="D9" s="438">
        <f t="shared" si="0"/>
        <v>0</v>
      </c>
      <c r="E9" s="64"/>
      <c r="F9" s="294"/>
    </row>
    <row r="10" spans="1:6" ht="21.75" hidden="1" customHeight="1" x14ac:dyDescent="0.25">
      <c r="A10" s="62" t="s">
        <v>12</v>
      </c>
      <c r="B10" s="88">
        <f ca="1">+Consultant!G134+Consultant!G407</f>
        <v>6904591.9900000002</v>
      </c>
      <c r="C10" s="89">
        <f ca="1">+Consultant!G266+Consultant!G539</f>
        <v>10696044.710000001</v>
      </c>
      <c r="D10" s="89">
        <f t="shared" ca="1" si="0"/>
        <v>17600636.700000003</v>
      </c>
      <c r="E10" s="64"/>
      <c r="F10" s="294"/>
    </row>
    <row r="11" spans="1:6" ht="21.75" customHeight="1" x14ac:dyDescent="0.25">
      <c r="A11" s="436" t="s">
        <v>431</v>
      </c>
      <c r="B11" s="437">
        <f>+'8A Water'!C$135</f>
        <v>0</v>
      </c>
      <c r="C11" s="438">
        <f>+'8A Water'!C$267</f>
        <v>0</v>
      </c>
      <c r="D11" s="438">
        <f t="shared" si="0"/>
        <v>0</v>
      </c>
      <c r="E11" s="64"/>
      <c r="F11" s="294"/>
    </row>
    <row r="12" spans="1:6" ht="21.75" customHeight="1" x14ac:dyDescent="0.25">
      <c r="A12" s="436" t="s">
        <v>432</v>
      </c>
      <c r="B12" s="437">
        <f>+'8B Sewer'!C$135</f>
        <v>0</v>
      </c>
      <c r="C12" s="438">
        <f>+'8B Sewer'!C$267</f>
        <v>0</v>
      </c>
      <c r="D12" s="438">
        <f t="shared" ref="D12" si="1">+B12+C12</f>
        <v>0</v>
      </c>
      <c r="E12" s="64"/>
      <c r="F12" s="294"/>
    </row>
    <row r="13" spans="1:6" ht="21.75" customHeight="1" x14ac:dyDescent="0.25">
      <c r="A13" s="436" t="s">
        <v>433</v>
      </c>
      <c r="B13" s="437">
        <f>+'8C Flood Drainage'!C$135</f>
        <v>0</v>
      </c>
      <c r="C13" s="438">
        <f>+'8C Flood Drainage'!C$267</f>
        <v>0</v>
      </c>
      <c r="D13" s="438">
        <f t="shared" ref="D13" si="2">+B13+C13</f>
        <v>0</v>
      </c>
      <c r="E13" s="64"/>
      <c r="F13" s="294"/>
    </row>
    <row r="14" spans="1:6" ht="21.75" hidden="1" customHeight="1" x14ac:dyDescent="0.25">
      <c r="A14" s="62" t="s">
        <v>16</v>
      </c>
      <c r="B14" s="88">
        <f ca="1">+'Occupancy '!F135</f>
        <v>11819948.550000001</v>
      </c>
      <c r="C14" s="89">
        <f ca="1">+'Occupancy '!F267</f>
        <v>12260035.98</v>
      </c>
      <c r="D14" s="89">
        <f t="shared" ca="1" si="0"/>
        <v>24079984.530000001</v>
      </c>
      <c r="E14" s="64"/>
      <c r="F14" s="294"/>
    </row>
    <row r="15" spans="1:6" ht="21.75" hidden="1" customHeight="1" x14ac:dyDescent="0.25">
      <c r="A15" s="62" t="s">
        <v>85</v>
      </c>
      <c r="B15" s="88">
        <f ca="1">+'R &amp; D '!C134</f>
        <v>1867205.36</v>
      </c>
      <c r="C15" s="89">
        <f ca="1">+'R &amp; D '!C266</f>
        <v>2272842.6800000002</v>
      </c>
      <c r="D15" s="89">
        <f t="shared" ca="1" si="0"/>
        <v>4140048.04</v>
      </c>
      <c r="E15" s="64"/>
      <c r="F15" s="294"/>
    </row>
    <row r="16" spans="1:6" ht="21.75" hidden="1" customHeight="1" x14ac:dyDescent="0.25">
      <c r="A16" s="62" t="s">
        <v>86</v>
      </c>
      <c r="B16" s="88">
        <f ca="1">+'Telecommunications '!F135</f>
        <v>1357601</v>
      </c>
      <c r="C16" s="89">
        <f ca="1">+'Telecommunications '!F267</f>
        <v>1391354.86</v>
      </c>
      <c r="D16" s="89">
        <f t="shared" ca="1" si="0"/>
        <v>2748955.8600000003</v>
      </c>
      <c r="E16" s="65"/>
      <c r="F16" s="294"/>
    </row>
    <row r="17" spans="1:7" ht="21.75" hidden="1" customHeight="1" x14ac:dyDescent="0.25">
      <c r="A17" s="62" t="s">
        <v>87</v>
      </c>
      <c r="B17" s="88">
        <f ca="1">+'Training &amp; Education'!F135</f>
        <v>20569686.59</v>
      </c>
      <c r="C17" s="89">
        <f ca="1">+'Training &amp; Education'!F267</f>
        <v>18769845.82</v>
      </c>
      <c r="D17" s="89">
        <f t="shared" ca="1" si="0"/>
        <v>39339532.409999996</v>
      </c>
      <c r="E17" s="65"/>
      <c r="F17" s="294"/>
    </row>
    <row r="18" spans="1:7" ht="21.75" hidden="1" customHeight="1" x14ac:dyDescent="0.25">
      <c r="A18" s="62" t="s">
        <v>88</v>
      </c>
      <c r="B18" s="88">
        <f ca="1">+'Direct Administrative '!G135</f>
        <v>258021</v>
      </c>
      <c r="C18" s="89">
        <f ca="1">+'Direct Administrative '!G267</f>
        <v>457678.86</v>
      </c>
      <c r="D18" s="89">
        <f t="shared" ca="1" si="0"/>
        <v>715699.86</v>
      </c>
      <c r="E18" s="65"/>
      <c r="F18" s="294"/>
    </row>
    <row r="19" spans="1:7" ht="21.75" hidden="1" customHeight="1" x14ac:dyDescent="0.25">
      <c r="A19" s="62" t="s">
        <v>89</v>
      </c>
      <c r="B19" s="88">
        <f ca="1">+'Miscellaneous (other) Costs '!F135</f>
        <v>3864659.34</v>
      </c>
      <c r="C19" s="89">
        <f ca="1">+'Miscellaneous (other) Costs '!F267</f>
        <v>18201961.059999999</v>
      </c>
      <c r="D19" s="89">
        <f t="shared" ca="1" si="0"/>
        <v>22066620.399999999</v>
      </c>
      <c r="E19" s="65"/>
      <c r="F19" s="294"/>
    </row>
    <row r="20" spans="1:7" ht="21.75" hidden="1" customHeight="1" x14ac:dyDescent="0.25">
      <c r="A20" s="62" t="str">
        <f>'15C'!$A$2 &amp;'15C'!$B$2</f>
        <v>15C.GRANT EXCLUSIVE LINE ITEM</v>
      </c>
      <c r="B20" s="88">
        <f ca="1">+'15C'!F$136</f>
        <v>17219190.960000001</v>
      </c>
      <c r="C20" s="89">
        <f ca="1">+'15C'!F$268</f>
        <v>16205344</v>
      </c>
      <c r="D20" s="89">
        <f t="shared" ca="1" si="0"/>
        <v>33424534.960000001</v>
      </c>
      <c r="E20" s="65"/>
      <c r="F20" s="294"/>
    </row>
    <row r="21" spans="1:7" ht="21.75" hidden="1" customHeight="1" x14ac:dyDescent="0.25">
      <c r="A21" s="62" t="str">
        <f>'15D'!$A$2 &amp;'15D'!$B$2</f>
        <v>15D.GRANT EXCLUSIVE LINE ITEM</v>
      </c>
      <c r="B21" s="88">
        <f ca="1">+'15D'!F$136</f>
        <v>21858084.93</v>
      </c>
      <c r="C21" s="89">
        <f ca="1">+'15D'!F$268</f>
        <v>19994690.550000001</v>
      </c>
      <c r="D21" s="89">
        <f t="shared" ca="1" si="0"/>
        <v>41852775.480000004</v>
      </c>
      <c r="E21" s="65"/>
      <c r="F21" s="294"/>
    </row>
    <row r="22" spans="1:7" ht="21.75" hidden="1" customHeight="1" x14ac:dyDescent="0.25">
      <c r="A22" s="62" t="str">
        <f>'15E'!$A$2 &amp;'15E'!$B$2</f>
        <v>15E.GRANT EXCLUSIVE LINE ITEM</v>
      </c>
      <c r="B22" s="88">
        <f ca="1">+'15E'!F$136</f>
        <v>11690179.43</v>
      </c>
      <c r="C22" s="89">
        <f ca="1">+'15E'!F$268</f>
        <v>14386729.73</v>
      </c>
      <c r="D22" s="89">
        <f t="shared" ca="1" si="0"/>
        <v>26076909.16</v>
      </c>
      <c r="E22" s="65"/>
      <c r="F22" s="294"/>
    </row>
    <row r="23" spans="1:7" ht="21.75" hidden="1" customHeight="1" x14ac:dyDescent="0.25">
      <c r="A23" s="62" t="str">
        <f>'15F'!$A$2 &amp;'15F'!$B$2</f>
        <v>15F.GRANT EXCLUSIVE LINE ITEM</v>
      </c>
      <c r="B23" s="88">
        <f ca="1">+'15F'!F$136</f>
        <v>16972649.350000001</v>
      </c>
      <c r="C23" s="89">
        <f ca="1">+'15F'!F$268</f>
        <v>16620147.880000001</v>
      </c>
      <c r="D23" s="89">
        <f t="shared" ca="1" si="0"/>
        <v>33592797.230000004</v>
      </c>
      <c r="E23" s="65"/>
      <c r="F23" s="294"/>
    </row>
    <row r="24" spans="1:7" ht="21.75" hidden="1" customHeight="1" x14ac:dyDescent="0.25">
      <c r="A24" s="62" t="str">
        <f>'15G'!$A$2 &amp;'15G'!$B$2</f>
        <v>15G.GRANT EXCLUSIVE LINE ITEM</v>
      </c>
      <c r="B24" s="88">
        <f ca="1">+'15G'!F$136</f>
        <v>16460952.99</v>
      </c>
      <c r="C24" s="89">
        <f ca="1">+'15G'!F$268</f>
        <v>15070159.25</v>
      </c>
      <c r="D24" s="89">
        <f t="shared" ca="1" si="0"/>
        <v>31531112.240000002</v>
      </c>
      <c r="E24" s="65"/>
      <c r="F24" s="294"/>
    </row>
    <row r="25" spans="1:7" ht="21.75" hidden="1" customHeight="1" x14ac:dyDescent="0.25">
      <c r="A25" s="62" t="str">
        <f>'15H'!$A$2 &amp;'15H'!$B$2</f>
        <v>15H.GRANT EXCLUSIVE LINE ITEM</v>
      </c>
      <c r="B25" s="88">
        <f ca="1">+'15H'!F$136</f>
        <v>14523936.98</v>
      </c>
      <c r="C25" s="89">
        <f ca="1">+'15H'!F$268</f>
        <v>18656577.82</v>
      </c>
      <c r="D25" s="89">
        <f t="shared" ca="1" si="0"/>
        <v>33180514.800000001</v>
      </c>
      <c r="E25" s="65"/>
      <c r="F25" s="294"/>
    </row>
    <row r="26" spans="1:7" ht="21.75" hidden="1" customHeight="1" x14ac:dyDescent="0.25">
      <c r="A26" s="62" t="str">
        <f>'15I'!$A$2 &amp;'15I'!$B$2</f>
        <v>15I.GRANT EXCLUSIVE LINE ITEM</v>
      </c>
      <c r="B26" s="88">
        <f ca="1">+'15I'!F$136</f>
        <v>20040632.379999999</v>
      </c>
      <c r="C26" s="89">
        <f ca="1">+'15I'!F$268</f>
        <v>25752242.629999999</v>
      </c>
      <c r="D26" s="89">
        <f t="shared" ca="1" si="0"/>
        <v>45792875.009999998</v>
      </c>
      <c r="E26" s="65"/>
      <c r="F26" s="294"/>
    </row>
    <row r="27" spans="1:7" ht="21.75" hidden="1" customHeight="1" x14ac:dyDescent="0.25">
      <c r="A27" s="62" t="str">
        <f>'15J'!$A$2 &amp;'15J'!$B$2</f>
        <v>15J.GRANT EXCLUSIVE LINE ITEM</v>
      </c>
      <c r="B27" s="88">
        <f ca="1">+'15J'!F$136</f>
        <v>21630119.399999999</v>
      </c>
      <c r="C27" s="89">
        <f ca="1">+'15J'!F$268</f>
        <v>9636529.9700000007</v>
      </c>
      <c r="D27" s="89">
        <f t="shared" ca="1" si="0"/>
        <v>31266649.369999997</v>
      </c>
      <c r="E27" s="65"/>
      <c r="F27" s="294"/>
    </row>
    <row r="28" spans="1:7" ht="21.75" hidden="1" customHeight="1" x14ac:dyDescent="0.25">
      <c r="A28" s="62" t="str">
        <f>'15K'!$A$2 &amp;'15K'!$B$2</f>
        <v>15K.GRANT EXCLUSIVE LINE ITEM</v>
      </c>
      <c r="B28" s="88">
        <f ca="1">+'15K'!F$136</f>
        <v>16427576.51</v>
      </c>
      <c r="C28" s="89">
        <f ca="1">+'15K'!F$268</f>
        <v>12088687.550000001</v>
      </c>
      <c r="D28" s="89">
        <f t="shared" ca="1" si="0"/>
        <v>28516264.060000002</v>
      </c>
      <c r="E28" s="65"/>
      <c r="F28" s="294"/>
    </row>
    <row r="29" spans="1:7" ht="21.75" hidden="1" customHeight="1" x14ac:dyDescent="0.25">
      <c r="A29" s="62" t="s">
        <v>255</v>
      </c>
      <c r="B29" s="230">
        <f>+'Indirect Costs '!D8</f>
        <v>0</v>
      </c>
      <c r="C29" s="231">
        <f>+'Indirect Costs '!D14</f>
        <v>0</v>
      </c>
      <c r="D29" s="231">
        <f t="shared" si="0"/>
        <v>0</v>
      </c>
      <c r="E29" s="65"/>
      <c r="F29" s="294"/>
    </row>
    <row r="30" spans="1:7" ht="21.75" customHeight="1" x14ac:dyDescent="0.25">
      <c r="A30" s="21"/>
      <c r="B30" s="88"/>
      <c r="C30" s="89"/>
      <c r="D30" s="89"/>
      <c r="E30" s="61"/>
      <c r="F30" s="294"/>
    </row>
    <row r="31" spans="1:7" ht="21.75" customHeight="1" x14ac:dyDescent="0.25">
      <c r="A31" s="62" t="s">
        <v>90</v>
      </c>
      <c r="B31" s="88">
        <f>SUBTOTAL(109,B4:B30)</f>
        <v>0</v>
      </c>
      <c r="C31" s="89"/>
      <c r="D31" s="89"/>
      <c r="E31" s="64"/>
      <c r="F31" s="8" t="str">
        <f>IF(SUBTOTAL(103,A4:A28)-SUBTOTAL(103,'Section A'!A9:A33)&gt;-0.004,IF(SUBTOTAL(103,A4:A28)-SUBTOTAL(103,'Section A'!A9:A33)&lt;0.004," ","inconsistent in number of budget categories compared to Section A"),"inconsistent in number of budget categories compared to Section A")</f>
        <v xml:space="preserve"> </v>
      </c>
      <c r="G31" s="287"/>
    </row>
    <row r="32" spans="1:7" ht="21.75" customHeight="1" x14ac:dyDescent="0.25">
      <c r="A32" s="62" t="s">
        <v>178</v>
      </c>
      <c r="B32" s="88"/>
      <c r="C32" s="89">
        <f>SUBTOTAL(109,C4:C31)</f>
        <v>0</v>
      </c>
      <c r="D32" s="89"/>
      <c r="E32" s="66"/>
      <c r="F32" s="8" t="str">
        <f>IF(SUBTOTAL(103,A4:A28)-SUBTOTAL(103,'Section B'!A12:A36)&gt;-0.004,IF(SUBTOTAL(103,A4:A28)-SUBTOTAL(103,'Section B'!A12:A36)&lt;0.004," ","inconsistent in number of budget categories compared to Section B"),"inconsistent in number of budget categories compared to Section B")</f>
        <v xml:space="preserve"> </v>
      </c>
      <c r="G32" s="287"/>
    </row>
    <row r="33" spans="1:7" ht="21.75" customHeight="1" x14ac:dyDescent="0.25">
      <c r="A33" s="27" t="s">
        <v>5</v>
      </c>
      <c r="B33" s="90"/>
      <c r="C33" s="90"/>
      <c r="D33" s="91">
        <f>SUBTOTAL(109,D4:D29)</f>
        <v>0</v>
      </c>
      <c r="E33" s="58"/>
      <c r="F33" s="8"/>
      <c r="G33" s="287"/>
    </row>
    <row r="34" spans="1:7" x14ac:dyDescent="0.25">
      <c r="A34" s="296" t="str">
        <f>IF(B31-'Section A'!E38&lt;0.004,IF(B31-'Section A'!E38&gt;-0.004," ","State Total out of balance with Section A by "&amp;B31-'Section A'!E38),"State Total out of balance with Section A by "&amp;B31-'Section A'!E38)</f>
        <v xml:space="preserve"> </v>
      </c>
    </row>
    <row r="35" spans="1:7" x14ac:dyDescent="0.25">
      <c r="A35" s="296" t="str">
        <f>IF(C32-'Section B'!C40&lt;0.004,IF(C32-'Section B'!C40&gt;-0.004," ","Non-State Total out of balance with Section B by "&amp;C32-'Section B'!C40),"Non-State Total out of balance with Section B by "&amp;C32-'Section B'!C40)</f>
        <v xml:space="preserve"> </v>
      </c>
    </row>
    <row r="36" spans="1:7" x14ac:dyDescent="0.25">
      <c r="A36" s="296" t="str">
        <f>IF($D33-$B31-$C32&lt;0.004,IF(D33-B31-C32&gt;-0.004," ","out of balance by "&amp;$D33-$B31-$C32),"out of balance by "&amp;$D33-$B31-$C32)</f>
        <v xml:space="preserve"> </v>
      </c>
    </row>
  </sheetData>
  <autoFilter ref="A3:A29" xr:uid="{00000000-0001-0000-1700-000000000000}">
    <filterColumn colId="0">
      <filters>
        <filter val="15A.Acquisition of Real Property"/>
        <filter val="15B.Clearance and Demolition"/>
        <filter val="6A. Acquisition - Activity Delivery"/>
        <filter val="6B. Flood Drain-Water/Sewer Activity Delivery"/>
        <filter val="6C. Water/Sewer Improvements-Activity Delivery"/>
        <filter val="6D. Clearance &amp; Demolition-Activity Delivery"/>
        <filter val="8A. Flood Drain Improvements - Sewer"/>
        <filter val="8B. Flood Drain Improvements - Water"/>
        <filter val="8C. Sewer Improvements"/>
        <filter val="8D. Water Improvements"/>
      </filters>
    </filterColumn>
  </autoFilter>
  <mergeCells count="2">
    <mergeCell ref="A2:D2"/>
    <mergeCell ref="A1:C1"/>
  </mergeCells>
  <conditionalFormatting sqref="A34:A36">
    <cfRule type="containsText" dxfId="3" priority="3" operator="containsText" text="out">
      <formula>NOT(ISERROR(SEARCH("out",A34)))</formula>
    </cfRule>
  </conditionalFormatting>
  <conditionalFormatting sqref="F31:F32">
    <cfRule type="containsText" dxfId="2" priority="1" operator="containsText" text="inconsistent">
      <formula>NOT(ISERROR(SEARCH("inconsistent",F31)))</formula>
    </cfRule>
    <cfRule type="containsText" dxfId="1" priority="2" operator="containsText" text="inconsistent">
      <formula>NOT(ISERROR(SEARCH("inconsistent",F31)))</formula>
    </cfRule>
  </conditionalFormatting>
  <printOptions horizontalCentered="1"/>
  <pageMargins left="0.25" right="0.25" top="0.25" bottom="0.5" header="0.3" footer="0.3"/>
  <pageSetup fitToHeight="0" orientation="landscape" blackAndWhite="1" r:id="rId1"/>
  <headerFooter>
    <oddFooter>&amp;L&amp;F&amp;RPage &amp;P of &amp;N</oddFooter>
  </headerFooter>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30"/>
  <sheetViews>
    <sheetView tabSelected="1" zoomScaleNormal="100" zoomScaleSheetLayoutView="100" workbookViewId="0">
      <selection activeCell="J7" sqref="J7"/>
    </sheetView>
  </sheetViews>
  <sheetFormatPr defaultRowHeight="15" x14ac:dyDescent="0.25"/>
  <cols>
    <col min="1" max="9" width="14.42578125" customWidth="1"/>
    <col min="10" max="10" width="52" bestFit="1" customWidth="1"/>
  </cols>
  <sheetData>
    <row r="1" spans="1:10" ht="44.25" customHeight="1" thickTop="1" thickBot="1" x14ac:dyDescent="0.3">
      <c r="A1" s="614" t="s">
        <v>170</v>
      </c>
      <c r="B1" s="547"/>
      <c r="C1" s="548"/>
      <c r="D1" s="546" t="s">
        <v>214</v>
      </c>
      <c r="E1" s="547"/>
      <c r="F1" s="548"/>
      <c r="G1" s="549" t="s">
        <v>242</v>
      </c>
      <c r="H1" s="550"/>
      <c r="I1" s="551"/>
      <c r="J1" s="420" t="s">
        <v>419</v>
      </c>
    </row>
    <row r="2" spans="1:10" s="261" customFormat="1" ht="50.1" customHeight="1" thickTop="1" thickBot="1" x14ac:dyDescent="0.3">
      <c r="A2" s="549" t="str">
        <f>"Organization Name: "&amp;'Section A'!B2</f>
        <v xml:space="preserve">Organization Name: </v>
      </c>
      <c r="B2" s="550"/>
      <c r="C2" s="550"/>
      <c r="D2" s="554" t="str">
        <f>"CSFA Description: "&amp;'Section A'!D3</f>
        <v>CSFA Description: CDBG Public Infrastructure</v>
      </c>
      <c r="E2" s="555"/>
      <c r="F2" s="556"/>
      <c r="G2" s="549" t="s">
        <v>436</v>
      </c>
      <c r="H2" s="550"/>
      <c r="I2" s="551"/>
    </row>
    <row r="3" spans="1:10" ht="16.5" thickTop="1" thickBot="1" x14ac:dyDescent="0.3">
      <c r="A3" s="552" t="str">
        <f>"CSFA # "&amp;'Section A'!B3</f>
        <v>CSFA # 420-75-1632</v>
      </c>
      <c r="B3" s="553"/>
      <c r="C3" s="553"/>
      <c r="D3" s="557" t="str">
        <f>"UEI #"&amp;'Section A'!D2</f>
        <v>UEI #</v>
      </c>
      <c r="E3" s="558"/>
      <c r="F3" s="559"/>
      <c r="G3" s="549" t="str">
        <f>"Fiscal Year: "&amp;'Section A'!F3</f>
        <v>Fiscal Year: 2026</v>
      </c>
      <c r="H3" s="550"/>
      <c r="I3" s="551"/>
    </row>
    <row r="4" spans="1:10" ht="16.5" thickTop="1" thickBot="1" x14ac:dyDescent="0.3">
      <c r="A4" s="148" t="s">
        <v>238</v>
      </c>
      <c r="B4" s="148">
        <f>+'Section A'!F4</f>
        <v>0</v>
      </c>
      <c r="C4" s="7"/>
      <c r="D4" s="7"/>
      <c r="E4" s="7"/>
      <c r="F4" s="7"/>
      <c r="G4" s="7"/>
      <c r="H4" s="7"/>
      <c r="I4" s="7"/>
    </row>
    <row r="5" spans="1:10" ht="15.75" thickTop="1" x14ac:dyDescent="0.25">
      <c r="A5" s="51"/>
      <c r="B5" s="51"/>
      <c r="C5" s="51"/>
      <c r="D5" s="7"/>
      <c r="E5" s="7"/>
      <c r="F5" s="7"/>
      <c r="G5" s="7"/>
      <c r="H5" s="7"/>
      <c r="I5" s="7"/>
    </row>
    <row r="6" spans="1:10" x14ac:dyDescent="0.25">
      <c r="A6" s="38"/>
      <c r="B6" s="7"/>
      <c r="C6" s="7"/>
      <c r="D6" s="7"/>
      <c r="E6" s="7"/>
      <c r="F6" s="7"/>
      <c r="G6" s="7"/>
      <c r="H6" s="7"/>
      <c r="I6" s="7"/>
    </row>
    <row r="7" spans="1:10" x14ac:dyDescent="0.25">
      <c r="A7" s="7"/>
      <c r="B7" s="7"/>
      <c r="C7" s="7"/>
      <c r="D7" s="7"/>
      <c r="E7" s="7"/>
      <c r="F7" s="7"/>
      <c r="G7" s="7"/>
      <c r="H7" s="7"/>
      <c r="I7" s="7"/>
    </row>
    <row r="8" spans="1:10" x14ac:dyDescent="0.25">
      <c r="A8" s="7"/>
      <c r="B8" s="7"/>
      <c r="C8" s="7"/>
      <c r="D8" s="7"/>
      <c r="E8" s="7"/>
      <c r="F8" s="7"/>
      <c r="G8" s="7"/>
      <c r="H8" s="7"/>
      <c r="I8" s="7"/>
    </row>
    <row r="9" spans="1:10" ht="29.25" customHeight="1" x14ac:dyDescent="0.25">
      <c r="A9" s="613" t="s">
        <v>175</v>
      </c>
      <c r="B9" s="613"/>
      <c r="C9" s="613"/>
      <c r="D9" s="612" t="s">
        <v>172</v>
      </c>
      <c r="E9" s="612"/>
      <c r="F9" s="39" t="s">
        <v>171</v>
      </c>
      <c r="G9" s="612" t="s">
        <v>173</v>
      </c>
      <c r="H9" s="612"/>
      <c r="I9" s="39" t="s">
        <v>171</v>
      </c>
    </row>
    <row r="10" spans="1:10" x14ac:dyDescent="0.25">
      <c r="A10" s="615">
        <f>+'Narrative Summary '!B31</f>
        <v>0</v>
      </c>
      <c r="B10" s="616"/>
      <c r="C10" s="40"/>
      <c r="D10" s="40"/>
      <c r="E10" s="40"/>
      <c r="F10" s="252"/>
      <c r="G10" s="40"/>
      <c r="H10" s="40"/>
      <c r="I10" s="252"/>
      <c r="J10" t="str">
        <f>IF(A10-'Section A'!E38&gt;-0.004,IF(A10-'Section A'!E38&lt;0.004," ","out of balance by "&amp;A10-'Section A'!E38),"out of balance by "&amp;A10-'Section A'!E38)</f>
        <v xml:space="preserve"> </v>
      </c>
    </row>
    <row r="11" spans="1:10" x14ac:dyDescent="0.25">
      <c r="A11" s="40"/>
      <c r="B11" s="40"/>
      <c r="C11" s="40"/>
      <c r="D11" s="40"/>
      <c r="E11" s="40"/>
      <c r="F11" s="40"/>
      <c r="G11" s="40"/>
      <c r="H11" s="40"/>
      <c r="I11" s="40"/>
    </row>
    <row r="12" spans="1:10" x14ac:dyDescent="0.25">
      <c r="A12" s="40"/>
      <c r="B12" s="40"/>
      <c r="C12" s="40"/>
      <c r="D12" s="40"/>
      <c r="E12" s="40"/>
      <c r="F12" s="40"/>
      <c r="G12" s="40"/>
      <c r="H12" s="40"/>
      <c r="I12" s="40"/>
    </row>
    <row r="13" spans="1:10" x14ac:dyDescent="0.25">
      <c r="A13" s="40"/>
      <c r="B13" s="40"/>
      <c r="C13" s="40"/>
      <c r="D13" s="40"/>
      <c r="E13" s="40"/>
      <c r="F13" s="40"/>
      <c r="G13" s="40"/>
      <c r="H13" s="40"/>
      <c r="I13" s="40"/>
    </row>
    <row r="14" spans="1:10" x14ac:dyDescent="0.25">
      <c r="A14" s="40"/>
      <c r="B14" s="40"/>
      <c r="C14" s="40"/>
      <c r="D14" s="40"/>
      <c r="E14" s="40"/>
      <c r="F14" s="40"/>
      <c r="G14" s="40"/>
      <c r="H14" s="40"/>
      <c r="I14" s="40"/>
    </row>
    <row r="15" spans="1:10" x14ac:dyDescent="0.25">
      <c r="A15" s="40"/>
      <c r="B15" s="40"/>
      <c r="C15" s="40"/>
      <c r="D15" s="40"/>
      <c r="E15" s="40"/>
      <c r="F15" s="40"/>
      <c r="G15" s="40"/>
      <c r="H15" s="40"/>
      <c r="I15" s="40"/>
    </row>
    <row r="16" spans="1:10" ht="35.25" customHeight="1" x14ac:dyDescent="0.25">
      <c r="A16" s="613" t="s">
        <v>174</v>
      </c>
      <c r="B16" s="613"/>
      <c r="C16" s="613"/>
      <c r="D16" s="612" t="s">
        <v>172</v>
      </c>
      <c r="E16" s="612"/>
      <c r="F16" s="39" t="s">
        <v>171</v>
      </c>
      <c r="G16" s="612" t="s">
        <v>173</v>
      </c>
      <c r="H16" s="612"/>
      <c r="I16" s="39" t="s">
        <v>171</v>
      </c>
    </row>
    <row r="17" spans="1:14" ht="18.75" customHeight="1" x14ac:dyDescent="0.25">
      <c r="A17" s="7"/>
      <c r="B17" s="7"/>
      <c r="C17" s="7"/>
      <c r="D17" s="7"/>
      <c r="E17" s="7"/>
      <c r="F17" s="7"/>
      <c r="G17" s="7"/>
      <c r="H17" s="7"/>
      <c r="I17" s="7"/>
    </row>
    <row r="18" spans="1:14" x14ac:dyDescent="0.25">
      <c r="J18" s="33"/>
      <c r="K18" s="33"/>
      <c r="L18" s="33"/>
      <c r="M18" s="33"/>
      <c r="N18" s="33"/>
    </row>
    <row r="19" spans="1:14" ht="5.25" customHeight="1" x14ac:dyDescent="0.25">
      <c r="J19" s="33"/>
      <c r="K19" s="33"/>
      <c r="L19" s="33"/>
      <c r="M19" s="33"/>
      <c r="N19" s="33"/>
    </row>
    <row r="20" spans="1:14" ht="58.5" customHeight="1" x14ac:dyDescent="0.25">
      <c r="J20" s="32"/>
      <c r="K20" s="32"/>
      <c r="L20" s="32"/>
      <c r="M20" s="32"/>
      <c r="N20" s="32"/>
    </row>
    <row r="21" spans="1:14" x14ac:dyDescent="0.25">
      <c r="A21" s="7"/>
      <c r="B21" s="7"/>
      <c r="C21" s="7"/>
      <c r="D21" s="7"/>
      <c r="E21" s="7"/>
      <c r="F21" s="7"/>
      <c r="G21" s="7"/>
      <c r="H21" s="7"/>
      <c r="I21" s="7"/>
    </row>
    <row r="22" spans="1:14" x14ac:dyDescent="0.25">
      <c r="A22" s="35" t="s">
        <v>147</v>
      </c>
      <c r="B22" s="33"/>
      <c r="C22" s="33"/>
      <c r="D22" s="33"/>
      <c r="E22" s="33"/>
      <c r="F22" s="33"/>
      <c r="G22" s="33"/>
      <c r="H22" s="33"/>
      <c r="I22" s="33"/>
    </row>
    <row r="23" spans="1:14" ht="7.5" customHeight="1" x14ac:dyDescent="0.25">
      <c r="A23" s="34"/>
      <c r="B23" s="33"/>
      <c r="C23" s="33"/>
      <c r="D23" s="33"/>
      <c r="E23" s="33"/>
      <c r="F23" s="33"/>
      <c r="G23" s="33"/>
      <c r="H23" s="33"/>
      <c r="I23" s="33"/>
    </row>
    <row r="24" spans="1:14" ht="49.5" customHeight="1" x14ac:dyDescent="0.25">
      <c r="A24" s="617" t="s">
        <v>150</v>
      </c>
      <c r="B24" s="617"/>
      <c r="C24" s="617"/>
      <c r="D24" s="617"/>
      <c r="E24" s="617"/>
      <c r="F24" s="617"/>
      <c r="G24" s="617"/>
      <c r="H24" s="617"/>
      <c r="I24" s="617"/>
    </row>
    <row r="25" spans="1:14" x14ac:dyDescent="0.25">
      <c r="A25" s="7"/>
      <c r="B25" s="7"/>
      <c r="C25" s="7"/>
      <c r="D25" s="7"/>
      <c r="E25" s="7"/>
      <c r="F25" s="7"/>
      <c r="G25" s="7"/>
      <c r="H25" s="7"/>
      <c r="I25" s="7"/>
    </row>
    <row r="26" spans="1:14" x14ac:dyDescent="0.25">
      <c r="A26" s="7"/>
      <c r="B26" s="7"/>
      <c r="C26" s="7"/>
      <c r="D26" s="7"/>
      <c r="E26" s="7"/>
      <c r="F26" s="7"/>
      <c r="G26" s="7"/>
      <c r="H26" s="7"/>
      <c r="I26" s="7"/>
    </row>
    <row r="27" spans="1:14" x14ac:dyDescent="0.25">
      <c r="A27" s="7"/>
      <c r="B27" s="7"/>
      <c r="C27" s="7"/>
      <c r="D27" s="7"/>
      <c r="E27" s="7"/>
      <c r="F27" s="7"/>
      <c r="G27" s="7"/>
      <c r="H27" s="7"/>
      <c r="I27" s="7"/>
    </row>
    <row r="28" spans="1:14" x14ac:dyDescent="0.25">
      <c r="A28" s="7"/>
      <c r="B28" s="7"/>
      <c r="C28" s="7"/>
      <c r="D28" s="7"/>
      <c r="E28" s="7"/>
      <c r="F28" s="7"/>
      <c r="G28" s="7"/>
      <c r="H28" s="7"/>
      <c r="I28" s="7"/>
    </row>
    <row r="29" spans="1:14" x14ac:dyDescent="0.25">
      <c r="A29" s="7"/>
      <c r="B29" s="7"/>
      <c r="C29" s="7"/>
      <c r="D29" s="7"/>
      <c r="E29" s="7"/>
      <c r="F29" s="7"/>
      <c r="G29" s="7"/>
      <c r="H29" s="7"/>
      <c r="I29" s="7"/>
    </row>
    <row r="30" spans="1:14" x14ac:dyDescent="0.25">
      <c r="A30" s="7"/>
      <c r="B30" s="7"/>
      <c r="C30" s="7"/>
      <c r="D30" s="7"/>
      <c r="E30" s="7"/>
      <c r="F30" s="7"/>
      <c r="G30" s="7"/>
      <c r="H30" s="7"/>
      <c r="I30" s="7"/>
    </row>
  </sheetData>
  <mergeCells count="17">
    <mergeCell ref="A10:B10"/>
    <mergeCell ref="D16:E16"/>
    <mergeCell ref="G16:H16"/>
    <mergeCell ref="A24:I24"/>
    <mergeCell ref="A16:C16"/>
    <mergeCell ref="A1:C1"/>
    <mergeCell ref="D1:F1"/>
    <mergeCell ref="G1:I1"/>
    <mergeCell ref="A2:C2"/>
    <mergeCell ref="D2:F2"/>
    <mergeCell ref="G2:I2"/>
    <mergeCell ref="A3:C3"/>
    <mergeCell ref="D3:F3"/>
    <mergeCell ref="G3:I3"/>
    <mergeCell ref="G9:H9"/>
    <mergeCell ref="D9:E9"/>
    <mergeCell ref="A9:C9"/>
  </mergeCells>
  <conditionalFormatting sqref="J10">
    <cfRule type="containsText" dxfId="0" priority="2" operator="containsText" text="out">
      <formula>NOT(ISERROR(SEARCH("out",J10)))</formula>
    </cfRule>
  </conditionalFormatting>
  <printOptions horizontalCentered="1"/>
  <pageMargins left="0.25" right="0.25" top="0.25" bottom="0.5" header="0.3" footer="0.3"/>
  <pageSetup fitToHeight="0" orientation="landscape" blackAndWhite="1" r:id="rId1"/>
  <headerFoot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D46"/>
  <sheetViews>
    <sheetView zoomScaleNormal="100" zoomScaleSheetLayoutView="100" workbookViewId="0">
      <selection activeCell="A53" sqref="A53"/>
    </sheetView>
  </sheetViews>
  <sheetFormatPr defaultRowHeight="15" x14ac:dyDescent="0.25"/>
  <cols>
    <col min="1" max="3" width="44.5703125" customWidth="1"/>
    <col min="4" max="4" width="7.85546875" customWidth="1"/>
    <col min="5" max="6" width="9.140625" customWidth="1"/>
  </cols>
  <sheetData>
    <row r="1" spans="1:4" ht="20.100000000000001" customHeight="1" x14ac:dyDescent="0.25">
      <c r="A1" s="79" t="str">
        <f>+'Section A'!A1</f>
        <v xml:space="preserve">STATE OF ILLINOIS </v>
      </c>
      <c r="B1" s="77" t="str">
        <f>+'Section A'!B1</f>
        <v>UNIFORM GRANT BUDGET TEMPLATE</v>
      </c>
      <c r="C1" s="78" t="str">
        <f>+'Section A'!E1</f>
        <v>Commerce &amp; Economic Opportunity</v>
      </c>
      <c r="D1" s="85" t="s">
        <v>260</v>
      </c>
    </row>
    <row r="2" spans="1:4" ht="39.950000000000003" customHeight="1" x14ac:dyDescent="0.25">
      <c r="A2" s="264" t="str">
        <f>"Organization Name: "&amp;'Section A'!B2</f>
        <v xml:space="preserve">Organization Name: </v>
      </c>
      <c r="B2" s="79" t="str">
        <f>"NOFO # "&amp;'Section A'!F2</f>
        <v>NOFO # 1632-2887</v>
      </c>
      <c r="C2" s="79" t="str">
        <f>"Fiscal Year "&amp;'Section A'!F3</f>
        <v>Fiscal Year 2026</v>
      </c>
    </row>
    <row r="3" spans="1:4" ht="20.100000000000001" customHeight="1" x14ac:dyDescent="0.25">
      <c r="A3" s="533" t="s">
        <v>226</v>
      </c>
      <c r="B3" s="534"/>
      <c r="C3" s="84" t="str">
        <f>"Grant Number: "&amp;'Section A'!F4</f>
        <v xml:space="preserve">Grant Number: </v>
      </c>
    </row>
    <row r="4" spans="1:4" ht="20.100000000000001" customHeight="1" x14ac:dyDescent="0.25">
      <c r="A4" s="81" t="s">
        <v>26</v>
      </c>
      <c r="B4" s="82"/>
      <c r="C4" s="83" t="s">
        <v>221</v>
      </c>
    </row>
    <row r="5" spans="1:4" ht="15" customHeight="1" x14ac:dyDescent="0.25">
      <c r="A5" s="535" t="s">
        <v>228</v>
      </c>
      <c r="B5" s="536"/>
      <c r="C5" s="95"/>
    </row>
    <row r="6" spans="1:4" ht="15" customHeight="1" x14ac:dyDescent="0.25">
      <c r="A6" s="539" t="s">
        <v>24</v>
      </c>
      <c r="B6" s="540"/>
      <c r="C6" s="226">
        <v>0</v>
      </c>
    </row>
    <row r="7" spans="1:4" ht="15" customHeight="1" x14ac:dyDescent="0.25">
      <c r="A7" s="539" t="s">
        <v>25</v>
      </c>
      <c r="B7" s="540"/>
      <c r="C7" s="226">
        <v>0</v>
      </c>
    </row>
    <row r="8" spans="1:4" ht="15" customHeight="1" x14ac:dyDescent="0.25">
      <c r="A8" s="541" t="s">
        <v>22</v>
      </c>
      <c r="B8" s="542"/>
      <c r="C8" s="226">
        <v>0</v>
      </c>
    </row>
    <row r="9" spans="1:4" ht="20.100000000000001" customHeight="1" thickBot="1" x14ac:dyDescent="0.3">
      <c r="A9" s="537" t="s">
        <v>227</v>
      </c>
      <c r="B9" s="538"/>
      <c r="C9" s="96">
        <f>(C6+C7+C8)</f>
        <v>0</v>
      </c>
    </row>
    <row r="10" spans="1:4" ht="20.100000000000001" customHeight="1" thickBot="1" x14ac:dyDescent="0.3">
      <c r="A10" s="481" t="s">
        <v>230</v>
      </c>
      <c r="B10" s="483"/>
      <c r="C10" s="485"/>
      <c r="D10" s="85" t="s">
        <v>253</v>
      </c>
    </row>
    <row r="11" spans="1:4" ht="28.5" customHeight="1" x14ac:dyDescent="0.25">
      <c r="A11" s="81" t="s">
        <v>218</v>
      </c>
      <c r="B11" s="81" t="s">
        <v>220</v>
      </c>
      <c r="C11" s="83" t="s">
        <v>222</v>
      </c>
    </row>
    <row r="12" spans="1:4" ht="16.5" hidden="1" customHeight="1" x14ac:dyDescent="0.25">
      <c r="A12" s="68" t="s">
        <v>13</v>
      </c>
      <c r="B12" s="69">
        <v>200.43</v>
      </c>
      <c r="C12" s="73">
        <f ca="1">+Personnel!G268</f>
        <v>263806.2</v>
      </c>
    </row>
    <row r="13" spans="1:4" ht="16.5" hidden="1" customHeight="1" x14ac:dyDescent="0.25">
      <c r="A13" s="68" t="s">
        <v>14</v>
      </c>
      <c r="B13" s="70">
        <v>200.43100000000001</v>
      </c>
      <c r="C13" s="73">
        <f ca="1">+'Fringe Benefits'!E267</f>
        <v>250794.55</v>
      </c>
    </row>
    <row r="14" spans="1:4" ht="16.5" hidden="1" customHeight="1" x14ac:dyDescent="0.25">
      <c r="A14" s="68" t="s">
        <v>15</v>
      </c>
      <c r="B14" s="70">
        <v>200.47399999999999</v>
      </c>
      <c r="C14" s="73">
        <f ca="1">+Travel!G267</f>
        <v>2383966.7799999998</v>
      </c>
    </row>
    <row r="15" spans="1:4" ht="16.5" hidden="1" customHeight="1" x14ac:dyDescent="0.25">
      <c r="A15" s="68" t="s">
        <v>0</v>
      </c>
      <c r="B15" s="70">
        <v>200.43899999999999</v>
      </c>
      <c r="C15" s="73">
        <f ca="1">+'Equipment '!D267</f>
        <v>1738855.8</v>
      </c>
    </row>
    <row r="16" spans="1:4" ht="16.5" hidden="1" customHeight="1" x14ac:dyDescent="0.25">
      <c r="A16" s="68" t="s">
        <v>1</v>
      </c>
      <c r="B16" s="70">
        <v>200.94</v>
      </c>
      <c r="C16" s="73">
        <f ca="1">+Supplies!D266</f>
        <v>2879933.06</v>
      </c>
    </row>
    <row r="17" spans="1:3" ht="16.5" customHeight="1" x14ac:dyDescent="0.25">
      <c r="A17" s="431" t="s">
        <v>434</v>
      </c>
      <c r="B17" s="70" t="s">
        <v>224</v>
      </c>
      <c r="C17" s="73">
        <f>+'6A Activity Delivery'!C269</f>
        <v>0</v>
      </c>
    </row>
    <row r="18" spans="1:3" ht="16.5" hidden="1" customHeight="1" x14ac:dyDescent="0.25">
      <c r="A18" s="68" t="s">
        <v>12</v>
      </c>
      <c r="B18" s="70">
        <v>200.459</v>
      </c>
      <c r="C18" s="73">
        <f ca="1">+Consultant!G266+Consultant!G539</f>
        <v>10696044.710000001</v>
      </c>
    </row>
    <row r="19" spans="1:3" ht="16.5" customHeight="1" x14ac:dyDescent="0.25">
      <c r="A19" s="431" t="s">
        <v>431</v>
      </c>
      <c r="B19" s="70"/>
      <c r="C19" s="73">
        <f>+'8A Water'!C267</f>
        <v>0</v>
      </c>
    </row>
    <row r="20" spans="1:3" ht="16.5" customHeight="1" x14ac:dyDescent="0.25">
      <c r="A20" s="431" t="s">
        <v>432</v>
      </c>
      <c r="B20" s="424"/>
      <c r="C20" s="73">
        <f>+'8B Sewer'!C267</f>
        <v>0</v>
      </c>
    </row>
    <row r="21" spans="1:3" ht="16.5" customHeight="1" x14ac:dyDescent="0.25">
      <c r="A21" s="431" t="s">
        <v>433</v>
      </c>
      <c r="B21" s="424"/>
      <c r="C21" s="73">
        <f>+'8C Flood Drainage'!C267</f>
        <v>0</v>
      </c>
    </row>
    <row r="22" spans="1:3" ht="16.5" hidden="1" customHeight="1" x14ac:dyDescent="0.25">
      <c r="A22" s="68" t="s">
        <v>16</v>
      </c>
      <c r="B22" s="70">
        <v>200.465</v>
      </c>
      <c r="C22" s="73">
        <f ca="1">+'Occupancy '!F267</f>
        <v>12260035.98</v>
      </c>
    </row>
    <row r="23" spans="1:3" ht="16.5" hidden="1" customHeight="1" x14ac:dyDescent="0.25">
      <c r="A23" s="68" t="s">
        <v>17</v>
      </c>
      <c r="B23" s="70">
        <v>200.87</v>
      </c>
      <c r="C23" s="73">
        <f ca="1">+'R &amp; D '!C266</f>
        <v>2272842.6800000002</v>
      </c>
    </row>
    <row r="24" spans="1:3" ht="16.5" hidden="1" customHeight="1" x14ac:dyDescent="0.25">
      <c r="A24" s="68" t="s">
        <v>86</v>
      </c>
      <c r="B24" s="70"/>
      <c r="C24" s="73">
        <f ca="1">+'Telecommunications '!F267</f>
        <v>1391354.86</v>
      </c>
    </row>
    <row r="25" spans="1:3" ht="16.5" hidden="1" customHeight="1" x14ac:dyDescent="0.25">
      <c r="A25" s="68" t="s">
        <v>18</v>
      </c>
      <c r="B25" s="70">
        <v>200.47200000000001</v>
      </c>
      <c r="C25" s="73">
        <f ca="1">+'Training &amp; Education'!F267</f>
        <v>18769845.82</v>
      </c>
    </row>
    <row r="26" spans="1:3" ht="16.5" hidden="1" customHeight="1" x14ac:dyDescent="0.25">
      <c r="A26" s="68" t="s">
        <v>91</v>
      </c>
      <c r="B26" s="70" t="s">
        <v>223</v>
      </c>
      <c r="C26" s="73">
        <f ca="1">+'Direct Administrative '!G267</f>
        <v>457678.86</v>
      </c>
    </row>
    <row r="27" spans="1:3" ht="16.5" hidden="1" customHeight="1" x14ac:dyDescent="0.25">
      <c r="A27" s="68" t="s">
        <v>177</v>
      </c>
      <c r="B27" s="70"/>
      <c r="C27" s="73">
        <f ca="1">+'Miscellaneous (other) Costs '!F267</f>
        <v>18201961.059999999</v>
      </c>
    </row>
    <row r="28" spans="1:3" ht="16.5" hidden="1" customHeight="1" x14ac:dyDescent="0.25">
      <c r="A28" s="68" t="str">
        <f>+'15C'!$A$2&amp;'15C'!$B$2</f>
        <v>15C.GRANT EXCLUSIVE LINE ITEM</v>
      </c>
      <c r="B28" s="288"/>
      <c r="C28" s="73">
        <f ca="1">+'15C'!F$268</f>
        <v>16205344</v>
      </c>
    </row>
    <row r="29" spans="1:3" ht="16.5" hidden="1" customHeight="1" x14ac:dyDescent="0.25">
      <c r="A29" s="68" t="str">
        <f>+'15D'!$A$2&amp;'15D'!$B$2</f>
        <v>15D.GRANT EXCLUSIVE LINE ITEM</v>
      </c>
      <c r="B29" s="288"/>
      <c r="C29" s="73">
        <f ca="1">+'15D'!F$268</f>
        <v>19994690.550000001</v>
      </c>
    </row>
    <row r="30" spans="1:3" ht="16.5" hidden="1" customHeight="1" x14ac:dyDescent="0.25">
      <c r="A30" s="68" t="str">
        <f>+'15E'!$A$2&amp;'15E'!$B$2</f>
        <v>15E.GRANT EXCLUSIVE LINE ITEM</v>
      </c>
      <c r="B30" s="288"/>
      <c r="C30" s="73">
        <f ca="1">+'15E'!F$268</f>
        <v>14386729.73</v>
      </c>
    </row>
    <row r="31" spans="1:3" ht="16.5" hidden="1" customHeight="1" x14ac:dyDescent="0.25">
      <c r="A31" s="68" t="str">
        <f>+'15F'!$A$2&amp;'15F'!$B$2</f>
        <v>15F.GRANT EXCLUSIVE LINE ITEM</v>
      </c>
      <c r="B31" s="288"/>
      <c r="C31" s="73">
        <f ca="1">+'15F'!F$268</f>
        <v>16620147.880000001</v>
      </c>
    </row>
    <row r="32" spans="1:3" ht="16.5" hidden="1" customHeight="1" x14ac:dyDescent="0.25">
      <c r="A32" s="68" t="str">
        <f>+'15G'!$A$2&amp;'15G'!$B$2</f>
        <v>15G.GRANT EXCLUSIVE LINE ITEM</v>
      </c>
      <c r="B32" s="70"/>
      <c r="C32" s="73">
        <f ca="1">+'15G'!F$268</f>
        <v>15070159.25</v>
      </c>
    </row>
    <row r="33" spans="1:3" ht="16.5" hidden="1" customHeight="1" x14ac:dyDescent="0.25">
      <c r="A33" s="68" t="str">
        <f>+'15H'!$A$2&amp;'15H'!$B$2</f>
        <v>15H.GRANT EXCLUSIVE LINE ITEM</v>
      </c>
      <c r="B33" s="304"/>
      <c r="C33" s="73">
        <f ca="1">+'15H'!F$268</f>
        <v>18656577.82</v>
      </c>
    </row>
    <row r="34" spans="1:3" ht="16.5" hidden="1" customHeight="1" x14ac:dyDescent="0.25">
      <c r="A34" s="68" t="str">
        <f>+'15I'!$A$2&amp;'15I'!$B$2</f>
        <v>15I.GRANT EXCLUSIVE LINE ITEM</v>
      </c>
      <c r="B34" s="304"/>
      <c r="C34" s="73">
        <f ca="1">+'15I'!F$268</f>
        <v>25752242.629999999</v>
      </c>
    </row>
    <row r="35" spans="1:3" ht="16.5" hidden="1" customHeight="1" x14ac:dyDescent="0.25">
      <c r="A35" s="68" t="str">
        <f>+'15J'!$A$2&amp;'15J'!$B$2</f>
        <v>15J.GRANT EXCLUSIVE LINE ITEM</v>
      </c>
      <c r="B35" s="304"/>
      <c r="C35" s="73">
        <f ca="1">+'15J'!F$268</f>
        <v>9636529.9700000007</v>
      </c>
    </row>
    <row r="36" spans="1:3" ht="16.5" hidden="1" customHeight="1" x14ac:dyDescent="0.25">
      <c r="A36" s="68" t="str">
        <f>+'15K'!$A$2&amp;'15K'!$B$2</f>
        <v>15K.GRANT EXCLUSIVE LINE ITEM</v>
      </c>
      <c r="B36" s="304"/>
      <c r="C36" s="73">
        <f ca="1">+'15K'!F$268</f>
        <v>12088687.550000001</v>
      </c>
    </row>
    <row r="37" spans="1:3" ht="16.5" customHeight="1" x14ac:dyDescent="0.25">
      <c r="A37" s="68" t="s">
        <v>203</v>
      </c>
      <c r="B37" s="71">
        <v>200.41300000000001</v>
      </c>
      <c r="C37" s="73">
        <f>SUBTOTAL(109,C12:C36)</f>
        <v>0</v>
      </c>
    </row>
    <row r="38" spans="1:3" ht="16.5" hidden="1" customHeight="1" x14ac:dyDescent="0.25">
      <c r="A38" s="93" t="s">
        <v>92</v>
      </c>
      <c r="B38" s="94">
        <v>200.41399999999999</v>
      </c>
      <c r="C38" s="73">
        <f>+'Indirect Costs '!D14</f>
        <v>0</v>
      </c>
    </row>
    <row r="39" spans="1:3" ht="34.5" hidden="1" customHeight="1" x14ac:dyDescent="0.25">
      <c r="A39" s="531" t="s">
        <v>23</v>
      </c>
      <c r="B39" s="532"/>
      <c r="C39" s="74"/>
    </row>
    <row r="40" spans="1:3" ht="22.5" customHeight="1" x14ac:dyDescent="0.25">
      <c r="A40" s="76" t="s">
        <v>229</v>
      </c>
      <c r="B40" s="75"/>
      <c r="C40" s="80">
        <f>(C37+C38)</f>
        <v>0</v>
      </c>
    </row>
    <row r="41" spans="1:3" ht="17.45" customHeight="1" x14ac:dyDescent="0.25"/>
    <row r="42" spans="1:3" ht="17.45" customHeight="1" x14ac:dyDescent="0.25"/>
    <row r="43" spans="1:3" ht="17.45" customHeight="1" x14ac:dyDescent="0.25"/>
    <row r="45" spans="1:3" ht="15" customHeight="1" x14ac:dyDescent="0.25"/>
    <row r="46" spans="1:3" ht="22.5" customHeight="1" x14ac:dyDescent="0.25"/>
  </sheetData>
  <autoFilter ref="A11:A40" xr:uid="{00000000-0001-0000-0300-000000000000}">
    <filterColumn colId="0">
      <filters>
        <filter val="15A.Acquisition of Real Property"/>
        <filter val="15B.Clearance and Demolition"/>
        <filter val="16. Total Direct Costs (lines 1-15)"/>
        <filter val="18. Total Costs NON -State Grant Funds  (16 &amp;17)"/>
        <filter val="6A. Acquisition - Activity Delivery"/>
        <filter val="6B. Flood Drain-Water/Sewer Activity Delivery"/>
        <filter val="6C. Water/Sewer Improvements-Activity Delivery"/>
        <filter val="6D. Clearance &amp; Demolition-Activity Delivery"/>
        <filter val="8A. Flood Drain Improvements - Sewer"/>
        <filter val="8B. Flood Drain Improvements - Water"/>
        <filter val="8C. Sewer Improvements"/>
        <filter val="8D. Water Improvements"/>
      </filters>
    </filterColumn>
  </autoFilter>
  <mergeCells count="8">
    <mergeCell ref="A39:B39"/>
    <mergeCell ref="A3:B3"/>
    <mergeCell ref="A10:C10"/>
    <mergeCell ref="A5:B5"/>
    <mergeCell ref="A9:B9"/>
    <mergeCell ref="A7:B7"/>
    <mergeCell ref="A8:B8"/>
    <mergeCell ref="A6:B6"/>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7"/>
  <sheetViews>
    <sheetView zoomScaleNormal="100" zoomScaleSheetLayoutView="100" workbookViewId="0">
      <selection sqref="A1:C1"/>
    </sheetView>
  </sheetViews>
  <sheetFormatPr defaultRowHeight="15" x14ac:dyDescent="0.25"/>
  <cols>
    <col min="1" max="9" width="14.28515625" customWidth="1"/>
  </cols>
  <sheetData>
    <row r="1" spans="1:9" ht="39.75" customHeight="1" thickTop="1" thickBot="1" x14ac:dyDescent="0.3">
      <c r="A1" s="546" t="s">
        <v>21</v>
      </c>
      <c r="B1" s="547"/>
      <c r="C1" s="548"/>
      <c r="D1" s="546" t="s">
        <v>213</v>
      </c>
      <c r="E1" s="547"/>
      <c r="F1" s="548"/>
      <c r="G1" s="549" t="str">
        <f>"AGENCY: "&amp;'Section B'!C1</f>
        <v>AGENCY: Commerce &amp; Economic Opportunity</v>
      </c>
      <c r="H1" s="550"/>
      <c r="I1" s="551"/>
    </row>
    <row r="2" spans="1:9" s="261" customFormat="1" ht="33" customHeight="1" thickTop="1" thickBot="1" x14ac:dyDescent="0.3">
      <c r="A2" s="549" t="str">
        <f>"Organization Name: "&amp;'Section A'!B2</f>
        <v xml:space="preserve">Organization Name: </v>
      </c>
      <c r="B2" s="550"/>
      <c r="C2" s="550"/>
      <c r="D2" s="554" t="str">
        <f>"CSFA Description: "&amp;'Section A'!D3</f>
        <v>CSFA Description: CDBG Public Infrastructure</v>
      </c>
      <c r="E2" s="555"/>
      <c r="F2" s="556"/>
      <c r="G2" s="549" t="str">
        <f>"NOFO # "&amp;'Section A'!F2</f>
        <v>NOFO # 1632-2887</v>
      </c>
      <c r="H2" s="550"/>
      <c r="I2" s="551"/>
    </row>
    <row r="3" spans="1:9" ht="16.5" customHeight="1" thickTop="1" thickBot="1" x14ac:dyDescent="0.3">
      <c r="A3" s="552" t="str">
        <f>"CSFA #: "&amp;'Section A'!B3</f>
        <v>CSFA #: 420-75-1632</v>
      </c>
      <c r="B3" s="553"/>
      <c r="C3" s="553"/>
      <c r="D3" s="557" t="str">
        <f>"UEI # "&amp;'Section A'!D2</f>
        <v xml:space="preserve">UEI # </v>
      </c>
      <c r="E3" s="558"/>
      <c r="F3" s="559"/>
      <c r="G3" s="549" t="str">
        <f>"Fiscal Year(s): "&amp;'Section A'!F3</f>
        <v>Fiscal Year(s): 2026</v>
      </c>
      <c r="H3" s="550"/>
      <c r="I3" s="551"/>
    </row>
    <row r="4" spans="1:9" ht="15.75" thickTop="1" x14ac:dyDescent="0.25"/>
    <row r="5" spans="1:9" x14ac:dyDescent="0.25">
      <c r="A5" s="53" t="s">
        <v>176</v>
      </c>
      <c r="B5" s="52"/>
    </row>
    <row r="6" spans="1:9" ht="36" customHeight="1" x14ac:dyDescent="0.25">
      <c r="A6" s="545" t="s">
        <v>185</v>
      </c>
      <c r="B6" s="545"/>
      <c r="C6" s="545"/>
      <c r="D6" s="545"/>
      <c r="E6" s="545"/>
      <c r="F6" s="545"/>
      <c r="G6" s="545"/>
      <c r="H6" s="545"/>
      <c r="I6" s="545"/>
    </row>
    <row r="7" spans="1:9" x14ac:dyDescent="0.25">
      <c r="A7" s="9"/>
      <c r="B7" s="10"/>
      <c r="C7" s="10"/>
      <c r="D7" s="10"/>
      <c r="E7" s="10"/>
      <c r="F7" s="10"/>
      <c r="G7" s="10"/>
      <c r="H7" s="10"/>
      <c r="I7" s="10"/>
    </row>
    <row r="8" spans="1:9" x14ac:dyDescent="0.25">
      <c r="A8" s="9"/>
      <c r="B8" s="10"/>
      <c r="C8" s="10"/>
      <c r="D8" s="10"/>
      <c r="E8" s="10"/>
      <c r="F8" s="10"/>
      <c r="G8" s="10"/>
      <c r="H8" s="10"/>
      <c r="I8" s="10"/>
    </row>
    <row r="9" spans="1:9" x14ac:dyDescent="0.25">
      <c r="A9" s="9"/>
      <c r="B9" s="10"/>
      <c r="C9" s="10"/>
      <c r="D9" s="10"/>
      <c r="E9" s="10"/>
      <c r="F9" s="10"/>
      <c r="G9" s="10"/>
      <c r="H9" s="10"/>
      <c r="I9" s="10"/>
    </row>
    <row r="10" spans="1:9" x14ac:dyDescent="0.25">
      <c r="A10" s="543"/>
      <c r="B10" s="543"/>
      <c r="C10" s="543"/>
      <c r="D10" s="10"/>
      <c r="E10" s="543"/>
      <c r="F10" s="543"/>
      <c r="G10" s="543"/>
      <c r="H10" s="10"/>
      <c r="I10" s="10"/>
    </row>
    <row r="11" spans="1:9" x14ac:dyDescent="0.25">
      <c r="A11" s="9" t="s">
        <v>6</v>
      </c>
      <c r="B11" s="10"/>
      <c r="C11" s="10"/>
      <c r="D11" s="10"/>
      <c r="E11" s="9" t="s">
        <v>6</v>
      </c>
      <c r="F11" s="10"/>
      <c r="G11" s="10"/>
      <c r="H11" s="10"/>
      <c r="I11" s="10"/>
    </row>
    <row r="12" spans="1:9" x14ac:dyDescent="0.25">
      <c r="A12" s="9"/>
      <c r="B12" s="10"/>
      <c r="C12" s="10"/>
      <c r="D12" s="10"/>
      <c r="E12" s="9"/>
      <c r="F12" s="10"/>
      <c r="G12" s="10"/>
      <c r="H12" s="10"/>
      <c r="I12" s="10"/>
    </row>
    <row r="13" spans="1:9" x14ac:dyDescent="0.25">
      <c r="A13" s="560"/>
      <c r="B13" s="560"/>
      <c r="C13" s="560"/>
      <c r="D13" s="10"/>
      <c r="E13" s="560"/>
      <c r="F13" s="560"/>
      <c r="G13" s="560"/>
      <c r="H13" s="10"/>
      <c r="I13" s="10"/>
    </row>
    <row r="14" spans="1:9" x14ac:dyDescent="0.25">
      <c r="A14" s="9" t="s">
        <v>7</v>
      </c>
      <c r="B14" s="10"/>
      <c r="C14" s="10"/>
      <c r="D14" s="10"/>
      <c r="E14" s="9" t="s">
        <v>7</v>
      </c>
      <c r="F14" s="10"/>
      <c r="G14" s="10"/>
      <c r="H14" s="10"/>
      <c r="I14" s="10"/>
    </row>
    <row r="15" spans="1:9" x14ac:dyDescent="0.25">
      <c r="A15" s="9"/>
      <c r="B15" s="10"/>
      <c r="C15" s="10"/>
      <c r="D15" s="10"/>
      <c r="E15" s="9"/>
      <c r="F15" s="10"/>
      <c r="G15" s="10"/>
      <c r="H15" s="10"/>
      <c r="I15" s="10"/>
    </row>
    <row r="16" spans="1:9" x14ac:dyDescent="0.25">
      <c r="A16" s="543"/>
      <c r="B16" s="543"/>
      <c r="C16" s="543"/>
      <c r="D16" s="10"/>
      <c r="E16" s="543"/>
      <c r="F16" s="543"/>
      <c r="G16" s="543"/>
      <c r="H16" s="10"/>
      <c r="I16" s="10"/>
    </row>
    <row r="17" spans="1:9" x14ac:dyDescent="0.25">
      <c r="A17" s="9" t="s">
        <v>8</v>
      </c>
      <c r="B17" s="10"/>
      <c r="C17" s="10"/>
      <c r="D17" s="10"/>
      <c r="E17" s="9" t="s">
        <v>8</v>
      </c>
      <c r="F17" s="10"/>
      <c r="G17" s="10"/>
      <c r="H17" s="10"/>
      <c r="I17" s="10"/>
    </row>
    <row r="18" spans="1:9" x14ac:dyDescent="0.25">
      <c r="A18" s="9"/>
      <c r="B18" s="10"/>
      <c r="C18" s="10"/>
      <c r="D18" s="10"/>
      <c r="E18" s="9"/>
      <c r="F18" s="10"/>
      <c r="G18" s="10"/>
      <c r="H18" s="10"/>
      <c r="I18" s="10"/>
    </row>
    <row r="19" spans="1:9" x14ac:dyDescent="0.25">
      <c r="A19" s="543"/>
      <c r="B19" s="543"/>
      <c r="C19" s="543"/>
      <c r="D19" s="10"/>
      <c r="E19" s="543"/>
      <c r="F19" s="543"/>
      <c r="G19" s="543"/>
      <c r="H19" s="10"/>
      <c r="I19" s="10"/>
    </row>
    <row r="20" spans="1:9" x14ac:dyDescent="0.25">
      <c r="A20" s="9" t="s">
        <v>9</v>
      </c>
      <c r="B20" s="10"/>
      <c r="C20" s="10"/>
      <c r="D20" s="10"/>
      <c r="E20" s="9" t="s">
        <v>9</v>
      </c>
      <c r="F20" s="10"/>
      <c r="G20" s="10"/>
      <c r="H20" s="10"/>
      <c r="I20" s="10"/>
    </row>
    <row r="21" spans="1:9" x14ac:dyDescent="0.25">
      <c r="A21" s="9" t="s">
        <v>182</v>
      </c>
      <c r="B21" s="10"/>
      <c r="C21" s="10"/>
      <c r="D21" s="10"/>
      <c r="E21" s="9" t="s">
        <v>183</v>
      </c>
      <c r="F21" s="10"/>
      <c r="G21" s="10"/>
      <c r="H21" s="10"/>
      <c r="I21" s="10"/>
    </row>
    <row r="22" spans="1:9" ht="28.5" customHeight="1" x14ac:dyDescent="0.25">
      <c r="A22" s="543"/>
      <c r="B22" s="543"/>
      <c r="C22" s="543"/>
      <c r="D22" s="10"/>
      <c r="E22" s="543"/>
      <c r="F22" s="543"/>
      <c r="G22" s="543"/>
      <c r="H22" s="10"/>
      <c r="I22" s="10"/>
    </row>
    <row r="23" spans="1:9" x14ac:dyDescent="0.25">
      <c r="A23" s="9" t="s">
        <v>10</v>
      </c>
      <c r="B23" s="10"/>
      <c r="C23" s="10"/>
      <c r="D23" s="10"/>
      <c r="E23" s="9" t="s">
        <v>10</v>
      </c>
      <c r="F23" s="10"/>
      <c r="G23" s="10"/>
      <c r="H23" s="10"/>
      <c r="I23" s="10"/>
    </row>
    <row r="24" spans="1:9" x14ac:dyDescent="0.25">
      <c r="A24" s="10"/>
      <c r="B24" s="10"/>
      <c r="C24" s="10"/>
      <c r="D24" s="10"/>
      <c r="E24" s="10"/>
      <c r="F24" s="10"/>
      <c r="G24" s="10"/>
      <c r="H24" s="10"/>
      <c r="I24" s="10"/>
    </row>
    <row r="27" spans="1:9" ht="42.75" customHeight="1" x14ac:dyDescent="0.25">
      <c r="A27" s="544" t="s">
        <v>184</v>
      </c>
      <c r="B27" s="544"/>
      <c r="C27" s="544"/>
      <c r="D27" s="544"/>
      <c r="E27" s="544"/>
      <c r="F27" s="544"/>
      <c r="G27" s="544"/>
    </row>
  </sheetData>
  <mergeCells count="21">
    <mergeCell ref="A27:G27"/>
    <mergeCell ref="A6:I6"/>
    <mergeCell ref="A1:C1"/>
    <mergeCell ref="G1:I1"/>
    <mergeCell ref="G2:I2"/>
    <mergeCell ref="G3:I3"/>
    <mergeCell ref="D1:F1"/>
    <mergeCell ref="A2:C2"/>
    <mergeCell ref="A3:C3"/>
    <mergeCell ref="D2:F2"/>
    <mergeCell ref="D3:F3"/>
    <mergeCell ref="A10:C10"/>
    <mergeCell ref="E10:G10"/>
    <mergeCell ref="A13:C13"/>
    <mergeCell ref="E13:G13"/>
    <mergeCell ref="A16:C16"/>
    <mergeCell ref="E16:G16"/>
    <mergeCell ref="A19:C19"/>
    <mergeCell ref="E19:G19"/>
    <mergeCell ref="A22:C22"/>
    <mergeCell ref="E22:G22"/>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
  <sheetViews>
    <sheetView workbookViewId="0">
      <selection sqref="A1:BF10"/>
    </sheetView>
  </sheetViews>
  <sheetFormatPr defaultRowHeight="15" x14ac:dyDescent="0.25"/>
  <sheetData>
    <row r="1" spans="1:7" x14ac:dyDescent="0.25">
      <c r="A1" s="561"/>
      <c r="B1" s="561"/>
      <c r="C1" s="561"/>
      <c r="D1" s="561"/>
      <c r="E1" s="561"/>
      <c r="F1" s="561"/>
      <c r="G1" s="561"/>
    </row>
    <row r="2" spans="1:7" x14ac:dyDescent="0.25">
      <c r="A2" s="562"/>
      <c r="B2" s="562"/>
      <c r="C2" s="562"/>
      <c r="D2" s="562"/>
      <c r="E2" s="562"/>
      <c r="F2" s="562"/>
      <c r="G2" s="562"/>
    </row>
    <row r="3" spans="1:7" x14ac:dyDescent="0.25">
      <c r="A3" s="2"/>
      <c r="B3" s="1"/>
    </row>
    <row r="4" spans="1:7" x14ac:dyDescent="0.25">
      <c r="A4" s="4"/>
      <c r="B4" s="1"/>
      <c r="C4" s="1"/>
      <c r="D4" s="1"/>
      <c r="E4" s="1"/>
      <c r="F4" s="1"/>
      <c r="G4" s="1"/>
    </row>
    <row r="5" spans="1:7" x14ac:dyDescent="0.25">
      <c r="A5" s="4"/>
      <c r="B5" s="1"/>
    </row>
    <row r="6" spans="1:7" x14ac:dyDescent="0.25">
      <c r="A6" s="4"/>
      <c r="B6" s="1"/>
    </row>
    <row r="7" spans="1:7" x14ac:dyDescent="0.25">
      <c r="A7" s="5"/>
      <c r="B7" s="1"/>
    </row>
    <row r="8" spans="1:7" x14ac:dyDescent="0.25">
      <c r="A8" s="5"/>
      <c r="B8" s="1"/>
    </row>
    <row r="9" spans="1:7" x14ac:dyDescent="0.25">
      <c r="A9" s="5"/>
      <c r="B9" s="3"/>
    </row>
    <row r="10" spans="1:7" x14ac:dyDescent="0.25">
      <c r="B10" s="3"/>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279"/>
  <sheetViews>
    <sheetView view="pageBreakPreview" zoomScaleNormal="100" zoomScaleSheetLayoutView="100" workbookViewId="0">
      <selection activeCell="L24" sqref="L24"/>
    </sheetView>
  </sheetViews>
  <sheetFormatPr defaultRowHeight="15" x14ac:dyDescent="0.25"/>
  <cols>
    <col min="1" max="1" width="35.28515625" customWidth="1"/>
    <col min="2" max="2" width="25" customWidth="1"/>
    <col min="3" max="6" width="12.5703125" customWidth="1"/>
    <col min="7" max="7" width="15.28515625" customWidth="1"/>
    <col min="8" max="8" width="11" hidden="1" customWidth="1"/>
    <col min="9" max="9" width="2.28515625" customWidth="1"/>
    <col min="11" max="11" width="11" bestFit="1" customWidth="1"/>
  </cols>
  <sheetData>
    <row r="1" spans="1:16" ht="25.5" customHeight="1" x14ac:dyDescent="0.25">
      <c r="A1" s="566" t="s">
        <v>186</v>
      </c>
      <c r="B1" s="566"/>
      <c r="C1" s="566"/>
      <c r="D1" s="566"/>
      <c r="E1" s="566"/>
      <c r="F1" s="566"/>
      <c r="G1" s="8">
        <f>+'Section A'!B2</f>
        <v>0</v>
      </c>
      <c r="H1" s="55"/>
      <c r="I1" s="55"/>
      <c r="J1" s="55"/>
      <c r="K1" s="55"/>
      <c r="L1" s="55"/>
      <c r="M1" s="55"/>
      <c r="N1" s="55"/>
      <c r="O1" s="55"/>
      <c r="P1" s="55"/>
    </row>
    <row r="2" spans="1:16" ht="67.5" customHeight="1" x14ac:dyDescent="0.25">
      <c r="A2" s="567" t="s">
        <v>188</v>
      </c>
      <c r="B2" s="567"/>
      <c r="C2" s="567"/>
      <c r="D2" s="567"/>
      <c r="E2" s="567"/>
      <c r="F2" s="567"/>
      <c r="G2" s="567"/>
      <c r="H2" s="8"/>
      <c r="I2" s="15"/>
      <c r="J2" s="15"/>
      <c r="K2" s="8"/>
    </row>
    <row r="3" spans="1:16" ht="6.75" customHeight="1" x14ac:dyDescent="0.25">
      <c r="A3" s="15"/>
      <c r="B3" s="15"/>
      <c r="C3" s="15"/>
      <c r="D3" s="15"/>
      <c r="E3" s="15"/>
      <c r="F3" s="15"/>
      <c r="G3" s="15"/>
      <c r="H3" s="8"/>
      <c r="I3" s="15"/>
      <c r="J3" s="15"/>
      <c r="K3" s="8"/>
    </row>
    <row r="4" spans="1:16" ht="6.75" customHeight="1" x14ac:dyDescent="0.25">
      <c r="A4" s="13"/>
      <c r="B4" s="13"/>
      <c r="C4" s="13"/>
      <c r="D4" s="13"/>
      <c r="E4" s="13"/>
      <c r="F4" s="13"/>
      <c r="G4" s="12"/>
      <c r="I4" s="13"/>
      <c r="J4" s="11"/>
    </row>
    <row r="5" spans="1:16" ht="25.5" x14ac:dyDescent="0.25">
      <c r="A5" s="246" t="s">
        <v>27</v>
      </c>
      <c r="B5" s="246" t="s">
        <v>301</v>
      </c>
      <c r="C5" s="14" t="s">
        <v>29</v>
      </c>
      <c r="D5" s="14" t="s">
        <v>33</v>
      </c>
      <c r="E5" s="246" t="s">
        <v>30</v>
      </c>
      <c r="F5" s="246" t="s">
        <v>31</v>
      </c>
      <c r="G5" s="317" t="s">
        <v>276</v>
      </c>
      <c r="H5" s="55" t="s">
        <v>350</v>
      </c>
      <c r="I5" s="13"/>
      <c r="J5" s="149" t="s">
        <v>244</v>
      </c>
      <c r="K5" s="290"/>
    </row>
    <row r="6" spans="1:16" s="122" customFormat="1" x14ac:dyDescent="0.25">
      <c r="A6" s="270" t="s">
        <v>27</v>
      </c>
      <c r="B6" s="270" t="s">
        <v>309</v>
      </c>
      <c r="C6" s="271">
        <f t="shared" ref="C6:C8" ca="1" si="0">RAND()*1000000</f>
        <v>311457.44789128681</v>
      </c>
      <c r="D6" s="272" t="s">
        <v>310</v>
      </c>
      <c r="E6" s="100">
        <v>0.09</v>
      </c>
      <c r="F6" s="272">
        <v>1</v>
      </c>
      <c r="G6" s="217">
        <f t="shared" ref="G6:G37" ca="1" si="1">ROUND(C6*E6*F6,2)</f>
        <v>28031.17</v>
      </c>
      <c r="H6" s="122" t="s">
        <v>348</v>
      </c>
      <c r="I6" s="98"/>
      <c r="J6" s="121"/>
    </row>
    <row r="7" spans="1:16" s="122" customFormat="1" x14ac:dyDescent="0.25">
      <c r="A7" s="270" t="s">
        <v>371</v>
      </c>
      <c r="B7" s="270" t="s">
        <v>309</v>
      </c>
      <c r="C7" s="271">
        <f t="shared" ca="1" si="0"/>
        <v>370139.79024408106</v>
      </c>
      <c r="D7" s="272" t="s">
        <v>310</v>
      </c>
      <c r="E7" s="100">
        <v>0.09</v>
      </c>
      <c r="F7" s="272">
        <v>1</v>
      </c>
      <c r="G7" s="217">
        <f t="shared" ca="1" si="1"/>
        <v>33312.58</v>
      </c>
      <c r="H7" s="122" t="s">
        <v>348</v>
      </c>
      <c r="I7" s="123"/>
      <c r="J7" s="124"/>
    </row>
    <row r="8" spans="1:16" s="122" customFormat="1" x14ac:dyDescent="0.25">
      <c r="A8" s="270" t="s">
        <v>372</v>
      </c>
      <c r="B8" s="270" t="s">
        <v>309</v>
      </c>
      <c r="C8" s="271">
        <f t="shared" ca="1" si="0"/>
        <v>421617.4751264723</v>
      </c>
      <c r="D8" s="272" t="s">
        <v>310</v>
      </c>
      <c r="E8" s="100">
        <v>0.09</v>
      </c>
      <c r="F8" s="272">
        <v>1</v>
      </c>
      <c r="G8" s="217">
        <f t="shared" ca="1" si="1"/>
        <v>37945.57</v>
      </c>
      <c r="H8" s="122" t="s">
        <v>348</v>
      </c>
      <c r="I8" s="123"/>
      <c r="J8" s="125"/>
    </row>
    <row r="9" spans="1:16" s="122" customFormat="1" hidden="1" x14ac:dyDescent="0.25">
      <c r="A9" s="270"/>
      <c r="B9" s="270"/>
      <c r="C9" s="271"/>
      <c r="D9" s="272"/>
      <c r="E9" s="100"/>
      <c r="F9" s="272"/>
      <c r="G9" s="217">
        <f t="shared" si="1"/>
        <v>0</v>
      </c>
      <c r="H9" s="122" t="s">
        <v>348</v>
      </c>
      <c r="I9" s="123"/>
      <c r="J9" s="124"/>
    </row>
    <row r="10" spans="1:16" s="122" customFormat="1" hidden="1" x14ac:dyDescent="0.25">
      <c r="A10" s="270"/>
      <c r="B10" s="270"/>
      <c r="C10" s="271"/>
      <c r="D10" s="272"/>
      <c r="E10" s="100"/>
      <c r="F10" s="272"/>
      <c r="G10" s="217">
        <f t="shared" si="1"/>
        <v>0</v>
      </c>
      <c r="H10" s="122" t="s">
        <v>348</v>
      </c>
      <c r="I10" s="123"/>
      <c r="J10" s="125"/>
    </row>
    <row r="11" spans="1:16" s="122" customFormat="1" hidden="1" x14ac:dyDescent="0.25">
      <c r="A11" s="270"/>
      <c r="B11" s="270"/>
      <c r="C11" s="271"/>
      <c r="D11" s="272"/>
      <c r="E11" s="100"/>
      <c r="F11" s="272"/>
      <c r="G11" s="217">
        <f t="shared" si="1"/>
        <v>0</v>
      </c>
      <c r="H11" s="122" t="s">
        <v>348</v>
      </c>
      <c r="I11" s="123"/>
      <c r="J11" s="124"/>
    </row>
    <row r="12" spans="1:16" s="122" customFormat="1" hidden="1" x14ac:dyDescent="0.25">
      <c r="A12" s="270"/>
      <c r="B12" s="270"/>
      <c r="C12" s="271"/>
      <c r="D12" s="272"/>
      <c r="E12" s="100"/>
      <c r="F12" s="272"/>
      <c r="G12" s="217">
        <f t="shared" si="1"/>
        <v>0</v>
      </c>
      <c r="H12" s="122" t="s">
        <v>348</v>
      </c>
      <c r="I12" s="123"/>
      <c r="J12" s="125"/>
    </row>
    <row r="13" spans="1:16" s="122" customFormat="1" hidden="1" x14ac:dyDescent="0.25">
      <c r="A13" s="270"/>
      <c r="B13" s="270"/>
      <c r="C13" s="271"/>
      <c r="D13" s="272"/>
      <c r="E13" s="100"/>
      <c r="F13" s="272"/>
      <c r="G13" s="217">
        <f t="shared" si="1"/>
        <v>0</v>
      </c>
      <c r="H13" s="122" t="s">
        <v>348</v>
      </c>
      <c r="I13" s="123"/>
      <c r="J13" s="124"/>
    </row>
    <row r="14" spans="1:16" s="122" customFormat="1" hidden="1" x14ac:dyDescent="0.25">
      <c r="A14" s="270"/>
      <c r="B14" s="270"/>
      <c r="C14" s="271"/>
      <c r="D14" s="272"/>
      <c r="E14" s="100"/>
      <c r="F14" s="272"/>
      <c r="G14" s="217">
        <f t="shared" si="1"/>
        <v>0</v>
      </c>
      <c r="H14" s="122" t="s">
        <v>348</v>
      </c>
      <c r="I14" s="123"/>
      <c r="J14" s="125"/>
    </row>
    <row r="15" spans="1:16" s="122" customFormat="1" hidden="1" x14ac:dyDescent="0.25">
      <c r="A15" s="270"/>
      <c r="B15" s="270"/>
      <c r="C15" s="271"/>
      <c r="D15" s="272"/>
      <c r="E15" s="100"/>
      <c r="F15" s="272"/>
      <c r="G15" s="217">
        <f t="shared" si="1"/>
        <v>0</v>
      </c>
      <c r="H15" s="122" t="s">
        <v>348</v>
      </c>
      <c r="I15" s="123"/>
      <c r="J15" s="124"/>
    </row>
    <row r="16" spans="1:16" s="122" customFormat="1" hidden="1" x14ac:dyDescent="0.25">
      <c r="A16" s="270"/>
      <c r="B16" s="270"/>
      <c r="C16" s="271"/>
      <c r="D16" s="272"/>
      <c r="E16" s="100"/>
      <c r="F16" s="272"/>
      <c r="G16" s="217">
        <f t="shared" si="1"/>
        <v>0</v>
      </c>
      <c r="H16" s="122" t="s">
        <v>348</v>
      </c>
      <c r="I16" s="123"/>
      <c r="J16" s="125"/>
    </row>
    <row r="17" spans="1:10" s="122" customFormat="1" hidden="1" x14ac:dyDescent="0.25">
      <c r="A17" s="270"/>
      <c r="B17" s="270"/>
      <c r="C17" s="271"/>
      <c r="D17" s="272"/>
      <c r="E17" s="100"/>
      <c r="F17" s="272"/>
      <c r="G17" s="217">
        <f t="shared" si="1"/>
        <v>0</v>
      </c>
      <c r="H17" s="122" t="s">
        <v>348</v>
      </c>
      <c r="I17" s="123"/>
      <c r="J17" s="124"/>
    </row>
    <row r="18" spans="1:10" s="122" customFormat="1" hidden="1" x14ac:dyDescent="0.25">
      <c r="A18" s="270"/>
      <c r="B18" s="270"/>
      <c r="C18" s="271"/>
      <c r="D18" s="272"/>
      <c r="E18" s="100"/>
      <c r="F18" s="272"/>
      <c r="G18" s="217">
        <f t="shared" si="1"/>
        <v>0</v>
      </c>
      <c r="H18" s="122" t="s">
        <v>348</v>
      </c>
      <c r="I18" s="123"/>
      <c r="J18" s="125"/>
    </row>
    <row r="19" spans="1:10" s="122" customFormat="1" hidden="1" x14ac:dyDescent="0.25">
      <c r="A19" s="270"/>
      <c r="B19" s="270"/>
      <c r="C19" s="271"/>
      <c r="D19" s="272"/>
      <c r="E19" s="100"/>
      <c r="F19" s="272"/>
      <c r="G19" s="217">
        <f t="shared" si="1"/>
        <v>0</v>
      </c>
      <c r="H19" s="122" t="s">
        <v>348</v>
      </c>
      <c r="I19" s="123"/>
      <c r="J19" s="124"/>
    </row>
    <row r="20" spans="1:10" s="122" customFormat="1" hidden="1" x14ac:dyDescent="0.25">
      <c r="A20" s="270"/>
      <c r="B20" s="270"/>
      <c r="C20" s="271"/>
      <c r="D20" s="272"/>
      <c r="E20" s="100"/>
      <c r="F20" s="272"/>
      <c r="G20" s="217">
        <f t="shared" si="1"/>
        <v>0</v>
      </c>
      <c r="H20" s="122" t="s">
        <v>348</v>
      </c>
      <c r="I20" s="123"/>
      <c r="J20" s="125"/>
    </row>
    <row r="21" spans="1:10" s="122" customFormat="1" hidden="1" x14ac:dyDescent="0.25">
      <c r="A21" s="270"/>
      <c r="B21" s="270"/>
      <c r="C21" s="271"/>
      <c r="D21" s="272"/>
      <c r="E21" s="100"/>
      <c r="F21" s="272"/>
      <c r="G21" s="217">
        <f t="shared" si="1"/>
        <v>0</v>
      </c>
      <c r="H21" s="122" t="s">
        <v>348</v>
      </c>
      <c r="I21" s="123"/>
      <c r="J21" s="124"/>
    </row>
    <row r="22" spans="1:10" s="122" customFormat="1" hidden="1" x14ac:dyDescent="0.25">
      <c r="A22" s="270"/>
      <c r="B22" s="270"/>
      <c r="C22" s="271"/>
      <c r="D22" s="272"/>
      <c r="E22" s="100"/>
      <c r="F22" s="272"/>
      <c r="G22" s="217">
        <f t="shared" si="1"/>
        <v>0</v>
      </c>
      <c r="H22" s="122" t="s">
        <v>348</v>
      </c>
      <c r="I22" s="123"/>
      <c r="J22" s="125"/>
    </row>
    <row r="23" spans="1:10" s="122" customFormat="1" hidden="1" x14ac:dyDescent="0.25">
      <c r="A23" s="270"/>
      <c r="B23" s="270"/>
      <c r="C23" s="271"/>
      <c r="D23" s="272"/>
      <c r="E23" s="100"/>
      <c r="F23" s="272"/>
      <c r="G23" s="217">
        <f t="shared" si="1"/>
        <v>0</v>
      </c>
      <c r="H23" s="122" t="s">
        <v>348</v>
      </c>
      <c r="I23" s="123"/>
      <c r="J23" s="124"/>
    </row>
    <row r="24" spans="1:10" s="122" customFormat="1" hidden="1" x14ac:dyDescent="0.25">
      <c r="A24" s="270"/>
      <c r="B24" s="270"/>
      <c r="C24" s="271"/>
      <c r="D24" s="272"/>
      <c r="E24" s="100"/>
      <c r="F24" s="272"/>
      <c r="G24" s="217">
        <f t="shared" si="1"/>
        <v>0</v>
      </c>
      <c r="H24" s="122" t="s">
        <v>348</v>
      </c>
      <c r="I24" s="123"/>
      <c r="J24" s="125"/>
    </row>
    <row r="25" spans="1:10" s="122" customFormat="1" hidden="1" x14ac:dyDescent="0.25">
      <c r="A25" s="270"/>
      <c r="B25" s="270"/>
      <c r="C25" s="271"/>
      <c r="D25" s="272"/>
      <c r="E25" s="100"/>
      <c r="F25" s="272"/>
      <c r="G25" s="217">
        <f t="shared" si="1"/>
        <v>0</v>
      </c>
      <c r="H25" s="122" t="s">
        <v>348</v>
      </c>
      <c r="I25" s="123"/>
      <c r="J25" s="124"/>
    </row>
    <row r="26" spans="1:10" s="122" customFormat="1" hidden="1" x14ac:dyDescent="0.25">
      <c r="A26" s="270"/>
      <c r="B26" s="270"/>
      <c r="C26" s="271"/>
      <c r="D26" s="272"/>
      <c r="E26" s="100"/>
      <c r="F26" s="272"/>
      <c r="G26" s="217">
        <f t="shared" si="1"/>
        <v>0</v>
      </c>
      <c r="H26" s="122" t="s">
        <v>348</v>
      </c>
      <c r="I26" s="123"/>
      <c r="J26" s="125"/>
    </row>
    <row r="27" spans="1:10" s="122" customFormat="1" hidden="1" x14ac:dyDescent="0.25">
      <c r="A27" s="270"/>
      <c r="B27" s="270"/>
      <c r="C27" s="271"/>
      <c r="D27" s="272"/>
      <c r="E27" s="100"/>
      <c r="F27" s="272"/>
      <c r="G27" s="217">
        <f t="shared" si="1"/>
        <v>0</v>
      </c>
      <c r="H27" s="122" t="s">
        <v>348</v>
      </c>
      <c r="I27" s="123"/>
      <c r="J27" s="124"/>
    </row>
    <row r="28" spans="1:10" s="122" customFormat="1" hidden="1" x14ac:dyDescent="0.25">
      <c r="A28" s="270"/>
      <c r="B28" s="270"/>
      <c r="C28" s="271"/>
      <c r="D28" s="272"/>
      <c r="E28" s="100"/>
      <c r="F28" s="272"/>
      <c r="G28" s="217">
        <f t="shared" si="1"/>
        <v>0</v>
      </c>
      <c r="H28" s="122" t="s">
        <v>348</v>
      </c>
      <c r="I28" s="123"/>
      <c r="J28" s="125"/>
    </row>
    <row r="29" spans="1:10" s="122" customFormat="1" hidden="1" x14ac:dyDescent="0.25">
      <c r="A29" s="270"/>
      <c r="B29" s="270"/>
      <c r="C29" s="271"/>
      <c r="D29" s="272"/>
      <c r="E29" s="100"/>
      <c r="F29" s="272"/>
      <c r="G29" s="217">
        <f t="shared" si="1"/>
        <v>0</v>
      </c>
      <c r="H29" s="122" t="s">
        <v>348</v>
      </c>
      <c r="I29" s="123"/>
      <c r="J29" s="124"/>
    </row>
    <row r="30" spans="1:10" s="122" customFormat="1" hidden="1" x14ac:dyDescent="0.25">
      <c r="A30" s="270"/>
      <c r="B30" s="270"/>
      <c r="C30" s="271"/>
      <c r="D30" s="272"/>
      <c r="E30" s="100"/>
      <c r="F30" s="272"/>
      <c r="G30" s="217">
        <f t="shared" si="1"/>
        <v>0</v>
      </c>
      <c r="H30" s="122" t="s">
        <v>348</v>
      </c>
      <c r="I30" s="123"/>
      <c r="J30" s="125"/>
    </row>
    <row r="31" spans="1:10" s="122" customFormat="1" hidden="1" x14ac:dyDescent="0.25">
      <c r="A31" s="270"/>
      <c r="B31" s="270"/>
      <c r="C31" s="271"/>
      <c r="D31" s="272"/>
      <c r="E31" s="100"/>
      <c r="F31" s="272"/>
      <c r="G31" s="217">
        <f t="shared" si="1"/>
        <v>0</v>
      </c>
      <c r="H31" s="122" t="s">
        <v>348</v>
      </c>
      <c r="I31" s="123"/>
      <c r="J31" s="124"/>
    </row>
    <row r="32" spans="1:10" s="122" customFormat="1" hidden="1" x14ac:dyDescent="0.25">
      <c r="A32" s="270"/>
      <c r="B32" s="270"/>
      <c r="C32" s="271"/>
      <c r="D32" s="272"/>
      <c r="E32" s="100"/>
      <c r="F32" s="272"/>
      <c r="G32" s="217">
        <f t="shared" si="1"/>
        <v>0</v>
      </c>
      <c r="H32" s="122" t="s">
        <v>348</v>
      </c>
      <c r="I32" s="123"/>
      <c r="J32" s="125"/>
    </row>
    <row r="33" spans="1:10" s="122" customFormat="1" hidden="1" x14ac:dyDescent="0.25">
      <c r="A33" s="270"/>
      <c r="B33" s="270"/>
      <c r="C33" s="271"/>
      <c r="D33" s="272"/>
      <c r="E33" s="100"/>
      <c r="F33" s="272"/>
      <c r="G33" s="217">
        <f t="shared" si="1"/>
        <v>0</v>
      </c>
      <c r="H33" s="122" t="s">
        <v>348</v>
      </c>
      <c r="I33" s="123"/>
      <c r="J33" s="124"/>
    </row>
    <row r="34" spans="1:10" s="122" customFormat="1" hidden="1" x14ac:dyDescent="0.25">
      <c r="A34" s="270"/>
      <c r="B34" s="270"/>
      <c r="C34" s="271"/>
      <c r="D34" s="272"/>
      <c r="E34" s="100"/>
      <c r="F34" s="272"/>
      <c r="G34" s="217">
        <f t="shared" si="1"/>
        <v>0</v>
      </c>
      <c r="H34" s="122" t="s">
        <v>348</v>
      </c>
      <c r="I34" s="123"/>
      <c r="J34" s="125"/>
    </row>
    <row r="35" spans="1:10" s="122" customFormat="1" hidden="1" x14ac:dyDescent="0.25">
      <c r="A35" s="270"/>
      <c r="B35" s="270"/>
      <c r="C35" s="271"/>
      <c r="D35" s="272"/>
      <c r="E35" s="100"/>
      <c r="F35" s="272"/>
      <c r="G35" s="217">
        <f t="shared" si="1"/>
        <v>0</v>
      </c>
      <c r="H35" s="122" t="s">
        <v>348</v>
      </c>
      <c r="I35" s="123"/>
      <c r="J35" s="124"/>
    </row>
    <row r="36" spans="1:10" s="122" customFormat="1" hidden="1" x14ac:dyDescent="0.25">
      <c r="A36" s="270"/>
      <c r="B36" s="270"/>
      <c r="C36" s="271"/>
      <c r="D36" s="272"/>
      <c r="E36" s="100"/>
      <c r="F36" s="272"/>
      <c r="G36" s="217">
        <f t="shared" si="1"/>
        <v>0</v>
      </c>
      <c r="H36" s="122" t="s">
        <v>348</v>
      </c>
      <c r="I36" s="123"/>
      <c r="J36" s="125"/>
    </row>
    <row r="37" spans="1:10" s="122" customFormat="1" hidden="1" x14ac:dyDescent="0.25">
      <c r="A37" s="270"/>
      <c r="B37" s="270"/>
      <c r="C37" s="271"/>
      <c r="D37" s="272"/>
      <c r="E37" s="100"/>
      <c r="F37" s="272"/>
      <c r="G37" s="217">
        <f t="shared" si="1"/>
        <v>0</v>
      </c>
      <c r="H37" s="122" t="s">
        <v>348</v>
      </c>
      <c r="I37" s="123"/>
      <c r="J37" s="124"/>
    </row>
    <row r="38" spans="1:10" s="122" customFormat="1" hidden="1" x14ac:dyDescent="0.25">
      <c r="A38" s="270"/>
      <c r="B38" s="270"/>
      <c r="C38" s="271"/>
      <c r="D38" s="272"/>
      <c r="E38" s="100"/>
      <c r="F38" s="272"/>
      <c r="G38" s="217">
        <f t="shared" ref="G38:G69" si="2">ROUND(C38*E38*F38,2)</f>
        <v>0</v>
      </c>
      <c r="H38" s="122" t="s">
        <v>348</v>
      </c>
      <c r="I38" s="123"/>
      <c r="J38" s="125"/>
    </row>
    <row r="39" spans="1:10" s="122" customFormat="1" hidden="1" x14ac:dyDescent="0.25">
      <c r="A39" s="270"/>
      <c r="B39" s="270"/>
      <c r="C39" s="271"/>
      <c r="D39" s="272"/>
      <c r="E39" s="100"/>
      <c r="F39" s="272"/>
      <c r="G39" s="217">
        <f t="shared" si="2"/>
        <v>0</v>
      </c>
      <c r="H39" s="122" t="s">
        <v>348</v>
      </c>
      <c r="I39" s="123"/>
      <c r="J39" s="124"/>
    </row>
    <row r="40" spans="1:10" s="122" customFormat="1" hidden="1" x14ac:dyDescent="0.25">
      <c r="A40" s="270"/>
      <c r="B40" s="270"/>
      <c r="C40" s="271"/>
      <c r="D40" s="272"/>
      <c r="E40" s="100"/>
      <c r="F40" s="272"/>
      <c r="G40" s="217">
        <f t="shared" si="2"/>
        <v>0</v>
      </c>
      <c r="H40" s="122" t="s">
        <v>348</v>
      </c>
      <c r="I40" s="123"/>
      <c r="J40" s="125"/>
    </row>
    <row r="41" spans="1:10" s="122" customFormat="1" hidden="1" x14ac:dyDescent="0.25">
      <c r="A41" s="270"/>
      <c r="B41" s="270"/>
      <c r="C41" s="271"/>
      <c r="D41" s="272"/>
      <c r="E41" s="100"/>
      <c r="F41" s="272"/>
      <c r="G41" s="217">
        <f t="shared" si="2"/>
        <v>0</v>
      </c>
      <c r="H41" s="122" t="s">
        <v>348</v>
      </c>
      <c r="I41" s="123"/>
      <c r="J41" s="124"/>
    </row>
    <row r="42" spans="1:10" s="122" customFormat="1" hidden="1" x14ac:dyDescent="0.25">
      <c r="A42" s="270"/>
      <c r="B42" s="270"/>
      <c r="C42" s="271"/>
      <c r="D42" s="272"/>
      <c r="E42" s="100"/>
      <c r="F42" s="272"/>
      <c r="G42" s="217">
        <f t="shared" si="2"/>
        <v>0</v>
      </c>
      <c r="H42" s="122" t="s">
        <v>348</v>
      </c>
      <c r="I42" s="123"/>
      <c r="J42" s="125"/>
    </row>
    <row r="43" spans="1:10" s="122" customFormat="1" hidden="1" x14ac:dyDescent="0.25">
      <c r="A43" s="270"/>
      <c r="B43" s="270"/>
      <c r="C43" s="271"/>
      <c r="D43" s="272"/>
      <c r="E43" s="100"/>
      <c r="F43" s="272"/>
      <c r="G43" s="217">
        <f t="shared" si="2"/>
        <v>0</v>
      </c>
      <c r="H43" s="122" t="s">
        <v>348</v>
      </c>
      <c r="I43" s="123"/>
      <c r="J43" s="124"/>
    </row>
    <row r="44" spans="1:10" s="122" customFormat="1" hidden="1" x14ac:dyDescent="0.25">
      <c r="A44" s="270"/>
      <c r="B44" s="270"/>
      <c r="C44" s="271"/>
      <c r="D44" s="272"/>
      <c r="E44" s="100"/>
      <c r="F44" s="272"/>
      <c r="G44" s="217">
        <f t="shared" si="2"/>
        <v>0</v>
      </c>
      <c r="H44" s="122" t="s">
        <v>348</v>
      </c>
      <c r="I44" s="123"/>
      <c r="J44" s="125"/>
    </row>
    <row r="45" spans="1:10" s="122" customFormat="1" hidden="1" x14ac:dyDescent="0.25">
      <c r="A45" s="270"/>
      <c r="B45" s="270"/>
      <c r="C45" s="271"/>
      <c r="D45" s="272"/>
      <c r="E45" s="100"/>
      <c r="F45" s="272"/>
      <c r="G45" s="217">
        <f t="shared" si="2"/>
        <v>0</v>
      </c>
      <c r="H45" s="122" t="s">
        <v>348</v>
      </c>
      <c r="I45" s="123"/>
      <c r="J45" s="124"/>
    </row>
    <row r="46" spans="1:10" s="122" customFormat="1" hidden="1" x14ac:dyDescent="0.25">
      <c r="A46" s="270"/>
      <c r="B46" s="270"/>
      <c r="C46" s="271"/>
      <c r="D46" s="272"/>
      <c r="E46" s="100"/>
      <c r="F46" s="272"/>
      <c r="G46" s="217">
        <f t="shared" si="2"/>
        <v>0</v>
      </c>
      <c r="H46" s="122" t="s">
        <v>348</v>
      </c>
      <c r="I46" s="123"/>
      <c r="J46" s="125"/>
    </row>
    <row r="47" spans="1:10" s="122" customFormat="1" hidden="1" x14ac:dyDescent="0.25">
      <c r="A47" s="270"/>
      <c r="B47" s="270"/>
      <c r="C47" s="271"/>
      <c r="D47" s="272"/>
      <c r="E47" s="100"/>
      <c r="F47" s="272"/>
      <c r="G47" s="217">
        <f t="shared" si="2"/>
        <v>0</v>
      </c>
      <c r="H47" s="122" t="s">
        <v>348</v>
      </c>
      <c r="I47" s="123"/>
      <c r="J47" s="124"/>
    </row>
    <row r="48" spans="1:10" s="122" customFormat="1" hidden="1" x14ac:dyDescent="0.25">
      <c r="A48" s="270"/>
      <c r="B48" s="270"/>
      <c r="C48" s="271"/>
      <c r="D48" s="272"/>
      <c r="E48" s="100"/>
      <c r="F48" s="272"/>
      <c r="G48" s="217">
        <f t="shared" si="2"/>
        <v>0</v>
      </c>
      <c r="H48" s="122" t="s">
        <v>348</v>
      </c>
      <c r="I48" s="123"/>
      <c r="J48" s="125"/>
    </row>
    <row r="49" spans="1:10" s="122" customFormat="1" hidden="1" x14ac:dyDescent="0.25">
      <c r="A49" s="270"/>
      <c r="B49" s="270"/>
      <c r="C49" s="271"/>
      <c r="D49" s="272"/>
      <c r="E49" s="100"/>
      <c r="F49" s="272"/>
      <c r="G49" s="217">
        <f t="shared" si="2"/>
        <v>0</v>
      </c>
      <c r="H49" s="122" t="s">
        <v>348</v>
      </c>
      <c r="I49" s="123"/>
      <c r="J49" s="124"/>
    </row>
    <row r="50" spans="1:10" s="122" customFormat="1" hidden="1" x14ac:dyDescent="0.25">
      <c r="A50" s="270"/>
      <c r="B50" s="270"/>
      <c r="C50" s="271"/>
      <c r="D50" s="272"/>
      <c r="E50" s="100"/>
      <c r="F50" s="272"/>
      <c r="G50" s="217">
        <f t="shared" si="2"/>
        <v>0</v>
      </c>
      <c r="H50" s="122" t="s">
        <v>348</v>
      </c>
      <c r="I50" s="123"/>
      <c r="J50" s="125"/>
    </row>
    <row r="51" spans="1:10" s="122" customFormat="1" hidden="1" x14ac:dyDescent="0.25">
      <c r="A51" s="270"/>
      <c r="B51" s="270"/>
      <c r="C51" s="271"/>
      <c r="D51" s="272"/>
      <c r="E51" s="100"/>
      <c r="F51" s="272"/>
      <c r="G51" s="217">
        <f t="shared" si="2"/>
        <v>0</v>
      </c>
      <c r="H51" s="122" t="s">
        <v>348</v>
      </c>
      <c r="I51" s="123"/>
      <c r="J51" s="124"/>
    </row>
    <row r="52" spans="1:10" s="122" customFormat="1" hidden="1" x14ac:dyDescent="0.25">
      <c r="A52" s="270"/>
      <c r="B52" s="270"/>
      <c r="C52" s="271"/>
      <c r="D52" s="272"/>
      <c r="E52" s="100"/>
      <c r="F52" s="272"/>
      <c r="G52" s="217">
        <f t="shared" si="2"/>
        <v>0</v>
      </c>
      <c r="H52" s="122" t="s">
        <v>348</v>
      </c>
      <c r="I52" s="123"/>
      <c r="J52" s="125"/>
    </row>
    <row r="53" spans="1:10" s="122" customFormat="1" hidden="1" x14ac:dyDescent="0.25">
      <c r="A53" s="270"/>
      <c r="B53" s="270"/>
      <c r="C53" s="271"/>
      <c r="D53" s="272"/>
      <c r="E53" s="100"/>
      <c r="F53" s="272"/>
      <c r="G53" s="217">
        <f t="shared" si="2"/>
        <v>0</v>
      </c>
      <c r="H53" s="122" t="s">
        <v>348</v>
      </c>
      <c r="I53" s="123"/>
      <c r="J53" s="124"/>
    </row>
    <row r="54" spans="1:10" s="122" customFormat="1" hidden="1" x14ac:dyDescent="0.25">
      <c r="A54" s="270"/>
      <c r="B54" s="270"/>
      <c r="C54" s="271"/>
      <c r="D54" s="272"/>
      <c r="E54" s="100"/>
      <c r="F54" s="272"/>
      <c r="G54" s="217">
        <f t="shared" si="2"/>
        <v>0</v>
      </c>
      <c r="H54" s="122" t="s">
        <v>348</v>
      </c>
      <c r="I54" s="123"/>
      <c r="J54" s="125"/>
    </row>
    <row r="55" spans="1:10" s="122" customFormat="1" hidden="1" x14ac:dyDescent="0.25">
      <c r="A55" s="270"/>
      <c r="B55" s="270"/>
      <c r="C55" s="271"/>
      <c r="D55" s="272"/>
      <c r="E55" s="100"/>
      <c r="F55" s="272"/>
      <c r="G55" s="217">
        <f t="shared" si="2"/>
        <v>0</v>
      </c>
      <c r="H55" s="122" t="s">
        <v>348</v>
      </c>
      <c r="I55" s="123"/>
      <c r="J55" s="124"/>
    </row>
    <row r="56" spans="1:10" s="122" customFormat="1" hidden="1" x14ac:dyDescent="0.25">
      <c r="A56" s="270"/>
      <c r="B56" s="270"/>
      <c r="C56" s="271"/>
      <c r="D56" s="272"/>
      <c r="E56" s="100"/>
      <c r="F56" s="272"/>
      <c r="G56" s="217">
        <f t="shared" si="2"/>
        <v>0</v>
      </c>
      <c r="H56" s="122" t="s">
        <v>348</v>
      </c>
      <c r="I56" s="123"/>
      <c r="J56" s="125"/>
    </row>
    <row r="57" spans="1:10" s="122" customFormat="1" hidden="1" x14ac:dyDescent="0.25">
      <c r="A57" s="270"/>
      <c r="B57" s="270"/>
      <c r="C57" s="271"/>
      <c r="D57" s="272"/>
      <c r="E57" s="100"/>
      <c r="F57" s="272"/>
      <c r="G57" s="217">
        <f t="shared" si="2"/>
        <v>0</v>
      </c>
      <c r="H57" s="122" t="s">
        <v>348</v>
      </c>
      <c r="I57" s="123"/>
      <c r="J57" s="124"/>
    </row>
    <row r="58" spans="1:10" s="122" customFormat="1" hidden="1" x14ac:dyDescent="0.25">
      <c r="A58" s="270"/>
      <c r="B58" s="270"/>
      <c r="C58" s="271"/>
      <c r="D58" s="272"/>
      <c r="E58" s="100"/>
      <c r="F58" s="272"/>
      <c r="G58" s="217">
        <f t="shared" si="2"/>
        <v>0</v>
      </c>
      <c r="H58" s="122" t="s">
        <v>348</v>
      </c>
      <c r="I58" s="123"/>
      <c r="J58" s="125"/>
    </row>
    <row r="59" spans="1:10" s="122" customFormat="1" hidden="1" x14ac:dyDescent="0.25">
      <c r="A59" s="270"/>
      <c r="B59" s="270"/>
      <c r="C59" s="271"/>
      <c r="D59" s="272"/>
      <c r="E59" s="100"/>
      <c r="F59" s="272"/>
      <c r="G59" s="217">
        <f t="shared" si="2"/>
        <v>0</v>
      </c>
      <c r="H59" s="122" t="s">
        <v>348</v>
      </c>
      <c r="I59" s="123"/>
      <c r="J59" s="124"/>
    </row>
    <row r="60" spans="1:10" s="122" customFormat="1" hidden="1" x14ac:dyDescent="0.25">
      <c r="A60" s="270"/>
      <c r="B60" s="270"/>
      <c r="C60" s="271"/>
      <c r="D60" s="272"/>
      <c r="E60" s="100"/>
      <c r="F60" s="272"/>
      <c r="G60" s="217">
        <f t="shared" si="2"/>
        <v>0</v>
      </c>
      <c r="H60" s="122" t="s">
        <v>348</v>
      </c>
      <c r="I60" s="123"/>
      <c r="J60" s="125"/>
    </row>
    <row r="61" spans="1:10" s="122" customFormat="1" hidden="1" x14ac:dyDescent="0.25">
      <c r="A61" s="270"/>
      <c r="B61" s="270"/>
      <c r="C61" s="271"/>
      <c r="D61" s="272"/>
      <c r="E61" s="100"/>
      <c r="F61" s="272"/>
      <c r="G61" s="217">
        <f t="shared" si="2"/>
        <v>0</v>
      </c>
      <c r="H61" s="122" t="s">
        <v>348</v>
      </c>
      <c r="I61" s="123"/>
      <c r="J61" s="124"/>
    </row>
    <row r="62" spans="1:10" s="122" customFormat="1" hidden="1" x14ac:dyDescent="0.25">
      <c r="A62" s="270"/>
      <c r="B62" s="270"/>
      <c r="C62" s="271"/>
      <c r="D62" s="272"/>
      <c r="E62" s="100"/>
      <c r="F62" s="272"/>
      <c r="G62" s="217">
        <f t="shared" si="2"/>
        <v>0</v>
      </c>
      <c r="H62" s="122" t="s">
        <v>348</v>
      </c>
      <c r="I62" s="123"/>
      <c r="J62" s="125"/>
    </row>
    <row r="63" spans="1:10" s="122" customFormat="1" hidden="1" x14ac:dyDescent="0.25">
      <c r="A63" s="270"/>
      <c r="B63" s="270"/>
      <c r="C63" s="271"/>
      <c r="D63" s="272"/>
      <c r="E63" s="100"/>
      <c r="F63" s="272"/>
      <c r="G63" s="217">
        <f t="shared" si="2"/>
        <v>0</v>
      </c>
      <c r="H63" s="122" t="s">
        <v>348</v>
      </c>
      <c r="I63" s="123"/>
      <c r="J63" s="124"/>
    </row>
    <row r="64" spans="1:10" s="122" customFormat="1" hidden="1" x14ac:dyDescent="0.25">
      <c r="A64" s="270"/>
      <c r="B64" s="270"/>
      <c r="C64" s="271"/>
      <c r="D64" s="272"/>
      <c r="E64" s="100"/>
      <c r="F64" s="272"/>
      <c r="G64" s="217">
        <f t="shared" si="2"/>
        <v>0</v>
      </c>
      <c r="H64" s="122" t="s">
        <v>348</v>
      </c>
      <c r="I64" s="123"/>
      <c r="J64" s="125"/>
    </row>
    <row r="65" spans="1:10" s="122" customFormat="1" hidden="1" x14ac:dyDescent="0.25">
      <c r="A65" s="270"/>
      <c r="B65" s="270"/>
      <c r="C65" s="271"/>
      <c r="D65" s="272"/>
      <c r="E65" s="100"/>
      <c r="F65" s="272"/>
      <c r="G65" s="217">
        <f t="shared" si="2"/>
        <v>0</v>
      </c>
      <c r="H65" s="122" t="s">
        <v>348</v>
      </c>
      <c r="I65" s="123"/>
      <c r="J65" s="124"/>
    </row>
    <row r="66" spans="1:10" s="122" customFormat="1" hidden="1" x14ac:dyDescent="0.25">
      <c r="A66" s="270"/>
      <c r="B66" s="270"/>
      <c r="C66" s="271"/>
      <c r="D66" s="272"/>
      <c r="E66" s="100"/>
      <c r="F66" s="272"/>
      <c r="G66" s="217">
        <f t="shared" si="2"/>
        <v>0</v>
      </c>
      <c r="H66" s="122" t="s">
        <v>348</v>
      </c>
      <c r="I66" s="123"/>
      <c r="J66" s="125"/>
    </row>
    <row r="67" spans="1:10" s="122" customFormat="1" hidden="1" x14ac:dyDescent="0.25">
      <c r="A67" s="270"/>
      <c r="B67" s="270"/>
      <c r="C67" s="271"/>
      <c r="D67" s="272"/>
      <c r="E67" s="100"/>
      <c r="F67" s="272"/>
      <c r="G67" s="217">
        <f t="shared" si="2"/>
        <v>0</v>
      </c>
      <c r="H67" s="122" t="s">
        <v>348</v>
      </c>
      <c r="I67" s="123"/>
      <c r="J67" s="124"/>
    </row>
    <row r="68" spans="1:10" s="122" customFormat="1" hidden="1" x14ac:dyDescent="0.25">
      <c r="A68" s="270"/>
      <c r="B68" s="270"/>
      <c r="C68" s="271"/>
      <c r="D68" s="272"/>
      <c r="E68" s="100"/>
      <c r="F68" s="272"/>
      <c r="G68" s="217">
        <f t="shared" si="2"/>
        <v>0</v>
      </c>
      <c r="H68" s="122" t="s">
        <v>348</v>
      </c>
      <c r="I68" s="123"/>
      <c r="J68" s="125"/>
    </row>
    <row r="69" spans="1:10" s="122" customFormat="1" hidden="1" x14ac:dyDescent="0.25">
      <c r="A69" s="270"/>
      <c r="B69" s="270"/>
      <c r="C69" s="271"/>
      <c r="D69" s="272"/>
      <c r="E69" s="100"/>
      <c r="F69" s="272"/>
      <c r="G69" s="217">
        <f t="shared" si="2"/>
        <v>0</v>
      </c>
      <c r="H69" s="122" t="s">
        <v>348</v>
      </c>
      <c r="I69" s="123"/>
      <c r="J69" s="124"/>
    </row>
    <row r="70" spans="1:10" s="122" customFormat="1" hidden="1" x14ac:dyDescent="0.25">
      <c r="A70" s="270"/>
      <c r="B70" s="270"/>
      <c r="C70" s="271"/>
      <c r="D70" s="272"/>
      <c r="E70" s="100"/>
      <c r="F70" s="272"/>
      <c r="G70" s="217">
        <f t="shared" ref="G70:G101" si="3">ROUND(C70*E70*F70,2)</f>
        <v>0</v>
      </c>
      <c r="H70" s="122" t="s">
        <v>348</v>
      </c>
      <c r="I70" s="123"/>
      <c r="J70" s="125"/>
    </row>
    <row r="71" spans="1:10" s="122" customFormat="1" hidden="1" x14ac:dyDescent="0.25">
      <c r="A71" s="270"/>
      <c r="B71" s="270"/>
      <c r="C71" s="271"/>
      <c r="D71" s="272"/>
      <c r="E71" s="100"/>
      <c r="F71" s="272"/>
      <c r="G71" s="217">
        <f t="shared" si="3"/>
        <v>0</v>
      </c>
      <c r="H71" s="122" t="s">
        <v>348</v>
      </c>
      <c r="I71" s="123"/>
      <c r="J71" s="124"/>
    </row>
    <row r="72" spans="1:10" s="122" customFormat="1" hidden="1" x14ac:dyDescent="0.25">
      <c r="A72" s="270"/>
      <c r="B72" s="270"/>
      <c r="C72" s="271"/>
      <c r="D72" s="272"/>
      <c r="E72" s="100"/>
      <c r="F72" s="272"/>
      <c r="G72" s="217">
        <f t="shared" si="3"/>
        <v>0</v>
      </c>
      <c r="H72" s="122" t="s">
        <v>348</v>
      </c>
      <c r="I72" s="123"/>
      <c r="J72" s="125"/>
    </row>
    <row r="73" spans="1:10" s="122" customFormat="1" hidden="1" x14ac:dyDescent="0.25">
      <c r="A73" s="270"/>
      <c r="B73" s="270"/>
      <c r="C73" s="271"/>
      <c r="D73" s="272"/>
      <c r="E73" s="100"/>
      <c r="F73" s="272"/>
      <c r="G73" s="217">
        <f t="shared" si="3"/>
        <v>0</v>
      </c>
      <c r="H73" s="122" t="s">
        <v>348</v>
      </c>
      <c r="I73" s="123"/>
      <c r="J73" s="124"/>
    </row>
    <row r="74" spans="1:10" s="122" customFormat="1" hidden="1" x14ac:dyDescent="0.25">
      <c r="A74" s="270"/>
      <c r="B74" s="270"/>
      <c r="C74" s="271"/>
      <c r="D74" s="272"/>
      <c r="E74" s="100"/>
      <c r="F74" s="272"/>
      <c r="G74" s="217">
        <f t="shared" si="3"/>
        <v>0</v>
      </c>
      <c r="H74" s="122" t="s">
        <v>348</v>
      </c>
      <c r="I74" s="123"/>
      <c r="J74" s="125"/>
    </row>
    <row r="75" spans="1:10" s="122" customFormat="1" hidden="1" x14ac:dyDescent="0.25">
      <c r="A75" s="270"/>
      <c r="B75" s="270"/>
      <c r="C75" s="271"/>
      <c r="D75" s="272"/>
      <c r="E75" s="100"/>
      <c r="F75" s="272"/>
      <c r="G75" s="217">
        <f t="shared" si="3"/>
        <v>0</v>
      </c>
      <c r="H75" s="122" t="s">
        <v>348</v>
      </c>
      <c r="I75" s="123"/>
      <c r="J75" s="124"/>
    </row>
    <row r="76" spans="1:10" s="122" customFormat="1" hidden="1" x14ac:dyDescent="0.25">
      <c r="A76" s="270"/>
      <c r="B76" s="270"/>
      <c r="C76" s="271"/>
      <c r="D76" s="272"/>
      <c r="E76" s="100"/>
      <c r="F76" s="272"/>
      <c r="G76" s="217">
        <f t="shared" si="3"/>
        <v>0</v>
      </c>
      <c r="H76" s="122" t="s">
        <v>348</v>
      </c>
      <c r="I76" s="123"/>
      <c r="J76" s="125"/>
    </row>
    <row r="77" spans="1:10" s="122" customFormat="1" hidden="1" x14ac:dyDescent="0.25">
      <c r="A77" s="270"/>
      <c r="B77" s="270"/>
      <c r="C77" s="271"/>
      <c r="D77" s="272"/>
      <c r="E77" s="100"/>
      <c r="F77" s="272"/>
      <c r="G77" s="217">
        <f t="shared" si="3"/>
        <v>0</v>
      </c>
      <c r="H77" s="122" t="s">
        <v>348</v>
      </c>
      <c r="I77" s="123"/>
      <c r="J77" s="124"/>
    </row>
    <row r="78" spans="1:10" s="122" customFormat="1" hidden="1" x14ac:dyDescent="0.25">
      <c r="A78" s="270"/>
      <c r="B78" s="270"/>
      <c r="C78" s="271"/>
      <c r="D78" s="272"/>
      <c r="E78" s="100"/>
      <c r="F78" s="272"/>
      <c r="G78" s="217">
        <f t="shared" si="3"/>
        <v>0</v>
      </c>
      <c r="H78" s="122" t="s">
        <v>348</v>
      </c>
      <c r="I78" s="123"/>
      <c r="J78" s="125"/>
    </row>
    <row r="79" spans="1:10" s="122" customFormat="1" hidden="1" x14ac:dyDescent="0.25">
      <c r="A79" s="270"/>
      <c r="B79" s="270"/>
      <c r="C79" s="271"/>
      <c r="D79" s="272"/>
      <c r="E79" s="100"/>
      <c r="F79" s="272"/>
      <c r="G79" s="217">
        <f t="shared" si="3"/>
        <v>0</v>
      </c>
      <c r="H79" s="122" t="s">
        <v>348</v>
      </c>
      <c r="I79" s="123"/>
      <c r="J79" s="124"/>
    </row>
    <row r="80" spans="1:10" s="122" customFormat="1" hidden="1" x14ac:dyDescent="0.25">
      <c r="A80" s="270"/>
      <c r="B80" s="270"/>
      <c r="C80" s="271"/>
      <c r="D80" s="272"/>
      <c r="E80" s="100"/>
      <c r="F80" s="272"/>
      <c r="G80" s="217">
        <f t="shared" si="3"/>
        <v>0</v>
      </c>
      <c r="H80" s="122" t="s">
        <v>348</v>
      </c>
      <c r="I80" s="123"/>
      <c r="J80" s="125"/>
    </row>
    <row r="81" spans="1:10" s="122" customFormat="1" hidden="1" x14ac:dyDescent="0.25">
      <c r="A81" s="270"/>
      <c r="B81" s="270"/>
      <c r="C81" s="271"/>
      <c r="D81" s="272"/>
      <c r="E81" s="100"/>
      <c r="F81" s="272"/>
      <c r="G81" s="217">
        <f t="shared" si="3"/>
        <v>0</v>
      </c>
      <c r="H81" s="122" t="s">
        <v>348</v>
      </c>
      <c r="I81" s="123"/>
      <c r="J81" s="124"/>
    </row>
    <row r="82" spans="1:10" s="122" customFormat="1" hidden="1" x14ac:dyDescent="0.25">
      <c r="A82" s="270"/>
      <c r="B82" s="270"/>
      <c r="C82" s="271"/>
      <c r="D82" s="272"/>
      <c r="E82" s="100"/>
      <c r="F82" s="272"/>
      <c r="G82" s="217">
        <f t="shared" si="3"/>
        <v>0</v>
      </c>
      <c r="H82" s="122" t="s">
        <v>348</v>
      </c>
      <c r="I82" s="123"/>
      <c r="J82" s="125"/>
    </row>
    <row r="83" spans="1:10" s="122" customFormat="1" hidden="1" x14ac:dyDescent="0.25">
      <c r="A83" s="270"/>
      <c r="B83" s="270"/>
      <c r="C83" s="271"/>
      <c r="D83" s="272"/>
      <c r="E83" s="100"/>
      <c r="F83" s="272"/>
      <c r="G83" s="217">
        <f t="shared" si="3"/>
        <v>0</v>
      </c>
      <c r="H83" s="122" t="s">
        <v>348</v>
      </c>
      <c r="I83" s="123"/>
      <c r="J83" s="124"/>
    </row>
    <row r="84" spans="1:10" s="122" customFormat="1" hidden="1" x14ac:dyDescent="0.25">
      <c r="A84" s="270"/>
      <c r="B84" s="270"/>
      <c r="C84" s="271"/>
      <c r="D84" s="272"/>
      <c r="E84" s="100"/>
      <c r="F84" s="272"/>
      <c r="G84" s="217">
        <f t="shared" si="3"/>
        <v>0</v>
      </c>
      <c r="H84" s="122" t="s">
        <v>348</v>
      </c>
      <c r="I84" s="123"/>
      <c r="J84" s="125"/>
    </row>
    <row r="85" spans="1:10" s="122" customFormat="1" hidden="1" x14ac:dyDescent="0.25">
      <c r="A85" s="270"/>
      <c r="B85" s="270"/>
      <c r="C85" s="271"/>
      <c r="D85" s="272"/>
      <c r="E85" s="100"/>
      <c r="F85" s="272"/>
      <c r="G85" s="217">
        <f t="shared" si="3"/>
        <v>0</v>
      </c>
      <c r="H85" s="122" t="s">
        <v>348</v>
      </c>
      <c r="I85" s="123"/>
      <c r="J85" s="124"/>
    </row>
    <row r="86" spans="1:10" s="122" customFormat="1" hidden="1" x14ac:dyDescent="0.25">
      <c r="A86" s="270"/>
      <c r="B86" s="270"/>
      <c r="C86" s="271"/>
      <c r="D86" s="272"/>
      <c r="E86" s="100"/>
      <c r="F86" s="272"/>
      <c r="G86" s="217">
        <f t="shared" si="3"/>
        <v>0</v>
      </c>
      <c r="H86" s="122" t="s">
        <v>348</v>
      </c>
      <c r="I86" s="123"/>
      <c r="J86" s="125"/>
    </row>
    <row r="87" spans="1:10" s="122" customFormat="1" hidden="1" x14ac:dyDescent="0.25">
      <c r="A87" s="270"/>
      <c r="B87" s="270"/>
      <c r="C87" s="271"/>
      <c r="D87" s="272"/>
      <c r="E87" s="100"/>
      <c r="F87" s="272"/>
      <c r="G87" s="217">
        <f t="shared" si="3"/>
        <v>0</v>
      </c>
      <c r="H87" s="122" t="s">
        <v>348</v>
      </c>
      <c r="I87" s="123"/>
      <c r="J87" s="124"/>
    </row>
    <row r="88" spans="1:10" s="122" customFormat="1" hidden="1" x14ac:dyDescent="0.25">
      <c r="A88" s="270"/>
      <c r="B88" s="270"/>
      <c r="C88" s="271"/>
      <c r="D88" s="272"/>
      <c r="E88" s="100"/>
      <c r="F88" s="272"/>
      <c r="G88" s="217">
        <f t="shared" si="3"/>
        <v>0</v>
      </c>
      <c r="H88" s="122" t="s">
        <v>348</v>
      </c>
      <c r="I88" s="123"/>
      <c r="J88" s="125"/>
    </row>
    <row r="89" spans="1:10" s="122" customFormat="1" hidden="1" x14ac:dyDescent="0.25">
      <c r="A89" s="270"/>
      <c r="B89" s="270"/>
      <c r="C89" s="271"/>
      <c r="D89" s="272"/>
      <c r="E89" s="100"/>
      <c r="F89" s="272"/>
      <c r="G89" s="217">
        <f t="shared" si="3"/>
        <v>0</v>
      </c>
      <c r="H89" s="122" t="s">
        <v>348</v>
      </c>
      <c r="I89" s="123"/>
      <c r="J89" s="124"/>
    </row>
    <row r="90" spans="1:10" s="122" customFormat="1" hidden="1" x14ac:dyDescent="0.25">
      <c r="A90" s="270"/>
      <c r="B90" s="270"/>
      <c r="C90" s="271"/>
      <c r="D90" s="272"/>
      <c r="E90" s="100"/>
      <c r="F90" s="272"/>
      <c r="G90" s="217">
        <f t="shared" si="3"/>
        <v>0</v>
      </c>
      <c r="H90" s="122" t="s">
        <v>348</v>
      </c>
      <c r="I90" s="123"/>
      <c r="J90" s="125"/>
    </row>
    <row r="91" spans="1:10" s="122" customFormat="1" hidden="1" x14ac:dyDescent="0.25">
      <c r="A91" s="270"/>
      <c r="B91" s="270"/>
      <c r="C91" s="271"/>
      <c r="D91" s="272"/>
      <c r="E91" s="100"/>
      <c r="F91" s="272"/>
      <c r="G91" s="217">
        <f t="shared" si="3"/>
        <v>0</v>
      </c>
      <c r="H91" s="122" t="s">
        <v>348</v>
      </c>
      <c r="I91" s="123"/>
      <c r="J91" s="124"/>
    </row>
    <row r="92" spans="1:10" s="122" customFormat="1" hidden="1" x14ac:dyDescent="0.25">
      <c r="A92" s="270"/>
      <c r="B92" s="270"/>
      <c r="C92" s="271"/>
      <c r="D92" s="272"/>
      <c r="E92" s="100"/>
      <c r="F92" s="272"/>
      <c r="G92" s="217">
        <f t="shared" si="3"/>
        <v>0</v>
      </c>
      <c r="H92" s="122" t="s">
        <v>348</v>
      </c>
      <c r="I92" s="123"/>
      <c r="J92" s="125"/>
    </row>
    <row r="93" spans="1:10" s="122" customFormat="1" hidden="1" x14ac:dyDescent="0.25">
      <c r="A93" s="270"/>
      <c r="B93" s="270"/>
      <c r="C93" s="271"/>
      <c r="D93" s="272"/>
      <c r="E93" s="100"/>
      <c r="F93" s="272"/>
      <c r="G93" s="217">
        <f t="shared" si="3"/>
        <v>0</v>
      </c>
      <c r="H93" s="122" t="s">
        <v>348</v>
      </c>
      <c r="I93" s="123"/>
      <c r="J93" s="124"/>
    </row>
    <row r="94" spans="1:10" s="122" customFormat="1" hidden="1" x14ac:dyDescent="0.25">
      <c r="A94" s="270"/>
      <c r="B94" s="270"/>
      <c r="C94" s="271"/>
      <c r="D94" s="272"/>
      <c r="E94" s="100"/>
      <c r="F94" s="272"/>
      <c r="G94" s="217">
        <f t="shared" si="3"/>
        <v>0</v>
      </c>
      <c r="H94" s="122" t="s">
        <v>348</v>
      </c>
      <c r="I94" s="123"/>
      <c r="J94" s="125"/>
    </row>
    <row r="95" spans="1:10" s="122" customFormat="1" hidden="1" x14ac:dyDescent="0.25">
      <c r="A95" s="270"/>
      <c r="B95" s="270"/>
      <c r="C95" s="271"/>
      <c r="D95" s="272"/>
      <c r="E95" s="100"/>
      <c r="F95" s="272"/>
      <c r="G95" s="217">
        <f t="shared" si="3"/>
        <v>0</v>
      </c>
      <c r="H95" s="122" t="s">
        <v>348</v>
      </c>
      <c r="I95" s="123"/>
      <c r="J95" s="124"/>
    </row>
    <row r="96" spans="1:10" s="122" customFormat="1" hidden="1" x14ac:dyDescent="0.25">
      <c r="A96" s="270"/>
      <c r="B96" s="270"/>
      <c r="C96" s="271"/>
      <c r="D96" s="272"/>
      <c r="E96" s="100"/>
      <c r="F96" s="272"/>
      <c r="G96" s="217">
        <f t="shared" si="3"/>
        <v>0</v>
      </c>
      <c r="H96" s="122" t="s">
        <v>348</v>
      </c>
      <c r="I96" s="123"/>
      <c r="J96" s="125"/>
    </row>
    <row r="97" spans="1:10" s="122" customFormat="1" hidden="1" x14ac:dyDescent="0.25">
      <c r="A97" s="270"/>
      <c r="B97" s="270"/>
      <c r="C97" s="271"/>
      <c r="D97" s="272"/>
      <c r="E97" s="100"/>
      <c r="F97" s="272"/>
      <c r="G97" s="217">
        <f t="shared" si="3"/>
        <v>0</v>
      </c>
      <c r="H97" s="122" t="s">
        <v>348</v>
      </c>
      <c r="I97" s="123"/>
      <c r="J97" s="124"/>
    </row>
    <row r="98" spans="1:10" s="122" customFormat="1" hidden="1" x14ac:dyDescent="0.25">
      <c r="A98" s="270"/>
      <c r="B98" s="270"/>
      <c r="C98" s="271"/>
      <c r="D98" s="272"/>
      <c r="E98" s="100"/>
      <c r="F98" s="272"/>
      <c r="G98" s="217">
        <f t="shared" si="3"/>
        <v>0</v>
      </c>
      <c r="H98" s="122" t="s">
        <v>348</v>
      </c>
      <c r="I98" s="123"/>
      <c r="J98" s="125"/>
    </row>
    <row r="99" spans="1:10" s="122" customFormat="1" hidden="1" x14ac:dyDescent="0.25">
      <c r="A99" s="270"/>
      <c r="B99" s="270"/>
      <c r="C99" s="271"/>
      <c r="D99" s="272"/>
      <c r="E99" s="100"/>
      <c r="F99" s="272"/>
      <c r="G99" s="217">
        <f t="shared" si="3"/>
        <v>0</v>
      </c>
      <c r="H99" s="122" t="s">
        <v>348</v>
      </c>
      <c r="I99" s="123"/>
      <c r="J99" s="124"/>
    </row>
    <row r="100" spans="1:10" s="122" customFormat="1" hidden="1" x14ac:dyDescent="0.25">
      <c r="A100" s="270"/>
      <c r="B100" s="270"/>
      <c r="C100" s="271"/>
      <c r="D100" s="272"/>
      <c r="E100" s="100"/>
      <c r="F100" s="272"/>
      <c r="G100" s="217">
        <f t="shared" si="3"/>
        <v>0</v>
      </c>
      <c r="H100" s="122" t="s">
        <v>348</v>
      </c>
      <c r="I100" s="123"/>
      <c r="J100" s="125"/>
    </row>
    <row r="101" spans="1:10" s="122" customFormat="1" hidden="1" x14ac:dyDescent="0.25">
      <c r="A101" s="270"/>
      <c r="B101" s="270"/>
      <c r="C101" s="271"/>
      <c r="D101" s="272"/>
      <c r="E101" s="100"/>
      <c r="F101" s="272"/>
      <c r="G101" s="217">
        <f t="shared" si="3"/>
        <v>0</v>
      </c>
      <c r="H101" s="122" t="s">
        <v>348</v>
      </c>
      <c r="I101" s="123"/>
      <c r="J101" s="124"/>
    </row>
    <row r="102" spans="1:10" s="122" customFormat="1" hidden="1" x14ac:dyDescent="0.25">
      <c r="A102" s="270"/>
      <c r="B102" s="270"/>
      <c r="C102" s="271"/>
      <c r="D102" s="272"/>
      <c r="E102" s="100"/>
      <c r="F102" s="272"/>
      <c r="G102" s="217">
        <f t="shared" ref="G102:G133" si="4">ROUND(C102*E102*F102,2)</f>
        <v>0</v>
      </c>
      <c r="H102" s="122" t="s">
        <v>348</v>
      </c>
      <c r="I102" s="123"/>
      <c r="J102" s="125"/>
    </row>
    <row r="103" spans="1:10" s="122" customFormat="1" hidden="1" x14ac:dyDescent="0.25">
      <c r="A103" s="270"/>
      <c r="B103" s="270"/>
      <c r="C103" s="271"/>
      <c r="D103" s="272"/>
      <c r="E103" s="100"/>
      <c r="F103" s="272"/>
      <c r="G103" s="217">
        <f t="shared" si="4"/>
        <v>0</v>
      </c>
      <c r="H103" s="122" t="s">
        <v>348</v>
      </c>
      <c r="I103" s="123"/>
      <c r="J103" s="124"/>
    </row>
    <row r="104" spans="1:10" s="122" customFormat="1" hidden="1" x14ac:dyDescent="0.25">
      <c r="A104" s="270"/>
      <c r="B104" s="270"/>
      <c r="C104" s="271"/>
      <c r="D104" s="272"/>
      <c r="E104" s="100"/>
      <c r="F104" s="272"/>
      <c r="G104" s="217">
        <f t="shared" si="4"/>
        <v>0</v>
      </c>
      <c r="H104" s="122" t="s">
        <v>348</v>
      </c>
      <c r="I104" s="123"/>
      <c r="J104" s="125"/>
    </row>
    <row r="105" spans="1:10" s="122" customFormat="1" hidden="1" x14ac:dyDescent="0.25">
      <c r="A105" s="270"/>
      <c r="B105" s="270"/>
      <c r="C105" s="271"/>
      <c r="D105" s="272"/>
      <c r="E105" s="100"/>
      <c r="F105" s="272"/>
      <c r="G105" s="217">
        <f t="shared" si="4"/>
        <v>0</v>
      </c>
      <c r="H105" s="122" t="s">
        <v>348</v>
      </c>
      <c r="I105" s="123"/>
      <c r="J105" s="124"/>
    </row>
    <row r="106" spans="1:10" s="122" customFormat="1" hidden="1" x14ac:dyDescent="0.25">
      <c r="A106" s="270"/>
      <c r="B106" s="270"/>
      <c r="C106" s="271"/>
      <c r="D106" s="272"/>
      <c r="E106" s="100"/>
      <c r="F106" s="272"/>
      <c r="G106" s="217">
        <f t="shared" si="4"/>
        <v>0</v>
      </c>
      <c r="H106" s="122" t="s">
        <v>348</v>
      </c>
      <c r="I106" s="123"/>
      <c r="J106" s="125"/>
    </row>
    <row r="107" spans="1:10" s="122" customFormat="1" hidden="1" x14ac:dyDescent="0.25">
      <c r="A107" s="270"/>
      <c r="B107" s="270"/>
      <c r="C107" s="271"/>
      <c r="D107" s="272"/>
      <c r="E107" s="100"/>
      <c r="F107" s="272"/>
      <c r="G107" s="217">
        <f t="shared" si="4"/>
        <v>0</v>
      </c>
      <c r="H107" s="122" t="s">
        <v>348</v>
      </c>
      <c r="I107" s="123"/>
      <c r="J107" s="124"/>
    </row>
    <row r="108" spans="1:10" s="122" customFormat="1" hidden="1" x14ac:dyDescent="0.25">
      <c r="A108" s="270"/>
      <c r="B108" s="270"/>
      <c r="C108" s="271"/>
      <c r="D108" s="272"/>
      <c r="E108" s="100"/>
      <c r="F108" s="272"/>
      <c r="G108" s="217">
        <f t="shared" si="4"/>
        <v>0</v>
      </c>
      <c r="H108" s="122" t="s">
        <v>348</v>
      </c>
      <c r="I108" s="123"/>
      <c r="J108" s="125"/>
    </row>
    <row r="109" spans="1:10" s="122" customFormat="1" hidden="1" x14ac:dyDescent="0.25">
      <c r="A109" s="270"/>
      <c r="B109" s="270"/>
      <c r="C109" s="271"/>
      <c r="D109" s="272"/>
      <c r="E109" s="100"/>
      <c r="F109" s="272"/>
      <c r="G109" s="217">
        <f t="shared" si="4"/>
        <v>0</v>
      </c>
      <c r="H109" s="122" t="s">
        <v>348</v>
      </c>
      <c r="I109" s="123"/>
      <c r="J109" s="124"/>
    </row>
    <row r="110" spans="1:10" s="122" customFormat="1" hidden="1" x14ac:dyDescent="0.25">
      <c r="A110" s="270"/>
      <c r="B110" s="270"/>
      <c r="C110" s="271"/>
      <c r="D110" s="272"/>
      <c r="E110" s="100"/>
      <c r="F110" s="272"/>
      <c r="G110" s="217">
        <f t="shared" si="4"/>
        <v>0</v>
      </c>
      <c r="H110" s="122" t="s">
        <v>348</v>
      </c>
      <c r="I110" s="123"/>
      <c r="J110" s="125"/>
    </row>
    <row r="111" spans="1:10" s="122" customFormat="1" hidden="1" x14ac:dyDescent="0.25">
      <c r="A111" s="270"/>
      <c r="B111" s="270"/>
      <c r="C111" s="271"/>
      <c r="D111" s="272"/>
      <c r="E111" s="100"/>
      <c r="F111" s="272"/>
      <c r="G111" s="217">
        <f t="shared" si="4"/>
        <v>0</v>
      </c>
      <c r="H111" s="122" t="s">
        <v>348</v>
      </c>
      <c r="I111" s="123"/>
      <c r="J111" s="124"/>
    </row>
    <row r="112" spans="1:10" s="122" customFormat="1" hidden="1" x14ac:dyDescent="0.25">
      <c r="A112" s="270"/>
      <c r="B112" s="270"/>
      <c r="C112" s="271"/>
      <c r="D112" s="272"/>
      <c r="E112" s="100"/>
      <c r="F112" s="272"/>
      <c r="G112" s="217">
        <f t="shared" si="4"/>
        <v>0</v>
      </c>
      <c r="H112" s="122" t="s">
        <v>348</v>
      </c>
      <c r="I112" s="123"/>
      <c r="J112" s="125"/>
    </row>
    <row r="113" spans="1:10" s="122" customFormat="1" hidden="1" x14ac:dyDescent="0.25">
      <c r="A113" s="270"/>
      <c r="B113" s="270"/>
      <c r="C113" s="271"/>
      <c r="D113" s="272"/>
      <c r="E113" s="100"/>
      <c r="F113" s="272"/>
      <c r="G113" s="217">
        <f t="shared" si="4"/>
        <v>0</v>
      </c>
      <c r="H113" s="122" t="s">
        <v>348</v>
      </c>
      <c r="I113" s="123"/>
      <c r="J113" s="124"/>
    </row>
    <row r="114" spans="1:10" s="122" customFormat="1" hidden="1" x14ac:dyDescent="0.25">
      <c r="A114" s="270"/>
      <c r="B114" s="270"/>
      <c r="C114" s="271"/>
      <c r="D114" s="272"/>
      <c r="E114" s="100"/>
      <c r="F114" s="272"/>
      <c r="G114" s="217">
        <f t="shared" si="4"/>
        <v>0</v>
      </c>
      <c r="H114" s="122" t="s">
        <v>348</v>
      </c>
      <c r="I114" s="123"/>
      <c r="J114" s="125"/>
    </row>
    <row r="115" spans="1:10" s="122" customFormat="1" hidden="1" x14ac:dyDescent="0.25">
      <c r="A115" s="270"/>
      <c r="B115" s="270"/>
      <c r="C115" s="271"/>
      <c r="D115" s="272"/>
      <c r="E115" s="100"/>
      <c r="F115" s="272"/>
      <c r="G115" s="217">
        <f t="shared" si="4"/>
        <v>0</v>
      </c>
      <c r="H115" s="122" t="s">
        <v>348</v>
      </c>
      <c r="I115" s="123"/>
      <c r="J115" s="124"/>
    </row>
    <row r="116" spans="1:10" s="122" customFormat="1" hidden="1" x14ac:dyDescent="0.25">
      <c r="A116" s="270"/>
      <c r="B116" s="270"/>
      <c r="C116" s="271"/>
      <c r="D116" s="272"/>
      <c r="E116" s="100"/>
      <c r="F116" s="272"/>
      <c r="G116" s="217">
        <f t="shared" si="4"/>
        <v>0</v>
      </c>
      <c r="H116" s="122" t="s">
        <v>348</v>
      </c>
      <c r="I116" s="123"/>
      <c r="J116" s="125"/>
    </row>
    <row r="117" spans="1:10" s="122" customFormat="1" hidden="1" x14ac:dyDescent="0.25">
      <c r="A117" s="270"/>
      <c r="B117" s="270"/>
      <c r="C117" s="271"/>
      <c r="D117" s="272"/>
      <c r="E117" s="100"/>
      <c r="F117" s="272"/>
      <c r="G117" s="217">
        <f t="shared" si="4"/>
        <v>0</v>
      </c>
      <c r="H117" s="122" t="s">
        <v>348</v>
      </c>
      <c r="I117" s="123"/>
      <c r="J117" s="124"/>
    </row>
    <row r="118" spans="1:10" s="122" customFormat="1" hidden="1" x14ac:dyDescent="0.25">
      <c r="A118" s="270"/>
      <c r="B118" s="270"/>
      <c r="C118" s="271"/>
      <c r="D118" s="272"/>
      <c r="E118" s="100"/>
      <c r="F118" s="272"/>
      <c r="G118" s="217">
        <f t="shared" si="4"/>
        <v>0</v>
      </c>
      <c r="H118" s="122" t="s">
        <v>348</v>
      </c>
      <c r="I118" s="123"/>
      <c r="J118" s="125"/>
    </row>
    <row r="119" spans="1:10" s="122" customFormat="1" hidden="1" x14ac:dyDescent="0.25">
      <c r="A119" s="270"/>
      <c r="B119" s="270"/>
      <c r="C119" s="271"/>
      <c r="D119" s="272"/>
      <c r="E119" s="100"/>
      <c r="F119" s="272"/>
      <c r="G119" s="217">
        <f t="shared" si="4"/>
        <v>0</v>
      </c>
      <c r="H119" s="122" t="s">
        <v>348</v>
      </c>
      <c r="I119" s="123"/>
      <c r="J119" s="124"/>
    </row>
    <row r="120" spans="1:10" s="122" customFormat="1" hidden="1" x14ac:dyDescent="0.25">
      <c r="A120" s="270"/>
      <c r="B120" s="270"/>
      <c r="C120" s="271"/>
      <c r="D120" s="272"/>
      <c r="E120" s="100"/>
      <c r="F120" s="272"/>
      <c r="G120" s="217">
        <f t="shared" si="4"/>
        <v>0</v>
      </c>
      <c r="H120" s="122" t="s">
        <v>348</v>
      </c>
      <c r="I120" s="123"/>
      <c r="J120" s="125"/>
    </row>
    <row r="121" spans="1:10" s="122" customFormat="1" hidden="1" x14ac:dyDescent="0.25">
      <c r="A121" s="270"/>
      <c r="B121" s="270"/>
      <c r="C121" s="271"/>
      <c r="D121" s="272"/>
      <c r="E121" s="100"/>
      <c r="F121" s="272"/>
      <c r="G121" s="217">
        <f t="shared" si="4"/>
        <v>0</v>
      </c>
      <c r="H121" s="122" t="s">
        <v>348</v>
      </c>
      <c r="I121" s="123"/>
      <c r="J121" s="124"/>
    </row>
    <row r="122" spans="1:10" s="122" customFormat="1" hidden="1" x14ac:dyDescent="0.25">
      <c r="A122" s="270"/>
      <c r="B122" s="270"/>
      <c r="C122" s="271"/>
      <c r="D122" s="272"/>
      <c r="E122" s="100"/>
      <c r="F122" s="272"/>
      <c r="G122" s="217">
        <f t="shared" si="4"/>
        <v>0</v>
      </c>
      <c r="H122" s="122" t="s">
        <v>348</v>
      </c>
      <c r="I122" s="123"/>
      <c r="J122" s="125"/>
    </row>
    <row r="123" spans="1:10" s="122" customFormat="1" hidden="1" x14ac:dyDescent="0.25">
      <c r="A123" s="270"/>
      <c r="B123" s="270"/>
      <c r="C123" s="271"/>
      <c r="D123" s="272"/>
      <c r="E123" s="100"/>
      <c r="F123" s="272"/>
      <c r="G123" s="217">
        <f t="shared" si="4"/>
        <v>0</v>
      </c>
      <c r="H123" s="122" t="s">
        <v>348</v>
      </c>
      <c r="I123" s="123"/>
      <c r="J123" s="124"/>
    </row>
    <row r="124" spans="1:10" s="122" customFormat="1" hidden="1" x14ac:dyDescent="0.25">
      <c r="A124" s="270"/>
      <c r="B124" s="270"/>
      <c r="C124" s="271"/>
      <c r="D124" s="272"/>
      <c r="E124" s="100"/>
      <c r="F124" s="272"/>
      <c r="G124" s="217">
        <f t="shared" si="4"/>
        <v>0</v>
      </c>
      <c r="H124" s="122" t="s">
        <v>348</v>
      </c>
      <c r="I124" s="123"/>
      <c r="J124" s="125"/>
    </row>
    <row r="125" spans="1:10" s="122" customFormat="1" hidden="1" x14ac:dyDescent="0.25">
      <c r="A125" s="270"/>
      <c r="B125" s="270"/>
      <c r="C125" s="271"/>
      <c r="D125" s="272"/>
      <c r="E125" s="100"/>
      <c r="F125" s="272"/>
      <c r="G125" s="217">
        <f t="shared" si="4"/>
        <v>0</v>
      </c>
      <c r="H125" s="122" t="s">
        <v>348</v>
      </c>
      <c r="I125" s="123"/>
      <c r="J125" s="124"/>
    </row>
    <row r="126" spans="1:10" s="122" customFormat="1" hidden="1" x14ac:dyDescent="0.25">
      <c r="A126" s="270"/>
      <c r="B126" s="270"/>
      <c r="C126" s="271"/>
      <c r="D126" s="272"/>
      <c r="E126" s="100"/>
      <c r="F126" s="272"/>
      <c r="G126" s="217">
        <f t="shared" si="4"/>
        <v>0</v>
      </c>
      <c r="H126" s="122" t="s">
        <v>348</v>
      </c>
      <c r="I126" s="123"/>
      <c r="J126" s="125"/>
    </row>
    <row r="127" spans="1:10" s="122" customFormat="1" hidden="1" x14ac:dyDescent="0.25">
      <c r="A127" s="270"/>
      <c r="B127" s="270"/>
      <c r="C127" s="271"/>
      <c r="D127" s="272"/>
      <c r="E127" s="100"/>
      <c r="F127" s="272"/>
      <c r="G127" s="217">
        <f t="shared" si="4"/>
        <v>0</v>
      </c>
      <c r="H127" s="122" t="s">
        <v>348</v>
      </c>
      <c r="I127" s="123"/>
      <c r="J127" s="124"/>
    </row>
    <row r="128" spans="1:10" s="122" customFormat="1" hidden="1" x14ac:dyDescent="0.25">
      <c r="A128" s="270"/>
      <c r="B128" s="270"/>
      <c r="C128" s="271"/>
      <c r="D128" s="272"/>
      <c r="E128" s="100"/>
      <c r="F128" s="272"/>
      <c r="G128" s="217">
        <f t="shared" si="4"/>
        <v>0</v>
      </c>
      <c r="H128" s="122" t="s">
        <v>348</v>
      </c>
      <c r="I128" s="123"/>
      <c r="J128" s="125"/>
    </row>
    <row r="129" spans="1:12" s="122" customFormat="1" hidden="1" x14ac:dyDescent="0.25">
      <c r="A129" s="270"/>
      <c r="B129" s="270"/>
      <c r="C129" s="271"/>
      <c r="D129" s="272"/>
      <c r="E129" s="100"/>
      <c r="F129" s="272"/>
      <c r="G129" s="217">
        <f t="shared" si="4"/>
        <v>0</v>
      </c>
      <c r="H129" s="122" t="s">
        <v>348</v>
      </c>
      <c r="I129" s="123"/>
      <c r="J129" s="124"/>
    </row>
    <row r="130" spans="1:12" s="122" customFormat="1" hidden="1" x14ac:dyDescent="0.25">
      <c r="A130" s="270"/>
      <c r="B130" s="270"/>
      <c r="C130" s="271"/>
      <c r="D130" s="272"/>
      <c r="E130" s="100"/>
      <c r="F130" s="272"/>
      <c r="G130" s="217">
        <f t="shared" si="4"/>
        <v>0</v>
      </c>
      <c r="H130" s="122" t="s">
        <v>348</v>
      </c>
      <c r="I130" s="123"/>
      <c r="J130" s="125"/>
    </row>
    <row r="131" spans="1:12" s="122" customFormat="1" hidden="1" x14ac:dyDescent="0.25">
      <c r="A131" s="270"/>
      <c r="B131" s="270"/>
      <c r="C131" s="271"/>
      <c r="D131" s="272"/>
      <c r="E131" s="100"/>
      <c r="F131" s="272"/>
      <c r="G131" s="217">
        <f t="shared" si="4"/>
        <v>0</v>
      </c>
      <c r="H131" s="122" t="s">
        <v>348</v>
      </c>
      <c r="I131" s="123"/>
      <c r="J131" s="124"/>
    </row>
    <row r="132" spans="1:12" s="122" customFormat="1" hidden="1" x14ac:dyDescent="0.25">
      <c r="A132" s="270"/>
      <c r="B132" s="270"/>
      <c r="C132" s="271"/>
      <c r="D132" s="272"/>
      <c r="E132" s="100"/>
      <c r="F132" s="272"/>
      <c r="G132" s="217">
        <f t="shared" si="4"/>
        <v>0</v>
      </c>
      <c r="H132" s="122" t="s">
        <v>348</v>
      </c>
      <c r="I132" s="123"/>
      <c r="J132" s="125"/>
    </row>
    <row r="133" spans="1:12" s="122" customFormat="1" hidden="1" x14ac:dyDescent="0.25">
      <c r="A133" s="270"/>
      <c r="B133" s="270"/>
      <c r="C133" s="271"/>
      <c r="D133" s="272"/>
      <c r="E133" s="100"/>
      <c r="F133" s="272"/>
      <c r="G133" s="217">
        <f t="shared" si="4"/>
        <v>0</v>
      </c>
      <c r="H133" s="122" t="s">
        <v>348</v>
      </c>
      <c r="I133" s="123"/>
      <c r="J133" s="124"/>
    </row>
    <row r="134" spans="1:12" s="122" customFormat="1" hidden="1" x14ac:dyDescent="0.25">
      <c r="A134" s="270"/>
      <c r="B134" s="270"/>
      <c r="C134" s="271"/>
      <c r="D134" s="272"/>
      <c r="E134" s="100"/>
      <c r="F134" s="272"/>
      <c r="G134" s="217">
        <f t="shared" ref="G134:G135" si="5">ROUND(C134*E134*F134,2)</f>
        <v>0</v>
      </c>
      <c r="H134" s="122" t="s">
        <v>348</v>
      </c>
      <c r="I134" s="123"/>
      <c r="J134" s="125"/>
    </row>
    <row r="135" spans="1:12" s="122" customFormat="1" x14ac:dyDescent="0.25">
      <c r="A135" s="270" t="s">
        <v>27</v>
      </c>
      <c r="B135" s="270" t="s">
        <v>309</v>
      </c>
      <c r="C135" s="271">
        <f t="shared" ref="C135" ca="1" si="6">RAND()*1000000</f>
        <v>348823.17828078335</v>
      </c>
      <c r="D135" s="272" t="s">
        <v>310</v>
      </c>
      <c r="E135" s="100">
        <v>0.09</v>
      </c>
      <c r="F135" s="272">
        <v>1</v>
      </c>
      <c r="G135" s="312">
        <f t="shared" ca="1" si="5"/>
        <v>31394.09</v>
      </c>
      <c r="H135" s="122" t="s">
        <v>348</v>
      </c>
      <c r="I135" s="123"/>
      <c r="J135" s="125"/>
      <c r="L135" s="110"/>
    </row>
    <row r="136" spans="1:12" s="122" customFormat="1" x14ac:dyDescent="0.25">
      <c r="A136" s="227"/>
      <c r="B136" s="227"/>
      <c r="C136" s="101"/>
      <c r="D136" s="99"/>
      <c r="E136" s="102"/>
      <c r="F136" s="216" t="s">
        <v>40</v>
      </c>
      <c r="G136" s="322">
        <f ca="1">ROUND(SUBTOTAL(109,G6:G135),2)</f>
        <v>130683.41</v>
      </c>
      <c r="H136" s="122" t="s">
        <v>348</v>
      </c>
      <c r="I136" s="123"/>
      <c r="J136" s="125" t="s">
        <v>351</v>
      </c>
    </row>
    <row r="137" spans="1:12" s="122" customFormat="1" x14ac:dyDescent="0.25">
      <c r="A137" s="200"/>
      <c r="B137" s="200"/>
      <c r="C137" s="103"/>
      <c r="D137" s="104"/>
      <c r="E137" s="105"/>
      <c r="F137" s="104"/>
      <c r="G137" s="321"/>
      <c r="H137" s="122" t="s">
        <v>349</v>
      </c>
      <c r="I137" s="126"/>
      <c r="J137" s="127"/>
    </row>
    <row r="138" spans="1:12" s="122" customFormat="1" x14ac:dyDescent="0.25">
      <c r="A138" s="273" t="s">
        <v>27</v>
      </c>
      <c r="B138" s="273" t="s">
        <v>309</v>
      </c>
      <c r="C138" s="271">
        <f t="shared" ref="C138:C140" ca="1" si="7">RAND()*1000000</f>
        <v>930995.50730015675</v>
      </c>
      <c r="D138" s="272" t="s">
        <v>310</v>
      </c>
      <c r="E138" s="100">
        <v>0.09</v>
      </c>
      <c r="F138" s="272">
        <v>1</v>
      </c>
      <c r="G138" s="87">
        <f t="shared" ref="G138:G169" ca="1" si="8">ROUND(C138*E138*F138,2)</f>
        <v>83789.600000000006</v>
      </c>
      <c r="H138" s="122" t="s">
        <v>349</v>
      </c>
      <c r="I138" s="126"/>
      <c r="J138" s="127"/>
    </row>
    <row r="139" spans="1:12" s="122" customFormat="1" x14ac:dyDescent="0.25">
      <c r="A139" s="270" t="s">
        <v>373</v>
      </c>
      <c r="B139" s="270" t="s">
        <v>309</v>
      </c>
      <c r="C139" s="271">
        <f t="shared" ca="1" si="7"/>
        <v>870281.88405930356</v>
      </c>
      <c r="D139" s="272" t="s">
        <v>310</v>
      </c>
      <c r="E139" s="100">
        <v>0.09</v>
      </c>
      <c r="F139" s="272">
        <v>1</v>
      </c>
      <c r="G139" s="217">
        <f t="shared" ca="1" si="8"/>
        <v>78325.37</v>
      </c>
      <c r="H139" s="122" t="s">
        <v>349</v>
      </c>
      <c r="I139" s="123"/>
      <c r="J139" s="124"/>
    </row>
    <row r="140" spans="1:12" s="122" customFormat="1" x14ac:dyDescent="0.25">
      <c r="A140" s="270" t="s">
        <v>374</v>
      </c>
      <c r="B140" s="270" t="s">
        <v>309</v>
      </c>
      <c r="C140" s="271">
        <f t="shared" ca="1" si="7"/>
        <v>838850.99274616409</v>
      </c>
      <c r="D140" s="272" t="s">
        <v>310</v>
      </c>
      <c r="E140" s="100">
        <v>0.09</v>
      </c>
      <c r="F140" s="272">
        <v>1</v>
      </c>
      <c r="G140" s="217">
        <f t="shared" ca="1" si="8"/>
        <v>75496.59</v>
      </c>
      <c r="H140" s="122" t="s">
        <v>349</v>
      </c>
      <c r="I140" s="123"/>
      <c r="J140" s="125"/>
    </row>
    <row r="141" spans="1:12" s="122" customFormat="1" hidden="1" x14ac:dyDescent="0.25">
      <c r="A141" s="270"/>
      <c r="B141" s="270"/>
      <c r="C141" s="271"/>
      <c r="D141" s="272"/>
      <c r="E141" s="100"/>
      <c r="F141" s="272"/>
      <c r="G141" s="217">
        <f t="shared" si="8"/>
        <v>0</v>
      </c>
      <c r="H141" s="122" t="s">
        <v>349</v>
      </c>
      <c r="I141" s="123"/>
      <c r="J141" s="124"/>
    </row>
    <row r="142" spans="1:12" s="122" customFormat="1" hidden="1" x14ac:dyDescent="0.25">
      <c r="A142" s="270"/>
      <c r="B142" s="270"/>
      <c r="C142" s="271"/>
      <c r="D142" s="272"/>
      <c r="E142" s="100"/>
      <c r="F142" s="272"/>
      <c r="G142" s="217">
        <f t="shared" si="8"/>
        <v>0</v>
      </c>
      <c r="H142" s="122" t="s">
        <v>349</v>
      </c>
      <c r="I142" s="123"/>
      <c r="J142" s="125"/>
    </row>
    <row r="143" spans="1:12" s="122" customFormat="1" hidden="1" x14ac:dyDescent="0.25">
      <c r="A143" s="270"/>
      <c r="B143" s="270"/>
      <c r="C143" s="271"/>
      <c r="D143" s="272"/>
      <c r="E143" s="100"/>
      <c r="F143" s="272"/>
      <c r="G143" s="217">
        <f t="shared" si="8"/>
        <v>0</v>
      </c>
      <c r="H143" s="122" t="s">
        <v>349</v>
      </c>
      <c r="I143" s="123"/>
      <c r="J143" s="124"/>
    </row>
    <row r="144" spans="1:12" s="122" customFormat="1" hidden="1" x14ac:dyDescent="0.25">
      <c r="A144" s="270"/>
      <c r="B144" s="270"/>
      <c r="C144" s="271"/>
      <c r="D144" s="272"/>
      <c r="E144" s="100"/>
      <c r="F144" s="272"/>
      <c r="G144" s="217">
        <f t="shared" si="8"/>
        <v>0</v>
      </c>
      <c r="H144" s="122" t="s">
        <v>349</v>
      </c>
      <c r="I144" s="123"/>
      <c r="J144" s="125"/>
    </row>
    <row r="145" spans="1:10" s="122" customFormat="1" hidden="1" x14ac:dyDescent="0.25">
      <c r="A145" s="270"/>
      <c r="B145" s="270"/>
      <c r="C145" s="271"/>
      <c r="D145" s="272"/>
      <c r="E145" s="100"/>
      <c r="F145" s="272"/>
      <c r="G145" s="217">
        <f t="shared" si="8"/>
        <v>0</v>
      </c>
      <c r="H145" s="122" t="s">
        <v>349</v>
      </c>
      <c r="I145" s="123"/>
      <c r="J145" s="124"/>
    </row>
    <row r="146" spans="1:10" s="122" customFormat="1" hidden="1" x14ac:dyDescent="0.25">
      <c r="A146" s="270"/>
      <c r="B146" s="270"/>
      <c r="C146" s="271"/>
      <c r="D146" s="272"/>
      <c r="E146" s="100"/>
      <c r="F146" s="272"/>
      <c r="G146" s="217">
        <f t="shared" si="8"/>
        <v>0</v>
      </c>
      <c r="H146" s="122" t="s">
        <v>349</v>
      </c>
      <c r="I146" s="123"/>
      <c r="J146" s="125"/>
    </row>
    <row r="147" spans="1:10" s="122" customFormat="1" hidden="1" x14ac:dyDescent="0.25">
      <c r="A147" s="270"/>
      <c r="B147" s="270"/>
      <c r="C147" s="271"/>
      <c r="D147" s="272"/>
      <c r="E147" s="100"/>
      <c r="F147" s="272"/>
      <c r="G147" s="217">
        <f t="shared" si="8"/>
        <v>0</v>
      </c>
      <c r="H147" s="122" t="s">
        <v>349</v>
      </c>
      <c r="I147" s="123"/>
      <c r="J147" s="124"/>
    </row>
    <row r="148" spans="1:10" s="122" customFormat="1" hidden="1" x14ac:dyDescent="0.25">
      <c r="A148" s="270"/>
      <c r="B148" s="270"/>
      <c r="C148" s="271"/>
      <c r="D148" s="272"/>
      <c r="E148" s="100"/>
      <c r="F148" s="272"/>
      <c r="G148" s="217">
        <f t="shared" si="8"/>
        <v>0</v>
      </c>
      <c r="H148" s="122" t="s">
        <v>349</v>
      </c>
      <c r="I148" s="123"/>
      <c r="J148" s="125"/>
    </row>
    <row r="149" spans="1:10" s="122" customFormat="1" hidden="1" x14ac:dyDescent="0.25">
      <c r="A149" s="270"/>
      <c r="B149" s="270"/>
      <c r="C149" s="271"/>
      <c r="D149" s="272"/>
      <c r="E149" s="100"/>
      <c r="F149" s="272"/>
      <c r="G149" s="217">
        <f t="shared" si="8"/>
        <v>0</v>
      </c>
      <c r="H149" s="122" t="s">
        <v>349</v>
      </c>
      <c r="I149" s="123"/>
      <c r="J149" s="124"/>
    </row>
    <row r="150" spans="1:10" s="122" customFormat="1" hidden="1" x14ac:dyDescent="0.25">
      <c r="A150" s="270"/>
      <c r="B150" s="270"/>
      <c r="C150" s="271"/>
      <c r="D150" s="272"/>
      <c r="E150" s="100"/>
      <c r="F150" s="272"/>
      <c r="G150" s="217">
        <f t="shared" si="8"/>
        <v>0</v>
      </c>
      <c r="H150" s="122" t="s">
        <v>349</v>
      </c>
      <c r="I150" s="123"/>
      <c r="J150" s="125"/>
    </row>
    <row r="151" spans="1:10" s="122" customFormat="1" hidden="1" x14ac:dyDescent="0.25">
      <c r="A151" s="270"/>
      <c r="B151" s="270"/>
      <c r="C151" s="271"/>
      <c r="D151" s="272"/>
      <c r="E151" s="100"/>
      <c r="F151" s="272"/>
      <c r="G151" s="217">
        <f t="shared" si="8"/>
        <v>0</v>
      </c>
      <c r="H151" s="122" t="s">
        <v>349</v>
      </c>
      <c r="I151" s="123"/>
      <c r="J151" s="124"/>
    </row>
    <row r="152" spans="1:10" s="122" customFormat="1" hidden="1" x14ac:dyDescent="0.25">
      <c r="A152" s="270"/>
      <c r="B152" s="270"/>
      <c r="C152" s="271"/>
      <c r="D152" s="272"/>
      <c r="E152" s="100"/>
      <c r="F152" s="272"/>
      <c r="G152" s="217">
        <f t="shared" si="8"/>
        <v>0</v>
      </c>
      <c r="H152" s="122" t="s">
        <v>349</v>
      </c>
      <c r="I152" s="123"/>
      <c r="J152" s="125"/>
    </row>
    <row r="153" spans="1:10" s="122" customFormat="1" hidden="1" x14ac:dyDescent="0.25">
      <c r="A153" s="270"/>
      <c r="B153" s="270"/>
      <c r="C153" s="271"/>
      <c r="D153" s="272"/>
      <c r="E153" s="100"/>
      <c r="F153" s="272"/>
      <c r="G153" s="217">
        <f t="shared" si="8"/>
        <v>0</v>
      </c>
      <c r="H153" s="122" t="s">
        <v>349</v>
      </c>
      <c r="I153" s="123"/>
      <c r="J153" s="124"/>
    </row>
    <row r="154" spans="1:10" s="122" customFormat="1" hidden="1" x14ac:dyDescent="0.25">
      <c r="A154" s="270"/>
      <c r="B154" s="270"/>
      <c r="C154" s="271"/>
      <c r="D154" s="272"/>
      <c r="E154" s="100"/>
      <c r="F154" s="272"/>
      <c r="G154" s="217">
        <f t="shared" si="8"/>
        <v>0</v>
      </c>
      <c r="H154" s="122" t="s">
        <v>349</v>
      </c>
      <c r="I154" s="123"/>
      <c r="J154" s="125"/>
    </row>
    <row r="155" spans="1:10" s="122" customFormat="1" hidden="1" x14ac:dyDescent="0.25">
      <c r="A155" s="270"/>
      <c r="B155" s="270"/>
      <c r="C155" s="271"/>
      <c r="D155" s="272"/>
      <c r="E155" s="100"/>
      <c r="F155" s="272"/>
      <c r="G155" s="217">
        <f t="shared" si="8"/>
        <v>0</v>
      </c>
      <c r="H155" s="122" t="s">
        <v>349</v>
      </c>
      <c r="I155" s="123"/>
      <c r="J155" s="124"/>
    </row>
    <row r="156" spans="1:10" s="122" customFormat="1" hidden="1" x14ac:dyDescent="0.25">
      <c r="A156" s="270"/>
      <c r="B156" s="270"/>
      <c r="C156" s="271"/>
      <c r="D156" s="272"/>
      <c r="E156" s="100"/>
      <c r="F156" s="272"/>
      <c r="G156" s="217">
        <f t="shared" si="8"/>
        <v>0</v>
      </c>
      <c r="H156" s="122" t="s">
        <v>349</v>
      </c>
      <c r="I156" s="123"/>
      <c r="J156" s="125"/>
    </row>
    <row r="157" spans="1:10" s="122" customFormat="1" hidden="1" x14ac:dyDescent="0.25">
      <c r="A157" s="270"/>
      <c r="B157" s="270"/>
      <c r="C157" s="271"/>
      <c r="D157" s="272"/>
      <c r="E157" s="100"/>
      <c r="F157" s="272"/>
      <c r="G157" s="217">
        <f t="shared" si="8"/>
        <v>0</v>
      </c>
      <c r="H157" s="122" t="s">
        <v>349</v>
      </c>
      <c r="I157" s="123"/>
      <c r="J157" s="124"/>
    </row>
    <row r="158" spans="1:10" s="122" customFormat="1" hidden="1" x14ac:dyDescent="0.25">
      <c r="A158" s="270"/>
      <c r="B158" s="270"/>
      <c r="C158" s="271"/>
      <c r="D158" s="272"/>
      <c r="E158" s="100"/>
      <c r="F158" s="272"/>
      <c r="G158" s="217">
        <f t="shared" si="8"/>
        <v>0</v>
      </c>
      <c r="H158" s="122" t="s">
        <v>349</v>
      </c>
      <c r="I158" s="123"/>
      <c r="J158" s="125"/>
    </row>
    <row r="159" spans="1:10" s="122" customFormat="1" hidden="1" x14ac:dyDescent="0.25">
      <c r="A159" s="270"/>
      <c r="B159" s="270"/>
      <c r="C159" s="271"/>
      <c r="D159" s="272"/>
      <c r="E159" s="100"/>
      <c r="F159" s="272"/>
      <c r="G159" s="217">
        <f t="shared" si="8"/>
        <v>0</v>
      </c>
      <c r="H159" s="122" t="s">
        <v>349</v>
      </c>
      <c r="I159" s="123"/>
      <c r="J159" s="124"/>
    </row>
    <row r="160" spans="1:10" s="122" customFormat="1" hidden="1" x14ac:dyDescent="0.25">
      <c r="A160" s="270"/>
      <c r="B160" s="270"/>
      <c r="C160" s="271"/>
      <c r="D160" s="272"/>
      <c r="E160" s="100"/>
      <c r="F160" s="272"/>
      <c r="G160" s="217">
        <f t="shared" si="8"/>
        <v>0</v>
      </c>
      <c r="H160" s="122" t="s">
        <v>349</v>
      </c>
      <c r="I160" s="123"/>
      <c r="J160" s="125"/>
    </row>
    <row r="161" spans="1:10" s="122" customFormat="1" hidden="1" x14ac:dyDescent="0.25">
      <c r="A161" s="270"/>
      <c r="B161" s="270"/>
      <c r="C161" s="271"/>
      <c r="D161" s="272"/>
      <c r="E161" s="100"/>
      <c r="F161" s="272"/>
      <c r="G161" s="217">
        <f t="shared" si="8"/>
        <v>0</v>
      </c>
      <c r="H161" s="122" t="s">
        <v>349</v>
      </c>
      <c r="I161" s="123"/>
      <c r="J161" s="124"/>
    </row>
    <row r="162" spans="1:10" s="122" customFormat="1" hidden="1" x14ac:dyDescent="0.25">
      <c r="A162" s="270"/>
      <c r="B162" s="270"/>
      <c r="C162" s="271"/>
      <c r="D162" s="272"/>
      <c r="E162" s="100"/>
      <c r="F162" s="272"/>
      <c r="G162" s="217">
        <f t="shared" si="8"/>
        <v>0</v>
      </c>
      <c r="H162" s="122" t="s">
        <v>349</v>
      </c>
      <c r="I162" s="123"/>
      <c r="J162" s="125"/>
    </row>
    <row r="163" spans="1:10" s="122" customFormat="1" hidden="1" x14ac:dyDescent="0.25">
      <c r="A163" s="270"/>
      <c r="B163" s="270"/>
      <c r="C163" s="271"/>
      <c r="D163" s="272"/>
      <c r="E163" s="100"/>
      <c r="F163" s="272"/>
      <c r="G163" s="217">
        <f t="shared" si="8"/>
        <v>0</v>
      </c>
      <c r="H163" s="122" t="s">
        <v>349</v>
      </c>
      <c r="I163" s="123"/>
      <c r="J163" s="124"/>
    </row>
    <row r="164" spans="1:10" s="122" customFormat="1" hidden="1" x14ac:dyDescent="0.25">
      <c r="A164" s="270"/>
      <c r="B164" s="270"/>
      <c r="C164" s="271"/>
      <c r="D164" s="272"/>
      <c r="E164" s="100"/>
      <c r="F164" s="272"/>
      <c r="G164" s="217">
        <f t="shared" si="8"/>
        <v>0</v>
      </c>
      <c r="H164" s="122" t="s">
        <v>349</v>
      </c>
      <c r="I164" s="123"/>
      <c r="J164" s="125"/>
    </row>
    <row r="165" spans="1:10" s="122" customFormat="1" hidden="1" x14ac:dyDescent="0.25">
      <c r="A165" s="270"/>
      <c r="B165" s="270"/>
      <c r="C165" s="271"/>
      <c r="D165" s="272"/>
      <c r="E165" s="100"/>
      <c r="F165" s="272"/>
      <c r="G165" s="217">
        <f t="shared" si="8"/>
        <v>0</v>
      </c>
      <c r="H165" s="122" t="s">
        <v>349</v>
      </c>
      <c r="I165" s="123"/>
      <c r="J165" s="124"/>
    </row>
    <row r="166" spans="1:10" s="122" customFormat="1" hidden="1" x14ac:dyDescent="0.25">
      <c r="A166" s="270"/>
      <c r="B166" s="270"/>
      <c r="C166" s="271"/>
      <c r="D166" s="272"/>
      <c r="E166" s="100"/>
      <c r="F166" s="272"/>
      <c r="G166" s="217">
        <f t="shared" si="8"/>
        <v>0</v>
      </c>
      <c r="H166" s="122" t="s">
        <v>349</v>
      </c>
      <c r="I166" s="123"/>
      <c r="J166" s="125"/>
    </row>
    <row r="167" spans="1:10" s="122" customFormat="1" hidden="1" x14ac:dyDescent="0.25">
      <c r="A167" s="270"/>
      <c r="B167" s="270"/>
      <c r="C167" s="271"/>
      <c r="D167" s="272"/>
      <c r="E167" s="100"/>
      <c r="F167" s="272"/>
      <c r="G167" s="217">
        <f t="shared" si="8"/>
        <v>0</v>
      </c>
      <c r="H167" s="122" t="s">
        <v>349</v>
      </c>
      <c r="I167" s="123"/>
      <c r="J167" s="124"/>
    </row>
    <row r="168" spans="1:10" s="122" customFormat="1" hidden="1" x14ac:dyDescent="0.25">
      <c r="A168" s="270"/>
      <c r="B168" s="270"/>
      <c r="C168" s="271"/>
      <c r="D168" s="272"/>
      <c r="E168" s="100"/>
      <c r="F168" s="272"/>
      <c r="G168" s="217">
        <f t="shared" si="8"/>
        <v>0</v>
      </c>
      <c r="H168" s="122" t="s">
        <v>349</v>
      </c>
      <c r="I168" s="123"/>
      <c r="J168" s="125"/>
    </row>
    <row r="169" spans="1:10" s="122" customFormat="1" hidden="1" x14ac:dyDescent="0.25">
      <c r="A169" s="270"/>
      <c r="B169" s="270"/>
      <c r="C169" s="271"/>
      <c r="D169" s="272"/>
      <c r="E169" s="100"/>
      <c r="F169" s="272"/>
      <c r="G169" s="217">
        <f t="shared" si="8"/>
        <v>0</v>
      </c>
      <c r="H169" s="122" t="s">
        <v>349</v>
      </c>
      <c r="I169" s="123"/>
      <c r="J169" s="124"/>
    </row>
    <row r="170" spans="1:10" s="122" customFormat="1" hidden="1" x14ac:dyDescent="0.25">
      <c r="A170" s="270"/>
      <c r="B170" s="270"/>
      <c r="C170" s="271"/>
      <c r="D170" s="272"/>
      <c r="E170" s="100"/>
      <c r="F170" s="272"/>
      <c r="G170" s="217">
        <f t="shared" ref="G170:G201" si="9">ROUND(C170*E170*F170,2)</f>
        <v>0</v>
      </c>
      <c r="H170" s="122" t="s">
        <v>349</v>
      </c>
      <c r="I170" s="123"/>
      <c r="J170" s="125"/>
    </row>
    <row r="171" spans="1:10" s="122" customFormat="1" hidden="1" x14ac:dyDescent="0.25">
      <c r="A171" s="270"/>
      <c r="B171" s="270"/>
      <c r="C171" s="271"/>
      <c r="D171" s="272"/>
      <c r="E171" s="100"/>
      <c r="F171" s="272"/>
      <c r="G171" s="217">
        <f t="shared" si="9"/>
        <v>0</v>
      </c>
      <c r="H171" s="122" t="s">
        <v>349</v>
      </c>
      <c r="I171" s="123"/>
      <c r="J171" s="124"/>
    </row>
    <row r="172" spans="1:10" s="122" customFormat="1" hidden="1" x14ac:dyDescent="0.25">
      <c r="A172" s="270"/>
      <c r="B172" s="270"/>
      <c r="C172" s="271"/>
      <c r="D172" s="272"/>
      <c r="E172" s="100"/>
      <c r="F172" s="272"/>
      <c r="G172" s="217">
        <f t="shared" si="9"/>
        <v>0</v>
      </c>
      <c r="H172" s="122" t="s">
        <v>349</v>
      </c>
      <c r="I172" s="123"/>
      <c r="J172" s="125"/>
    </row>
    <row r="173" spans="1:10" s="122" customFormat="1" hidden="1" x14ac:dyDescent="0.25">
      <c r="A173" s="270"/>
      <c r="B173" s="270"/>
      <c r="C173" s="271"/>
      <c r="D173" s="272"/>
      <c r="E173" s="100"/>
      <c r="F173" s="272"/>
      <c r="G173" s="217">
        <f t="shared" si="9"/>
        <v>0</v>
      </c>
      <c r="H173" s="122" t="s">
        <v>349</v>
      </c>
      <c r="I173" s="123"/>
      <c r="J173" s="124"/>
    </row>
    <row r="174" spans="1:10" s="122" customFormat="1" hidden="1" x14ac:dyDescent="0.25">
      <c r="A174" s="270"/>
      <c r="B174" s="270"/>
      <c r="C174" s="271"/>
      <c r="D174" s="272"/>
      <c r="E174" s="100"/>
      <c r="F174" s="272"/>
      <c r="G174" s="217">
        <f t="shared" si="9"/>
        <v>0</v>
      </c>
      <c r="H174" s="122" t="s">
        <v>349</v>
      </c>
      <c r="I174" s="123"/>
      <c r="J174" s="125"/>
    </row>
    <row r="175" spans="1:10" s="122" customFormat="1" hidden="1" x14ac:dyDescent="0.25">
      <c r="A175" s="270"/>
      <c r="B175" s="270"/>
      <c r="C175" s="271"/>
      <c r="D175" s="272"/>
      <c r="E175" s="100"/>
      <c r="F175" s="272"/>
      <c r="G175" s="217">
        <f t="shared" si="9"/>
        <v>0</v>
      </c>
      <c r="H175" s="122" t="s">
        <v>349</v>
      </c>
      <c r="I175" s="123"/>
      <c r="J175" s="124"/>
    </row>
    <row r="176" spans="1:10" s="122" customFormat="1" hidden="1" x14ac:dyDescent="0.25">
      <c r="A176" s="270"/>
      <c r="B176" s="270"/>
      <c r="C176" s="271"/>
      <c r="D176" s="272"/>
      <c r="E176" s="100"/>
      <c r="F176" s="272"/>
      <c r="G176" s="217">
        <f t="shared" si="9"/>
        <v>0</v>
      </c>
      <c r="H176" s="122" t="s">
        <v>349</v>
      </c>
      <c r="I176" s="123"/>
      <c r="J176" s="125"/>
    </row>
    <row r="177" spans="1:10" s="122" customFormat="1" hidden="1" x14ac:dyDescent="0.25">
      <c r="A177" s="270"/>
      <c r="B177" s="270"/>
      <c r="C177" s="271"/>
      <c r="D177" s="272"/>
      <c r="E177" s="100"/>
      <c r="F177" s="272"/>
      <c r="G177" s="217">
        <f t="shared" si="9"/>
        <v>0</v>
      </c>
      <c r="H177" s="122" t="s">
        <v>349</v>
      </c>
      <c r="I177" s="123"/>
      <c r="J177" s="124"/>
    </row>
    <row r="178" spans="1:10" s="122" customFormat="1" hidden="1" x14ac:dyDescent="0.25">
      <c r="A178" s="270"/>
      <c r="B178" s="270"/>
      <c r="C178" s="271"/>
      <c r="D178" s="272"/>
      <c r="E178" s="100"/>
      <c r="F178" s="272"/>
      <c r="G178" s="217">
        <f t="shared" si="9"/>
        <v>0</v>
      </c>
      <c r="H178" s="122" t="s">
        <v>349</v>
      </c>
      <c r="I178" s="123"/>
      <c r="J178" s="125"/>
    </row>
    <row r="179" spans="1:10" s="122" customFormat="1" hidden="1" x14ac:dyDescent="0.25">
      <c r="A179" s="270"/>
      <c r="B179" s="270"/>
      <c r="C179" s="271"/>
      <c r="D179" s="272"/>
      <c r="E179" s="100"/>
      <c r="F179" s="272"/>
      <c r="G179" s="217">
        <f t="shared" si="9"/>
        <v>0</v>
      </c>
      <c r="H179" s="122" t="s">
        <v>349</v>
      </c>
      <c r="I179" s="123"/>
      <c r="J179" s="124"/>
    </row>
    <row r="180" spans="1:10" s="122" customFormat="1" hidden="1" x14ac:dyDescent="0.25">
      <c r="A180" s="270"/>
      <c r="B180" s="270"/>
      <c r="C180" s="271"/>
      <c r="D180" s="272"/>
      <c r="E180" s="100"/>
      <c r="F180" s="272"/>
      <c r="G180" s="217">
        <f t="shared" si="9"/>
        <v>0</v>
      </c>
      <c r="H180" s="122" t="s">
        <v>349</v>
      </c>
      <c r="I180" s="123"/>
      <c r="J180" s="125"/>
    </row>
    <row r="181" spans="1:10" s="122" customFormat="1" hidden="1" x14ac:dyDescent="0.25">
      <c r="A181" s="270"/>
      <c r="B181" s="270"/>
      <c r="C181" s="271"/>
      <c r="D181" s="272"/>
      <c r="E181" s="100"/>
      <c r="F181" s="272"/>
      <c r="G181" s="217">
        <f t="shared" si="9"/>
        <v>0</v>
      </c>
      <c r="H181" s="122" t="s">
        <v>349</v>
      </c>
      <c r="I181" s="123"/>
      <c r="J181" s="124"/>
    </row>
    <row r="182" spans="1:10" s="122" customFormat="1" hidden="1" x14ac:dyDescent="0.25">
      <c r="A182" s="270"/>
      <c r="B182" s="270"/>
      <c r="C182" s="271"/>
      <c r="D182" s="272"/>
      <c r="E182" s="100"/>
      <c r="F182" s="272"/>
      <c r="G182" s="217">
        <f t="shared" si="9"/>
        <v>0</v>
      </c>
      <c r="H182" s="122" t="s">
        <v>349</v>
      </c>
      <c r="I182" s="123"/>
      <c r="J182" s="125"/>
    </row>
    <row r="183" spans="1:10" s="122" customFormat="1" hidden="1" x14ac:dyDescent="0.25">
      <c r="A183" s="270"/>
      <c r="B183" s="270"/>
      <c r="C183" s="271"/>
      <c r="D183" s="272"/>
      <c r="E183" s="100"/>
      <c r="F183" s="272"/>
      <c r="G183" s="217">
        <f t="shared" si="9"/>
        <v>0</v>
      </c>
      <c r="H183" s="122" t="s">
        <v>349</v>
      </c>
      <c r="I183" s="123"/>
      <c r="J183" s="124"/>
    </row>
    <row r="184" spans="1:10" s="122" customFormat="1" hidden="1" x14ac:dyDescent="0.25">
      <c r="A184" s="270"/>
      <c r="B184" s="270"/>
      <c r="C184" s="271"/>
      <c r="D184" s="272"/>
      <c r="E184" s="100"/>
      <c r="F184" s="272"/>
      <c r="G184" s="217">
        <f t="shared" si="9"/>
        <v>0</v>
      </c>
      <c r="H184" s="122" t="s">
        <v>349</v>
      </c>
      <c r="I184" s="123"/>
      <c r="J184" s="125"/>
    </row>
    <row r="185" spans="1:10" s="122" customFormat="1" hidden="1" x14ac:dyDescent="0.25">
      <c r="A185" s="270"/>
      <c r="B185" s="270"/>
      <c r="C185" s="271"/>
      <c r="D185" s="272"/>
      <c r="E185" s="100"/>
      <c r="F185" s="272"/>
      <c r="G185" s="217">
        <f t="shared" si="9"/>
        <v>0</v>
      </c>
      <c r="H185" s="122" t="s">
        <v>349</v>
      </c>
      <c r="I185" s="123"/>
      <c r="J185" s="124"/>
    </row>
    <row r="186" spans="1:10" s="122" customFormat="1" hidden="1" x14ac:dyDescent="0.25">
      <c r="A186" s="270"/>
      <c r="B186" s="270"/>
      <c r="C186" s="271"/>
      <c r="D186" s="272"/>
      <c r="E186" s="100"/>
      <c r="F186" s="272"/>
      <c r="G186" s="217">
        <f t="shared" si="9"/>
        <v>0</v>
      </c>
      <c r="H186" s="122" t="s">
        <v>349</v>
      </c>
      <c r="I186" s="123"/>
      <c r="J186" s="125"/>
    </row>
    <row r="187" spans="1:10" s="122" customFormat="1" hidden="1" x14ac:dyDescent="0.25">
      <c r="A187" s="270"/>
      <c r="B187" s="270"/>
      <c r="C187" s="271"/>
      <c r="D187" s="272"/>
      <c r="E187" s="100"/>
      <c r="F187" s="272"/>
      <c r="G187" s="217">
        <f t="shared" si="9"/>
        <v>0</v>
      </c>
      <c r="H187" s="122" t="s">
        <v>349</v>
      </c>
      <c r="I187" s="123"/>
      <c r="J187" s="124"/>
    </row>
    <row r="188" spans="1:10" s="122" customFormat="1" hidden="1" x14ac:dyDescent="0.25">
      <c r="A188" s="270"/>
      <c r="B188" s="270"/>
      <c r="C188" s="271"/>
      <c r="D188" s="272"/>
      <c r="E188" s="100"/>
      <c r="F188" s="272"/>
      <c r="G188" s="217">
        <f t="shared" si="9"/>
        <v>0</v>
      </c>
      <c r="H188" s="122" t="s">
        <v>349</v>
      </c>
      <c r="I188" s="123"/>
      <c r="J188" s="125"/>
    </row>
    <row r="189" spans="1:10" s="122" customFormat="1" hidden="1" x14ac:dyDescent="0.25">
      <c r="A189" s="270"/>
      <c r="B189" s="270"/>
      <c r="C189" s="271"/>
      <c r="D189" s="272"/>
      <c r="E189" s="100"/>
      <c r="F189" s="272"/>
      <c r="G189" s="217">
        <f t="shared" si="9"/>
        <v>0</v>
      </c>
      <c r="H189" s="122" t="s">
        <v>349</v>
      </c>
      <c r="I189" s="123"/>
      <c r="J189" s="124"/>
    </row>
    <row r="190" spans="1:10" s="122" customFormat="1" hidden="1" x14ac:dyDescent="0.25">
      <c r="A190" s="270"/>
      <c r="B190" s="270"/>
      <c r="C190" s="271"/>
      <c r="D190" s="272"/>
      <c r="E190" s="100"/>
      <c r="F190" s="272"/>
      <c r="G190" s="217">
        <f t="shared" si="9"/>
        <v>0</v>
      </c>
      <c r="H190" s="122" t="s">
        <v>349</v>
      </c>
      <c r="I190" s="123"/>
      <c r="J190" s="125"/>
    </row>
    <row r="191" spans="1:10" s="122" customFormat="1" hidden="1" x14ac:dyDescent="0.25">
      <c r="A191" s="270"/>
      <c r="B191" s="270"/>
      <c r="C191" s="271"/>
      <c r="D191" s="272"/>
      <c r="E191" s="100"/>
      <c r="F191" s="272"/>
      <c r="G191" s="217">
        <f t="shared" si="9"/>
        <v>0</v>
      </c>
      <c r="H191" s="122" t="s">
        <v>349</v>
      </c>
      <c r="I191" s="123"/>
      <c r="J191" s="124"/>
    </row>
    <row r="192" spans="1:10" s="122" customFormat="1" hidden="1" x14ac:dyDescent="0.25">
      <c r="A192" s="270"/>
      <c r="B192" s="270"/>
      <c r="C192" s="271"/>
      <c r="D192" s="272"/>
      <c r="E192" s="100"/>
      <c r="F192" s="272"/>
      <c r="G192" s="217">
        <f t="shared" si="9"/>
        <v>0</v>
      </c>
      <c r="H192" s="122" t="s">
        <v>349</v>
      </c>
      <c r="I192" s="123"/>
      <c r="J192" s="125"/>
    </row>
    <row r="193" spans="1:10" s="122" customFormat="1" hidden="1" x14ac:dyDescent="0.25">
      <c r="A193" s="270"/>
      <c r="B193" s="270"/>
      <c r="C193" s="271"/>
      <c r="D193" s="272"/>
      <c r="E193" s="100"/>
      <c r="F193" s="272"/>
      <c r="G193" s="217">
        <f t="shared" si="9"/>
        <v>0</v>
      </c>
      <c r="H193" s="122" t="s">
        <v>349</v>
      </c>
      <c r="I193" s="123"/>
      <c r="J193" s="124"/>
    </row>
    <row r="194" spans="1:10" s="122" customFormat="1" hidden="1" x14ac:dyDescent="0.25">
      <c r="A194" s="270"/>
      <c r="B194" s="270"/>
      <c r="C194" s="271"/>
      <c r="D194" s="272"/>
      <c r="E194" s="100"/>
      <c r="F194" s="272"/>
      <c r="G194" s="217">
        <f t="shared" si="9"/>
        <v>0</v>
      </c>
      <c r="H194" s="122" t="s">
        <v>349</v>
      </c>
      <c r="I194" s="123"/>
      <c r="J194" s="125"/>
    </row>
    <row r="195" spans="1:10" s="122" customFormat="1" hidden="1" x14ac:dyDescent="0.25">
      <c r="A195" s="270"/>
      <c r="B195" s="270"/>
      <c r="C195" s="271"/>
      <c r="D195" s="272"/>
      <c r="E195" s="100"/>
      <c r="F195" s="272"/>
      <c r="G195" s="217">
        <f t="shared" si="9"/>
        <v>0</v>
      </c>
      <c r="H195" s="122" t="s">
        <v>349</v>
      </c>
      <c r="I195" s="123"/>
      <c r="J195" s="124"/>
    </row>
    <row r="196" spans="1:10" s="122" customFormat="1" hidden="1" x14ac:dyDescent="0.25">
      <c r="A196" s="270"/>
      <c r="B196" s="270"/>
      <c r="C196" s="271"/>
      <c r="D196" s="272"/>
      <c r="E196" s="100"/>
      <c r="F196" s="272"/>
      <c r="G196" s="217">
        <f t="shared" si="9"/>
        <v>0</v>
      </c>
      <c r="H196" s="122" t="s">
        <v>349</v>
      </c>
      <c r="I196" s="123"/>
      <c r="J196" s="125"/>
    </row>
    <row r="197" spans="1:10" s="122" customFormat="1" hidden="1" x14ac:dyDescent="0.25">
      <c r="A197" s="270"/>
      <c r="B197" s="270"/>
      <c r="C197" s="271"/>
      <c r="D197" s="272"/>
      <c r="E197" s="100"/>
      <c r="F197" s="272"/>
      <c r="G197" s="217">
        <f t="shared" si="9"/>
        <v>0</v>
      </c>
      <c r="H197" s="122" t="s">
        <v>349</v>
      </c>
      <c r="I197" s="123"/>
      <c r="J197" s="124"/>
    </row>
    <row r="198" spans="1:10" s="122" customFormat="1" hidden="1" x14ac:dyDescent="0.25">
      <c r="A198" s="270"/>
      <c r="B198" s="270"/>
      <c r="C198" s="271"/>
      <c r="D198" s="272"/>
      <c r="E198" s="100"/>
      <c r="F198" s="272"/>
      <c r="G198" s="217">
        <f t="shared" si="9"/>
        <v>0</v>
      </c>
      <c r="H198" s="122" t="s">
        <v>349</v>
      </c>
      <c r="I198" s="123"/>
      <c r="J198" s="125"/>
    </row>
    <row r="199" spans="1:10" s="122" customFormat="1" hidden="1" x14ac:dyDescent="0.25">
      <c r="A199" s="270"/>
      <c r="B199" s="270"/>
      <c r="C199" s="271"/>
      <c r="D199" s="272"/>
      <c r="E199" s="100"/>
      <c r="F199" s="272"/>
      <c r="G199" s="217">
        <f t="shared" si="9"/>
        <v>0</v>
      </c>
      <c r="H199" s="122" t="s">
        <v>349</v>
      </c>
      <c r="I199" s="123"/>
      <c r="J199" s="124"/>
    </row>
    <row r="200" spans="1:10" s="122" customFormat="1" hidden="1" x14ac:dyDescent="0.25">
      <c r="A200" s="270"/>
      <c r="B200" s="270"/>
      <c r="C200" s="271"/>
      <c r="D200" s="272"/>
      <c r="E200" s="100"/>
      <c r="F200" s="272"/>
      <c r="G200" s="217">
        <f t="shared" si="9"/>
        <v>0</v>
      </c>
      <c r="H200" s="122" t="s">
        <v>349</v>
      </c>
      <c r="I200" s="123"/>
      <c r="J200" s="125"/>
    </row>
    <row r="201" spans="1:10" s="122" customFormat="1" hidden="1" x14ac:dyDescent="0.25">
      <c r="A201" s="270"/>
      <c r="B201" s="270"/>
      <c r="C201" s="271"/>
      <c r="D201" s="272"/>
      <c r="E201" s="100"/>
      <c r="F201" s="272"/>
      <c r="G201" s="217">
        <f t="shared" si="9"/>
        <v>0</v>
      </c>
      <c r="H201" s="122" t="s">
        <v>349</v>
      </c>
      <c r="I201" s="123"/>
      <c r="J201" s="124"/>
    </row>
    <row r="202" spans="1:10" s="122" customFormat="1" hidden="1" x14ac:dyDescent="0.25">
      <c r="A202" s="270"/>
      <c r="B202" s="270"/>
      <c r="C202" s="271"/>
      <c r="D202" s="272"/>
      <c r="E202" s="100"/>
      <c r="F202" s="272"/>
      <c r="G202" s="217">
        <f t="shared" ref="G202:G233" si="10">ROUND(C202*E202*F202,2)</f>
        <v>0</v>
      </c>
      <c r="H202" s="122" t="s">
        <v>349</v>
      </c>
      <c r="I202" s="123"/>
      <c r="J202" s="125"/>
    </row>
    <row r="203" spans="1:10" s="122" customFormat="1" hidden="1" x14ac:dyDescent="0.25">
      <c r="A203" s="270"/>
      <c r="B203" s="270"/>
      <c r="C203" s="271"/>
      <c r="D203" s="272"/>
      <c r="E203" s="100"/>
      <c r="F203" s="272"/>
      <c r="G203" s="217">
        <f t="shared" si="10"/>
        <v>0</v>
      </c>
      <c r="H203" s="122" t="s">
        <v>349</v>
      </c>
      <c r="I203" s="123"/>
      <c r="J203" s="124"/>
    </row>
    <row r="204" spans="1:10" s="122" customFormat="1" hidden="1" x14ac:dyDescent="0.25">
      <c r="A204" s="270"/>
      <c r="B204" s="270"/>
      <c r="C204" s="271"/>
      <c r="D204" s="272"/>
      <c r="E204" s="100"/>
      <c r="F204" s="272"/>
      <c r="G204" s="217">
        <f t="shared" si="10"/>
        <v>0</v>
      </c>
      <c r="H204" s="122" t="s">
        <v>349</v>
      </c>
      <c r="I204" s="123"/>
      <c r="J204" s="125"/>
    </row>
    <row r="205" spans="1:10" s="122" customFormat="1" hidden="1" x14ac:dyDescent="0.25">
      <c r="A205" s="270"/>
      <c r="B205" s="270"/>
      <c r="C205" s="271"/>
      <c r="D205" s="272"/>
      <c r="E205" s="100"/>
      <c r="F205" s="272"/>
      <c r="G205" s="217">
        <f t="shared" si="10"/>
        <v>0</v>
      </c>
      <c r="H205" s="122" t="s">
        <v>349</v>
      </c>
      <c r="I205" s="123"/>
      <c r="J205" s="124"/>
    </row>
    <row r="206" spans="1:10" s="122" customFormat="1" hidden="1" x14ac:dyDescent="0.25">
      <c r="A206" s="270"/>
      <c r="B206" s="270"/>
      <c r="C206" s="271"/>
      <c r="D206" s="272"/>
      <c r="E206" s="100"/>
      <c r="F206" s="272"/>
      <c r="G206" s="217">
        <f t="shared" si="10"/>
        <v>0</v>
      </c>
      <c r="H206" s="122" t="s">
        <v>349</v>
      </c>
      <c r="I206" s="123"/>
      <c r="J206" s="125"/>
    </row>
    <row r="207" spans="1:10" s="122" customFormat="1" hidden="1" x14ac:dyDescent="0.25">
      <c r="A207" s="270"/>
      <c r="B207" s="270"/>
      <c r="C207" s="271"/>
      <c r="D207" s="272"/>
      <c r="E207" s="100"/>
      <c r="F207" s="272"/>
      <c r="G207" s="217">
        <f t="shared" si="10"/>
        <v>0</v>
      </c>
      <c r="H207" s="122" t="s">
        <v>349</v>
      </c>
      <c r="I207" s="123"/>
      <c r="J207" s="124"/>
    </row>
    <row r="208" spans="1:10" s="122" customFormat="1" hidden="1" x14ac:dyDescent="0.25">
      <c r="A208" s="270"/>
      <c r="B208" s="270"/>
      <c r="C208" s="271"/>
      <c r="D208" s="272"/>
      <c r="E208" s="100"/>
      <c r="F208" s="272"/>
      <c r="G208" s="217">
        <f t="shared" si="10"/>
        <v>0</v>
      </c>
      <c r="H208" s="122" t="s">
        <v>349</v>
      </c>
      <c r="I208" s="123"/>
      <c r="J208" s="125"/>
    </row>
    <row r="209" spans="1:10" s="122" customFormat="1" hidden="1" x14ac:dyDescent="0.25">
      <c r="A209" s="270"/>
      <c r="B209" s="270"/>
      <c r="C209" s="271"/>
      <c r="D209" s="272"/>
      <c r="E209" s="100"/>
      <c r="F209" s="272"/>
      <c r="G209" s="217">
        <f t="shared" si="10"/>
        <v>0</v>
      </c>
      <c r="H209" s="122" t="s">
        <v>349</v>
      </c>
      <c r="I209" s="123"/>
      <c r="J209" s="124"/>
    </row>
    <row r="210" spans="1:10" s="122" customFormat="1" hidden="1" x14ac:dyDescent="0.25">
      <c r="A210" s="270"/>
      <c r="B210" s="270"/>
      <c r="C210" s="271"/>
      <c r="D210" s="272"/>
      <c r="E210" s="100"/>
      <c r="F210" s="272"/>
      <c r="G210" s="217">
        <f t="shared" si="10"/>
        <v>0</v>
      </c>
      <c r="H210" s="122" t="s">
        <v>349</v>
      </c>
      <c r="I210" s="123"/>
      <c r="J210" s="125"/>
    </row>
    <row r="211" spans="1:10" s="122" customFormat="1" hidden="1" x14ac:dyDescent="0.25">
      <c r="A211" s="270"/>
      <c r="B211" s="270"/>
      <c r="C211" s="271"/>
      <c r="D211" s="272"/>
      <c r="E211" s="100"/>
      <c r="F211" s="272"/>
      <c r="G211" s="217">
        <f t="shared" si="10"/>
        <v>0</v>
      </c>
      <c r="H211" s="122" t="s">
        <v>349</v>
      </c>
      <c r="I211" s="123"/>
      <c r="J211" s="124"/>
    </row>
    <row r="212" spans="1:10" s="122" customFormat="1" hidden="1" x14ac:dyDescent="0.25">
      <c r="A212" s="270"/>
      <c r="B212" s="270"/>
      <c r="C212" s="271"/>
      <c r="D212" s="272"/>
      <c r="E212" s="100"/>
      <c r="F212" s="272"/>
      <c r="G212" s="217">
        <f t="shared" si="10"/>
        <v>0</v>
      </c>
      <c r="H212" s="122" t="s">
        <v>349</v>
      </c>
      <c r="I212" s="123"/>
      <c r="J212" s="125"/>
    </row>
    <row r="213" spans="1:10" s="122" customFormat="1" hidden="1" x14ac:dyDescent="0.25">
      <c r="A213" s="270"/>
      <c r="B213" s="270"/>
      <c r="C213" s="271"/>
      <c r="D213" s="272"/>
      <c r="E213" s="100"/>
      <c r="F213" s="272"/>
      <c r="G213" s="217">
        <f t="shared" si="10"/>
        <v>0</v>
      </c>
      <c r="H213" s="122" t="s">
        <v>349</v>
      </c>
      <c r="I213" s="123"/>
      <c r="J213" s="124"/>
    </row>
    <row r="214" spans="1:10" s="122" customFormat="1" hidden="1" x14ac:dyDescent="0.25">
      <c r="A214" s="270"/>
      <c r="B214" s="270"/>
      <c r="C214" s="271"/>
      <c r="D214" s="272"/>
      <c r="E214" s="100"/>
      <c r="F214" s="272"/>
      <c r="G214" s="217">
        <f t="shared" si="10"/>
        <v>0</v>
      </c>
      <c r="H214" s="122" t="s">
        <v>349</v>
      </c>
      <c r="I214" s="123"/>
      <c r="J214" s="125"/>
    </row>
    <row r="215" spans="1:10" s="122" customFormat="1" hidden="1" x14ac:dyDescent="0.25">
      <c r="A215" s="270"/>
      <c r="B215" s="270"/>
      <c r="C215" s="271"/>
      <c r="D215" s="272"/>
      <c r="E215" s="100"/>
      <c r="F215" s="272"/>
      <c r="G215" s="217">
        <f t="shared" si="10"/>
        <v>0</v>
      </c>
      <c r="H215" s="122" t="s">
        <v>349</v>
      </c>
      <c r="I215" s="123"/>
      <c r="J215" s="124"/>
    </row>
    <row r="216" spans="1:10" s="122" customFormat="1" hidden="1" x14ac:dyDescent="0.25">
      <c r="A216" s="270"/>
      <c r="B216" s="270"/>
      <c r="C216" s="271"/>
      <c r="D216" s="272"/>
      <c r="E216" s="100"/>
      <c r="F216" s="272"/>
      <c r="G216" s="217">
        <f t="shared" si="10"/>
        <v>0</v>
      </c>
      <c r="H216" s="122" t="s">
        <v>349</v>
      </c>
      <c r="I216" s="123"/>
      <c r="J216" s="125"/>
    </row>
    <row r="217" spans="1:10" s="122" customFormat="1" hidden="1" x14ac:dyDescent="0.25">
      <c r="A217" s="270"/>
      <c r="B217" s="270"/>
      <c r="C217" s="271"/>
      <c r="D217" s="272"/>
      <c r="E217" s="100"/>
      <c r="F217" s="272"/>
      <c r="G217" s="217">
        <f t="shared" si="10"/>
        <v>0</v>
      </c>
      <c r="H217" s="122" t="s">
        <v>349</v>
      </c>
      <c r="I217" s="123"/>
      <c r="J217" s="124"/>
    </row>
    <row r="218" spans="1:10" s="122" customFormat="1" hidden="1" x14ac:dyDescent="0.25">
      <c r="A218" s="270"/>
      <c r="B218" s="270"/>
      <c r="C218" s="271"/>
      <c r="D218" s="272"/>
      <c r="E218" s="100"/>
      <c r="F218" s="272"/>
      <c r="G218" s="217">
        <f t="shared" si="10"/>
        <v>0</v>
      </c>
      <c r="H218" s="122" t="s">
        <v>349</v>
      </c>
      <c r="I218" s="123"/>
      <c r="J218" s="125"/>
    </row>
    <row r="219" spans="1:10" s="122" customFormat="1" hidden="1" x14ac:dyDescent="0.25">
      <c r="A219" s="270"/>
      <c r="B219" s="270"/>
      <c r="C219" s="271"/>
      <c r="D219" s="272"/>
      <c r="E219" s="100"/>
      <c r="F219" s="272"/>
      <c r="G219" s="217">
        <f t="shared" si="10"/>
        <v>0</v>
      </c>
      <c r="H219" s="122" t="s">
        <v>349</v>
      </c>
      <c r="I219" s="123"/>
      <c r="J219" s="124"/>
    </row>
    <row r="220" spans="1:10" s="122" customFormat="1" hidden="1" x14ac:dyDescent="0.25">
      <c r="A220" s="270"/>
      <c r="B220" s="270"/>
      <c r="C220" s="271"/>
      <c r="D220" s="272"/>
      <c r="E220" s="100"/>
      <c r="F220" s="272"/>
      <c r="G220" s="217">
        <f t="shared" si="10"/>
        <v>0</v>
      </c>
      <c r="H220" s="122" t="s">
        <v>349</v>
      </c>
      <c r="I220" s="123"/>
      <c r="J220" s="125"/>
    </row>
    <row r="221" spans="1:10" s="122" customFormat="1" hidden="1" x14ac:dyDescent="0.25">
      <c r="A221" s="270"/>
      <c r="B221" s="270"/>
      <c r="C221" s="271"/>
      <c r="D221" s="272"/>
      <c r="E221" s="100"/>
      <c r="F221" s="272"/>
      <c r="G221" s="217">
        <f t="shared" si="10"/>
        <v>0</v>
      </c>
      <c r="H221" s="122" t="s">
        <v>349</v>
      </c>
      <c r="I221" s="123"/>
      <c r="J221" s="124"/>
    </row>
    <row r="222" spans="1:10" s="122" customFormat="1" hidden="1" x14ac:dyDescent="0.25">
      <c r="A222" s="270"/>
      <c r="B222" s="270"/>
      <c r="C222" s="271"/>
      <c r="D222" s="272"/>
      <c r="E222" s="100"/>
      <c r="F222" s="272"/>
      <c r="G222" s="217">
        <f t="shared" si="10"/>
        <v>0</v>
      </c>
      <c r="H222" s="122" t="s">
        <v>349</v>
      </c>
      <c r="I222" s="123"/>
      <c r="J222" s="125"/>
    </row>
    <row r="223" spans="1:10" s="122" customFormat="1" hidden="1" x14ac:dyDescent="0.25">
      <c r="A223" s="270"/>
      <c r="B223" s="270"/>
      <c r="C223" s="271"/>
      <c r="D223" s="272"/>
      <c r="E223" s="100"/>
      <c r="F223" s="272"/>
      <c r="G223" s="217">
        <f t="shared" si="10"/>
        <v>0</v>
      </c>
      <c r="H223" s="122" t="s">
        <v>349</v>
      </c>
      <c r="I223" s="123"/>
      <c r="J223" s="124"/>
    </row>
    <row r="224" spans="1:10" s="122" customFormat="1" hidden="1" x14ac:dyDescent="0.25">
      <c r="A224" s="270"/>
      <c r="B224" s="270"/>
      <c r="C224" s="271"/>
      <c r="D224" s="272"/>
      <c r="E224" s="100"/>
      <c r="F224" s="272"/>
      <c r="G224" s="217">
        <f t="shared" si="10"/>
        <v>0</v>
      </c>
      <c r="H224" s="122" t="s">
        <v>349</v>
      </c>
      <c r="I224" s="123"/>
      <c r="J224" s="125"/>
    </row>
    <row r="225" spans="1:10" s="122" customFormat="1" hidden="1" x14ac:dyDescent="0.25">
      <c r="A225" s="270"/>
      <c r="B225" s="270"/>
      <c r="C225" s="271"/>
      <c r="D225" s="272"/>
      <c r="E225" s="100"/>
      <c r="F225" s="272"/>
      <c r="G225" s="217">
        <f t="shared" si="10"/>
        <v>0</v>
      </c>
      <c r="H225" s="122" t="s">
        <v>349</v>
      </c>
      <c r="I225" s="123"/>
      <c r="J225" s="124"/>
    </row>
    <row r="226" spans="1:10" s="122" customFormat="1" hidden="1" x14ac:dyDescent="0.25">
      <c r="A226" s="270"/>
      <c r="B226" s="270"/>
      <c r="C226" s="271"/>
      <c r="D226" s="272"/>
      <c r="E226" s="100"/>
      <c r="F226" s="272"/>
      <c r="G226" s="217">
        <f t="shared" si="10"/>
        <v>0</v>
      </c>
      <c r="H226" s="122" t="s">
        <v>349</v>
      </c>
      <c r="I226" s="123"/>
      <c r="J226" s="125"/>
    </row>
    <row r="227" spans="1:10" s="122" customFormat="1" hidden="1" x14ac:dyDescent="0.25">
      <c r="A227" s="270"/>
      <c r="B227" s="270"/>
      <c r="C227" s="271"/>
      <c r="D227" s="272"/>
      <c r="E227" s="100"/>
      <c r="F227" s="272"/>
      <c r="G227" s="217">
        <f t="shared" si="10"/>
        <v>0</v>
      </c>
      <c r="H227" s="122" t="s">
        <v>349</v>
      </c>
      <c r="I227" s="123"/>
      <c r="J227" s="124"/>
    </row>
    <row r="228" spans="1:10" s="122" customFormat="1" hidden="1" x14ac:dyDescent="0.25">
      <c r="A228" s="270"/>
      <c r="B228" s="270"/>
      <c r="C228" s="271"/>
      <c r="D228" s="272"/>
      <c r="E228" s="100"/>
      <c r="F228" s="272"/>
      <c r="G228" s="217">
        <f t="shared" si="10"/>
        <v>0</v>
      </c>
      <c r="H228" s="122" t="s">
        <v>349</v>
      </c>
      <c r="I228" s="123"/>
      <c r="J228" s="125"/>
    </row>
    <row r="229" spans="1:10" s="122" customFormat="1" hidden="1" x14ac:dyDescent="0.25">
      <c r="A229" s="270"/>
      <c r="B229" s="270"/>
      <c r="C229" s="271"/>
      <c r="D229" s="272"/>
      <c r="E229" s="100"/>
      <c r="F229" s="272"/>
      <c r="G229" s="217">
        <f t="shared" si="10"/>
        <v>0</v>
      </c>
      <c r="H229" s="122" t="s">
        <v>349</v>
      </c>
      <c r="I229" s="123"/>
      <c r="J229" s="124"/>
    </row>
    <row r="230" spans="1:10" s="122" customFormat="1" hidden="1" x14ac:dyDescent="0.25">
      <c r="A230" s="270"/>
      <c r="B230" s="270"/>
      <c r="C230" s="271"/>
      <c r="D230" s="272"/>
      <c r="E230" s="100"/>
      <c r="F230" s="272"/>
      <c r="G230" s="217">
        <f t="shared" si="10"/>
        <v>0</v>
      </c>
      <c r="H230" s="122" t="s">
        <v>349</v>
      </c>
      <c r="I230" s="123"/>
      <c r="J230" s="125"/>
    </row>
    <row r="231" spans="1:10" s="122" customFormat="1" hidden="1" x14ac:dyDescent="0.25">
      <c r="A231" s="270"/>
      <c r="B231" s="270"/>
      <c r="C231" s="271"/>
      <c r="D231" s="272"/>
      <c r="E231" s="100"/>
      <c r="F231" s="272"/>
      <c r="G231" s="217">
        <f t="shared" si="10"/>
        <v>0</v>
      </c>
      <c r="H231" s="122" t="s">
        <v>349</v>
      </c>
      <c r="I231" s="123"/>
      <c r="J231" s="124"/>
    </row>
    <row r="232" spans="1:10" s="122" customFormat="1" hidden="1" x14ac:dyDescent="0.25">
      <c r="A232" s="270"/>
      <c r="B232" s="270"/>
      <c r="C232" s="271"/>
      <c r="D232" s="272"/>
      <c r="E232" s="100"/>
      <c r="F232" s="272"/>
      <c r="G232" s="217">
        <f t="shared" si="10"/>
        <v>0</v>
      </c>
      <c r="H232" s="122" t="s">
        <v>349</v>
      </c>
      <c r="I232" s="123"/>
      <c r="J232" s="125"/>
    </row>
    <row r="233" spans="1:10" s="122" customFormat="1" hidden="1" x14ac:dyDescent="0.25">
      <c r="A233" s="270"/>
      <c r="B233" s="270"/>
      <c r="C233" s="271"/>
      <c r="D233" s="272"/>
      <c r="E233" s="100"/>
      <c r="F233" s="272"/>
      <c r="G233" s="217">
        <f t="shared" si="10"/>
        <v>0</v>
      </c>
      <c r="H233" s="122" t="s">
        <v>349</v>
      </c>
      <c r="I233" s="123"/>
      <c r="J233" s="124"/>
    </row>
    <row r="234" spans="1:10" s="122" customFormat="1" hidden="1" x14ac:dyDescent="0.25">
      <c r="A234" s="270"/>
      <c r="B234" s="270"/>
      <c r="C234" s="271"/>
      <c r="D234" s="272"/>
      <c r="E234" s="100"/>
      <c r="F234" s="272"/>
      <c r="G234" s="217">
        <f t="shared" ref="G234:G265" si="11">ROUND(C234*E234*F234,2)</f>
        <v>0</v>
      </c>
      <c r="H234" s="122" t="s">
        <v>349</v>
      </c>
      <c r="I234" s="123"/>
      <c r="J234" s="125"/>
    </row>
    <row r="235" spans="1:10" s="122" customFormat="1" hidden="1" x14ac:dyDescent="0.25">
      <c r="A235" s="270"/>
      <c r="B235" s="270"/>
      <c r="C235" s="271"/>
      <c r="D235" s="272"/>
      <c r="E235" s="100"/>
      <c r="F235" s="272"/>
      <c r="G235" s="217">
        <f t="shared" si="11"/>
        <v>0</v>
      </c>
      <c r="H235" s="122" t="s">
        <v>349</v>
      </c>
      <c r="I235" s="123"/>
      <c r="J235" s="124"/>
    </row>
    <row r="236" spans="1:10" s="122" customFormat="1" hidden="1" x14ac:dyDescent="0.25">
      <c r="A236" s="270"/>
      <c r="B236" s="270"/>
      <c r="C236" s="271"/>
      <c r="D236" s="272"/>
      <c r="E236" s="100"/>
      <c r="F236" s="272"/>
      <c r="G236" s="217">
        <f t="shared" si="11"/>
        <v>0</v>
      </c>
      <c r="H236" s="122" t="s">
        <v>349</v>
      </c>
      <c r="I236" s="123"/>
      <c r="J236" s="125"/>
    </row>
    <row r="237" spans="1:10" s="122" customFormat="1" hidden="1" x14ac:dyDescent="0.25">
      <c r="A237" s="270"/>
      <c r="B237" s="270"/>
      <c r="C237" s="271"/>
      <c r="D237" s="272"/>
      <c r="E237" s="100"/>
      <c r="F237" s="272"/>
      <c r="G237" s="217">
        <f t="shared" si="11"/>
        <v>0</v>
      </c>
      <c r="H237" s="122" t="s">
        <v>349</v>
      </c>
      <c r="I237" s="123"/>
      <c r="J237" s="124"/>
    </row>
    <row r="238" spans="1:10" s="122" customFormat="1" hidden="1" x14ac:dyDescent="0.25">
      <c r="A238" s="270"/>
      <c r="B238" s="270"/>
      <c r="C238" s="271"/>
      <c r="D238" s="272"/>
      <c r="E238" s="100"/>
      <c r="F238" s="272"/>
      <c r="G238" s="217">
        <f t="shared" si="11"/>
        <v>0</v>
      </c>
      <c r="H238" s="122" t="s">
        <v>349</v>
      </c>
      <c r="I238" s="123"/>
      <c r="J238" s="125"/>
    </row>
    <row r="239" spans="1:10" s="122" customFormat="1" hidden="1" x14ac:dyDescent="0.25">
      <c r="A239" s="270"/>
      <c r="B239" s="270"/>
      <c r="C239" s="271"/>
      <c r="D239" s="272"/>
      <c r="E239" s="100"/>
      <c r="F239" s="272"/>
      <c r="G239" s="217">
        <f t="shared" si="11"/>
        <v>0</v>
      </c>
      <c r="H239" s="122" t="s">
        <v>349</v>
      </c>
      <c r="I239" s="123"/>
      <c r="J239" s="124"/>
    </row>
    <row r="240" spans="1:10" s="122" customFormat="1" hidden="1" x14ac:dyDescent="0.25">
      <c r="A240" s="270"/>
      <c r="B240" s="270"/>
      <c r="C240" s="271"/>
      <c r="D240" s="272"/>
      <c r="E240" s="100"/>
      <c r="F240" s="272"/>
      <c r="G240" s="217">
        <f t="shared" si="11"/>
        <v>0</v>
      </c>
      <c r="H240" s="122" t="s">
        <v>349</v>
      </c>
      <c r="I240" s="123"/>
      <c r="J240" s="125"/>
    </row>
    <row r="241" spans="1:10" s="122" customFormat="1" hidden="1" x14ac:dyDescent="0.25">
      <c r="A241" s="270"/>
      <c r="B241" s="270"/>
      <c r="C241" s="271"/>
      <c r="D241" s="272"/>
      <c r="E241" s="100"/>
      <c r="F241" s="272"/>
      <c r="G241" s="217">
        <f t="shared" si="11"/>
        <v>0</v>
      </c>
      <c r="H241" s="122" t="s">
        <v>349</v>
      </c>
      <c r="I241" s="123"/>
      <c r="J241" s="124"/>
    </row>
    <row r="242" spans="1:10" s="122" customFormat="1" hidden="1" x14ac:dyDescent="0.25">
      <c r="A242" s="270"/>
      <c r="B242" s="270"/>
      <c r="C242" s="271"/>
      <c r="D242" s="272"/>
      <c r="E242" s="100"/>
      <c r="F242" s="272"/>
      <c r="G242" s="217">
        <f t="shared" si="11"/>
        <v>0</v>
      </c>
      <c r="H242" s="122" t="s">
        <v>349</v>
      </c>
      <c r="I242" s="123"/>
      <c r="J242" s="125"/>
    </row>
    <row r="243" spans="1:10" s="122" customFormat="1" hidden="1" x14ac:dyDescent="0.25">
      <c r="A243" s="270"/>
      <c r="B243" s="270"/>
      <c r="C243" s="271"/>
      <c r="D243" s="272"/>
      <c r="E243" s="100"/>
      <c r="F243" s="272"/>
      <c r="G243" s="217">
        <f t="shared" si="11"/>
        <v>0</v>
      </c>
      <c r="H243" s="122" t="s">
        <v>349</v>
      </c>
      <c r="I243" s="123"/>
      <c r="J243" s="124"/>
    </row>
    <row r="244" spans="1:10" s="122" customFormat="1" hidden="1" x14ac:dyDescent="0.25">
      <c r="A244" s="270"/>
      <c r="B244" s="270"/>
      <c r="C244" s="271"/>
      <c r="D244" s="272"/>
      <c r="E244" s="100"/>
      <c r="F244" s="272"/>
      <c r="G244" s="217">
        <f t="shared" si="11"/>
        <v>0</v>
      </c>
      <c r="H244" s="122" t="s">
        <v>349</v>
      </c>
      <c r="I244" s="123"/>
      <c r="J244" s="125"/>
    </row>
    <row r="245" spans="1:10" s="122" customFormat="1" hidden="1" x14ac:dyDescent="0.25">
      <c r="A245" s="270"/>
      <c r="B245" s="270"/>
      <c r="C245" s="271"/>
      <c r="D245" s="272"/>
      <c r="E245" s="100"/>
      <c r="F245" s="272"/>
      <c r="G245" s="217">
        <f t="shared" si="11"/>
        <v>0</v>
      </c>
      <c r="H245" s="122" t="s">
        <v>349</v>
      </c>
      <c r="I245" s="123"/>
      <c r="J245" s="124"/>
    </row>
    <row r="246" spans="1:10" s="122" customFormat="1" hidden="1" x14ac:dyDescent="0.25">
      <c r="A246" s="270"/>
      <c r="B246" s="270"/>
      <c r="C246" s="271"/>
      <c r="D246" s="272"/>
      <c r="E246" s="100"/>
      <c r="F246" s="272"/>
      <c r="G246" s="217">
        <f t="shared" si="11"/>
        <v>0</v>
      </c>
      <c r="H246" s="122" t="s">
        <v>349</v>
      </c>
      <c r="I246" s="123"/>
      <c r="J246" s="125"/>
    </row>
    <row r="247" spans="1:10" s="122" customFormat="1" hidden="1" x14ac:dyDescent="0.25">
      <c r="A247" s="270"/>
      <c r="B247" s="270"/>
      <c r="C247" s="271"/>
      <c r="D247" s="272"/>
      <c r="E247" s="100"/>
      <c r="F247" s="272"/>
      <c r="G247" s="217">
        <f t="shared" si="11"/>
        <v>0</v>
      </c>
      <c r="H247" s="122" t="s">
        <v>349</v>
      </c>
      <c r="I247" s="123"/>
      <c r="J247" s="124"/>
    </row>
    <row r="248" spans="1:10" s="122" customFormat="1" hidden="1" x14ac:dyDescent="0.25">
      <c r="A248" s="270"/>
      <c r="B248" s="270"/>
      <c r="C248" s="271"/>
      <c r="D248" s="272"/>
      <c r="E248" s="100"/>
      <c r="F248" s="272"/>
      <c r="G248" s="217">
        <f t="shared" si="11"/>
        <v>0</v>
      </c>
      <c r="H248" s="122" t="s">
        <v>349</v>
      </c>
      <c r="I248" s="123"/>
      <c r="J248" s="125"/>
    </row>
    <row r="249" spans="1:10" s="122" customFormat="1" hidden="1" x14ac:dyDescent="0.25">
      <c r="A249" s="270"/>
      <c r="B249" s="270"/>
      <c r="C249" s="271"/>
      <c r="D249" s="272"/>
      <c r="E249" s="100"/>
      <c r="F249" s="272"/>
      <c r="G249" s="217">
        <f t="shared" si="11"/>
        <v>0</v>
      </c>
      <c r="H249" s="122" t="s">
        <v>349</v>
      </c>
      <c r="I249" s="123"/>
      <c r="J249" s="124"/>
    </row>
    <row r="250" spans="1:10" s="122" customFormat="1" hidden="1" x14ac:dyDescent="0.25">
      <c r="A250" s="270"/>
      <c r="B250" s="270"/>
      <c r="C250" s="271"/>
      <c r="D250" s="272"/>
      <c r="E250" s="100"/>
      <c r="F250" s="272"/>
      <c r="G250" s="217">
        <f t="shared" si="11"/>
        <v>0</v>
      </c>
      <c r="H250" s="122" t="s">
        <v>349</v>
      </c>
      <c r="I250" s="123"/>
      <c r="J250" s="125"/>
    </row>
    <row r="251" spans="1:10" s="122" customFormat="1" hidden="1" x14ac:dyDescent="0.25">
      <c r="A251" s="270"/>
      <c r="B251" s="270"/>
      <c r="C251" s="271"/>
      <c r="D251" s="272"/>
      <c r="E251" s="100"/>
      <c r="F251" s="272"/>
      <c r="G251" s="217">
        <f t="shared" si="11"/>
        <v>0</v>
      </c>
      <c r="H251" s="122" t="s">
        <v>349</v>
      </c>
      <c r="I251" s="123"/>
      <c r="J251" s="124"/>
    </row>
    <row r="252" spans="1:10" s="122" customFormat="1" hidden="1" x14ac:dyDescent="0.25">
      <c r="A252" s="270"/>
      <c r="B252" s="270"/>
      <c r="C252" s="271"/>
      <c r="D252" s="272"/>
      <c r="E252" s="100"/>
      <c r="F252" s="272"/>
      <c r="G252" s="217">
        <f t="shared" si="11"/>
        <v>0</v>
      </c>
      <c r="H252" s="122" t="s">
        <v>349</v>
      </c>
      <c r="I252" s="123"/>
      <c r="J252" s="125"/>
    </row>
    <row r="253" spans="1:10" s="122" customFormat="1" hidden="1" x14ac:dyDescent="0.25">
      <c r="A253" s="270"/>
      <c r="B253" s="270"/>
      <c r="C253" s="271"/>
      <c r="D253" s="272"/>
      <c r="E253" s="100"/>
      <c r="F253" s="272"/>
      <c r="G253" s="217">
        <f t="shared" si="11"/>
        <v>0</v>
      </c>
      <c r="H253" s="122" t="s">
        <v>349</v>
      </c>
      <c r="I253" s="123"/>
      <c r="J253" s="124"/>
    </row>
    <row r="254" spans="1:10" s="122" customFormat="1" hidden="1" x14ac:dyDescent="0.25">
      <c r="A254" s="270"/>
      <c r="B254" s="270"/>
      <c r="C254" s="271"/>
      <c r="D254" s="272"/>
      <c r="E254" s="100"/>
      <c r="F254" s="272"/>
      <c r="G254" s="217">
        <f t="shared" si="11"/>
        <v>0</v>
      </c>
      <c r="H254" s="122" t="s">
        <v>349</v>
      </c>
      <c r="I254" s="123"/>
      <c r="J254" s="125"/>
    </row>
    <row r="255" spans="1:10" s="122" customFormat="1" hidden="1" x14ac:dyDescent="0.25">
      <c r="A255" s="270"/>
      <c r="B255" s="270"/>
      <c r="C255" s="271"/>
      <c r="D255" s="272"/>
      <c r="E255" s="100"/>
      <c r="F255" s="272"/>
      <c r="G255" s="217">
        <f t="shared" si="11"/>
        <v>0</v>
      </c>
      <c r="H255" s="122" t="s">
        <v>349</v>
      </c>
      <c r="I255" s="123"/>
      <c r="J255" s="124"/>
    </row>
    <row r="256" spans="1:10" s="122" customFormat="1" hidden="1" x14ac:dyDescent="0.25">
      <c r="A256" s="270"/>
      <c r="B256" s="270"/>
      <c r="C256" s="271"/>
      <c r="D256" s="272"/>
      <c r="E256" s="100"/>
      <c r="F256" s="272"/>
      <c r="G256" s="217">
        <f t="shared" si="11"/>
        <v>0</v>
      </c>
      <c r="H256" s="122" t="s">
        <v>349</v>
      </c>
      <c r="I256" s="123"/>
      <c r="J256" s="125"/>
    </row>
    <row r="257" spans="1:13" s="122" customFormat="1" hidden="1" x14ac:dyDescent="0.25">
      <c r="A257" s="270"/>
      <c r="B257" s="270"/>
      <c r="C257" s="271"/>
      <c r="D257" s="272"/>
      <c r="E257" s="100"/>
      <c r="F257" s="272"/>
      <c r="G257" s="217">
        <f t="shared" si="11"/>
        <v>0</v>
      </c>
      <c r="H257" s="122" t="s">
        <v>349</v>
      </c>
      <c r="I257" s="123"/>
      <c r="J257" s="124"/>
    </row>
    <row r="258" spans="1:13" s="122" customFormat="1" hidden="1" x14ac:dyDescent="0.25">
      <c r="A258" s="270"/>
      <c r="B258" s="270"/>
      <c r="C258" s="271"/>
      <c r="D258" s="272"/>
      <c r="E258" s="100"/>
      <c r="F258" s="272"/>
      <c r="G258" s="217">
        <f t="shared" si="11"/>
        <v>0</v>
      </c>
      <c r="H258" s="122" t="s">
        <v>349</v>
      </c>
      <c r="I258" s="123"/>
      <c r="J258" s="125"/>
    </row>
    <row r="259" spans="1:13" s="122" customFormat="1" hidden="1" x14ac:dyDescent="0.25">
      <c r="A259" s="270"/>
      <c r="B259" s="270"/>
      <c r="C259" s="271"/>
      <c r="D259" s="272"/>
      <c r="E259" s="100"/>
      <c r="F259" s="272"/>
      <c r="G259" s="217">
        <f t="shared" si="11"/>
        <v>0</v>
      </c>
      <c r="H259" s="122" t="s">
        <v>349</v>
      </c>
      <c r="I259" s="123"/>
      <c r="J259" s="124"/>
    </row>
    <row r="260" spans="1:13" s="122" customFormat="1" hidden="1" x14ac:dyDescent="0.25">
      <c r="A260" s="270"/>
      <c r="B260" s="270"/>
      <c r="C260" s="271"/>
      <c r="D260" s="272"/>
      <c r="E260" s="100"/>
      <c r="F260" s="272"/>
      <c r="G260" s="217">
        <f t="shared" si="11"/>
        <v>0</v>
      </c>
      <c r="H260" s="122" t="s">
        <v>349</v>
      </c>
      <c r="I260" s="123"/>
      <c r="J260" s="125"/>
    </row>
    <row r="261" spans="1:13" s="122" customFormat="1" hidden="1" x14ac:dyDescent="0.25">
      <c r="A261" s="270"/>
      <c r="B261" s="270"/>
      <c r="C261" s="271"/>
      <c r="D261" s="272"/>
      <c r="E261" s="100"/>
      <c r="F261" s="272"/>
      <c r="G261" s="217">
        <f t="shared" si="11"/>
        <v>0</v>
      </c>
      <c r="H261" s="122" t="s">
        <v>349</v>
      </c>
      <c r="I261" s="123"/>
      <c r="J261" s="124"/>
    </row>
    <row r="262" spans="1:13" s="122" customFormat="1" hidden="1" x14ac:dyDescent="0.25">
      <c r="A262" s="270"/>
      <c r="B262" s="270"/>
      <c r="C262" s="271"/>
      <c r="D262" s="272"/>
      <c r="E262" s="100"/>
      <c r="F262" s="272"/>
      <c r="G262" s="217">
        <f t="shared" si="11"/>
        <v>0</v>
      </c>
      <c r="H262" s="122" t="s">
        <v>349</v>
      </c>
      <c r="I262" s="123"/>
      <c r="J262" s="125"/>
    </row>
    <row r="263" spans="1:13" s="122" customFormat="1" hidden="1" x14ac:dyDescent="0.25">
      <c r="A263" s="270"/>
      <c r="B263" s="270"/>
      <c r="C263" s="271"/>
      <c r="D263" s="272"/>
      <c r="E263" s="100"/>
      <c r="F263" s="272"/>
      <c r="G263" s="217">
        <f t="shared" si="11"/>
        <v>0</v>
      </c>
      <c r="H263" s="122" t="s">
        <v>349</v>
      </c>
      <c r="I263" s="123"/>
      <c r="J263" s="124"/>
    </row>
    <row r="264" spans="1:13" s="122" customFormat="1" hidden="1" x14ac:dyDescent="0.25">
      <c r="A264" s="270"/>
      <c r="B264" s="270"/>
      <c r="C264" s="271"/>
      <c r="D264" s="272"/>
      <c r="E264" s="100"/>
      <c r="F264" s="272"/>
      <c r="G264" s="217">
        <f t="shared" si="11"/>
        <v>0</v>
      </c>
      <c r="H264" s="122" t="s">
        <v>349</v>
      </c>
      <c r="I264" s="123"/>
      <c r="J264" s="125"/>
    </row>
    <row r="265" spans="1:13" s="122" customFormat="1" hidden="1" x14ac:dyDescent="0.25">
      <c r="A265" s="270"/>
      <c r="B265" s="270"/>
      <c r="C265" s="271"/>
      <c r="D265" s="272"/>
      <c r="E265" s="100"/>
      <c r="F265" s="272"/>
      <c r="G265" s="217">
        <f t="shared" si="11"/>
        <v>0</v>
      </c>
      <c r="H265" s="122" t="s">
        <v>349</v>
      </c>
      <c r="I265" s="123"/>
      <c r="J265" s="124"/>
    </row>
    <row r="266" spans="1:13" s="122" customFormat="1" hidden="1" x14ac:dyDescent="0.25">
      <c r="A266" s="270"/>
      <c r="B266" s="270"/>
      <c r="C266" s="271"/>
      <c r="D266" s="272"/>
      <c r="E266" s="100"/>
      <c r="F266" s="272"/>
      <c r="G266" s="217">
        <f t="shared" ref="G266:G267" si="12">ROUND(C266*E266*F266,2)</f>
        <v>0</v>
      </c>
      <c r="H266" s="122" t="s">
        <v>349</v>
      </c>
      <c r="I266" s="123"/>
      <c r="J266" s="125"/>
    </row>
    <row r="267" spans="1:13" s="122" customFormat="1" x14ac:dyDescent="0.25">
      <c r="A267" s="274" t="s">
        <v>27</v>
      </c>
      <c r="B267" s="274" t="s">
        <v>309</v>
      </c>
      <c r="C267" s="271">
        <f t="shared" ref="C267" ca="1" si="13">RAND()*1000000</f>
        <v>291051.60717543197</v>
      </c>
      <c r="D267" s="272" t="s">
        <v>310</v>
      </c>
      <c r="E267" s="100">
        <v>0.09</v>
      </c>
      <c r="F267" s="272">
        <v>1</v>
      </c>
      <c r="G267" s="309">
        <f t="shared" ca="1" si="12"/>
        <v>26194.639999999999</v>
      </c>
      <c r="H267" s="122" t="s">
        <v>349</v>
      </c>
      <c r="I267" s="110"/>
    </row>
    <row r="268" spans="1:13" s="122" customFormat="1" x14ac:dyDescent="0.25">
      <c r="A268" s="106"/>
      <c r="B268" s="106"/>
      <c r="C268" s="107"/>
      <c r="D268" s="108"/>
      <c r="E268" s="210"/>
      <c r="F268" s="215" t="s">
        <v>34</v>
      </c>
      <c r="G268" s="322">
        <f ca="1">ROUND(SUBTOTAL(109,G137:G267),2)</f>
        <v>263806.2</v>
      </c>
      <c r="H268" s="122" t="s">
        <v>349</v>
      </c>
      <c r="I268" s="110"/>
      <c r="J268" s="125" t="s">
        <v>351</v>
      </c>
    </row>
    <row r="269" spans="1:13" x14ac:dyDescent="0.25">
      <c r="A269" s="8"/>
      <c r="B269" s="8"/>
      <c r="C269" s="8"/>
      <c r="D269" s="8"/>
      <c r="E269" s="8"/>
      <c r="F269" s="8"/>
      <c r="G269" s="316"/>
      <c r="H269" s="122" t="s">
        <v>347</v>
      </c>
      <c r="I269" s="8"/>
      <c r="K269" s="122"/>
      <c r="L269" s="8"/>
      <c r="M269" s="8"/>
    </row>
    <row r="270" spans="1:13" x14ac:dyDescent="0.25">
      <c r="A270" s="8"/>
      <c r="B270" s="8"/>
      <c r="C270" s="8"/>
      <c r="D270" s="8"/>
      <c r="E270" s="232"/>
      <c r="F270" s="232" t="s">
        <v>35</v>
      </c>
      <c r="G270" s="87">
        <f ca="1">+G268+G136</f>
        <v>394489.61</v>
      </c>
      <c r="H270" s="122" t="s">
        <v>347</v>
      </c>
      <c r="I270" s="8"/>
      <c r="J270" s="149" t="s">
        <v>246</v>
      </c>
      <c r="K270" s="122"/>
    </row>
    <row r="271" spans="1:13" s="122" customFormat="1" x14ac:dyDescent="0.25">
      <c r="A271" s="110"/>
      <c r="B271" s="110"/>
      <c r="C271" s="111"/>
      <c r="D271" s="112"/>
      <c r="E271" s="113"/>
      <c r="F271" s="112"/>
      <c r="G271" s="111"/>
      <c r="H271" s="122" t="s">
        <v>347</v>
      </c>
      <c r="I271" s="110"/>
    </row>
    <row r="272" spans="1:13" s="122" customFormat="1" x14ac:dyDescent="0.25">
      <c r="A272" s="251" t="s">
        <v>36</v>
      </c>
      <c r="B272" s="115"/>
      <c r="C272" s="115"/>
      <c r="D272" s="115"/>
      <c r="E272" s="115"/>
      <c r="F272" s="115"/>
      <c r="G272" s="116"/>
      <c r="H272" s="122" t="s">
        <v>348</v>
      </c>
      <c r="I272" s="110"/>
      <c r="J272" s="150" t="s">
        <v>245</v>
      </c>
    </row>
    <row r="273" spans="1:19" s="122" customFormat="1" ht="45" customHeight="1" x14ac:dyDescent="0.25">
      <c r="A273" s="563" t="s">
        <v>36</v>
      </c>
      <c r="B273" s="564"/>
      <c r="C273" s="564"/>
      <c r="D273" s="564"/>
      <c r="E273" s="564"/>
      <c r="F273" s="564"/>
      <c r="G273" s="565"/>
      <c r="H273" s="110" t="s">
        <v>348</v>
      </c>
      <c r="I273" s="110"/>
      <c r="J273" s="568" t="s">
        <v>307</v>
      </c>
      <c r="K273" s="568"/>
      <c r="L273" s="568"/>
      <c r="M273" s="568"/>
      <c r="N273" s="568"/>
      <c r="O273" s="568"/>
      <c r="P273" s="568"/>
      <c r="Q273" s="568"/>
      <c r="R273" s="568"/>
      <c r="S273" s="568"/>
    </row>
    <row r="274" spans="1:19" x14ac:dyDescent="0.25">
      <c r="A274" s="8"/>
      <c r="B274" s="8"/>
      <c r="C274" s="8"/>
      <c r="D274" s="8"/>
      <c r="E274" s="8"/>
      <c r="F274" s="8"/>
      <c r="G274" s="8"/>
      <c r="H274" s="291" t="s">
        <v>349</v>
      </c>
      <c r="I274" s="8"/>
      <c r="L274" s="8"/>
      <c r="M274" s="8"/>
    </row>
    <row r="275" spans="1:19" s="122" customFormat="1" x14ac:dyDescent="0.25">
      <c r="A275" s="251" t="s">
        <v>37</v>
      </c>
      <c r="B275" s="118"/>
      <c r="C275" s="119"/>
      <c r="D275" s="119"/>
      <c r="E275" s="119"/>
      <c r="F275" s="119"/>
      <c r="G275" s="120"/>
      <c r="H275" s="110" t="s">
        <v>349</v>
      </c>
      <c r="I275" s="110"/>
      <c r="J275" s="150" t="s">
        <v>245</v>
      </c>
      <c r="L275" s="110"/>
      <c r="M275" s="110"/>
    </row>
    <row r="276" spans="1:19" s="122" customFormat="1" ht="45" customHeight="1" x14ac:dyDescent="0.25">
      <c r="A276" s="563" t="s">
        <v>376</v>
      </c>
      <c r="B276" s="564"/>
      <c r="C276" s="564"/>
      <c r="D276" s="564"/>
      <c r="E276" s="564"/>
      <c r="F276" s="564"/>
      <c r="G276" s="565"/>
      <c r="H276" s="110" t="s">
        <v>349</v>
      </c>
      <c r="I276" s="110"/>
      <c r="J276" s="568" t="s">
        <v>307</v>
      </c>
      <c r="K276" s="568"/>
      <c r="L276" s="568"/>
      <c r="M276" s="568"/>
      <c r="N276" s="568"/>
      <c r="O276" s="568"/>
      <c r="P276" s="568"/>
      <c r="Q276" s="568"/>
      <c r="R276" s="568"/>
      <c r="S276" s="568"/>
    </row>
    <row r="277" spans="1:19" x14ac:dyDescent="0.25">
      <c r="A277" s="8"/>
      <c r="B277" s="8"/>
      <c r="C277" s="8"/>
      <c r="D277" s="8"/>
      <c r="E277" s="8"/>
      <c r="F277" s="8"/>
      <c r="G277" s="8"/>
      <c r="H277" s="8"/>
      <c r="I277" s="8"/>
    </row>
    <row r="278" spans="1:19" ht="13.5" customHeight="1" x14ac:dyDescent="0.25">
      <c r="A278" s="8"/>
      <c r="B278" s="8"/>
      <c r="C278" s="8"/>
      <c r="D278" s="8"/>
      <c r="E278" s="16"/>
      <c r="F278" s="16"/>
      <c r="G278" s="19"/>
      <c r="H278" s="8"/>
      <c r="I278" s="8"/>
    </row>
    <row r="279" spans="1:19" x14ac:dyDescent="0.25">
      <c r="A279" s="8"/>
      <c r="B279" s="8"/>
      <c r="C279" s="8"/>
      <c r="D279" s="8"/>
      <c r="E279" s="8"/>
      <c r="F279" s="8"/>
      <c r="G279" s="8"/>
      <c r="H279" s="8"/>
      <c r="I279" s="8"/>
    </row>
  </sheetData>
  <sheetProtection algorithmName="SHA-512" hashValue="kJgXFYOn4tCYdt1a9/1iwR9XNuBuHoxGDAj5KD8FoZarHxSI0/ksOjRBhu9euufOm1Hd7lUQFiu7doQAiGI5UQ==" saltValue="zdhgsnh0duTp/+bucUCDdw==" spinCount="100000" sheet="1" formatCells="0" formatRows="0" sort="0" autoFilter="0"/>
  <autoFilter ref="H1:H279" xr:uid="{00000000-0001-0000-0700-000000000000}"/>
  <mergeCells count="6">
    <mergeCell ref="A273:G273"/>
    <mergeCell ref="A276:G276"/>
    <mergeCell ref="A1:F1"/>
    <mergeCell ref="A2:G2"/>
    <mergeCell ref="J276:S276"/>
    <mergeCell ref="J273:S273"/>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461"/>
  <sheetViews>
    <sheetView view="pageBreakPreview" zoomScaleNormal="100" zoomScaleSheetLayoutView="100" workbookViewId="0">
      <selection activeCell="L24" sqref="L24"/>
    </sheetView>
  </sheetViews>
  <sheetFormatPr defaultRowHeight="15" x14ac:dyDescent="0.25"/>
  <cols>
    <col min="1" max="1" width="47" customWidth="1"/>
    <col min="2" max="2" width="26.7109375" customWidth="1"/>
    <col min="3" max="4" width="15.85546875" customWidth="1"/>
    <col min="5" max="5" width="18.5703125" customWidth="1"/>
    <col min="6" max="6" width="11" hidden="1" customWidth="1"/>
    <col min="7" max="7" width="3.28515625" customWidth="1"/>
    <col min="17" max="17" width="8.7109375" customWidth="1"/>
  </cols>
  <sheetData>
    <row r="1" spans="1:15" ht="26.25" customHeight="1" x14ac:dyDescent="0.25">
      <c r="A1" s="566" t="s">
        <v>186</v>
      </c>
      <c r="B1" s="566"/>
      <c r="C1" s="566"/>
      <c r="D1" s="566"/>
      <c r="E1" s="8">
        <f>+'Section A'!B2</f>
        <v>0</v>
      </c>
      <c r="F1" s="55"/>
      <c r="G1" s="8"/>
      <c r="H1" s="8"/>
    </row>
    <row r="2" spans="1:15" ht="61.5" customHeight="1" x14ac:dyDescent="0.25">
      <c r="A2" s="570" t="s">
        <v>190</v>
      </c>
      <c r="B2" s="570"/>
      <c r="C2" s="570"/>
      <c r="D2" s="570"/>
      <c r="E2" s="570"/>
      <c r="F2" s="8"/>
      <c r="G2" s="17"/>
      <c r="H2" s="17"/>
    </row>
    <row r="3" spans="1:15" x14ac:dyDescent="0.25">
      <c r="A3" s="17"/>
      <c r="B3" s="17"/>
      <c r="C3" s="17"/>
      <c r="D3" s="17"/>
      <c r="E3" s="17"/>
      <c r="G3" s="17"/>
      <c r="H3" s="17"/>
    </row>
    <row r="4" spans="1:15" x14ac:dyDescent="0.25">
      <c r="A4" s="267" t="s">
        <v>27</v>
      </c>
      <c r="B4" s="268" t="s">
        <v>301</v>
      </c>
      <c r="C4" s="18" t="s">
        <v>38</v>
      </c>
      <c r="D4" s="18" t="s">
        <v>39</v>
      </c>
      <c r="E4" s="319" t="s">
        <v>277</v>
      </c>
      <c r="F4" s="300" t="s">
        <v>350</v>
      </c>
      <c r="G4" s="13"/>
      <c r="H4" s="13"/>
      <c r="I4" s="8"/>
      <c r="J4" s="8"/>
      <c r="K4" s="8"/>
      <c r="L4" s="8"/>
      <c r="M4" s="8"/>
      <c r="N4" s="8"/>
      <c r="O4" s="8"/>
    </row>
    <row r="5" spans="1:15" s="122" customFormat="1" x14ac:dyDescent="0.25">
      <c r="A5" s="265" t="s">
        <v>27</v>
      </c>
      <c r="B5" s="265" t="s">
        <v>366</v>
      </c>
      <c r="C5" s="271">
        <f t="shared" ref="C5:C7" ca="1" si="0">RAND()*1000000</f>
        <v>753977.95208248193</v>
      </c>
      <c r="D5" s="275">
        <v>0.09</v>
      </c>
      <c r="E5" s="87">
        <f t="shared" ref="E5:E36" ca="1" si="1">ROUND(C5*D5,2)</f>
        <v>67858.02</v>
      </c>
      <c r="F5" s="122" t="s">
        <v>348</v>
      </c>
      <c r="G5" s="98"/>
      <c r="H5" s="98"/>
      <c r="I5" s="110"/>
      <c r="J5" s="110"/>
      <c r="K5" s="110"/>
      <c r="L5" s="110"/>
      <c r="M5" s="110"/>
      <c r="N5" s="110"/>
      <c r="O5" s="110"/>
    </row>
    <row r="6" spans="1:15" s="122" customFormat="1" x14ac:dyDescent="0.25">
      <c r="A6" s="270" t="s">
        <v>371</v>
      </c>
      <c r="B6" s="266" t="s">
        <v>366</v>
      </c>
      <c r="C6" s="271">
        <f t="shared" ca="1" si="0"/>
        <v>955685.95398232562</v>
      </c>
      <c r="D6" s="275">
        <v>0.09</v>
      </c>
      <c r="E6" s="87">
        <f t="shared" ca="1" si="1"/>
        <v>86011.74</v>
      </c>
      <c r="F6" s="122" t="s">
        <v>348</v>
      </c>
      <c r="G6" s="98"/>
      <c r="H6" s="297"/>
      <c r="I6" s="110"/>
      <c r="J6" s="110"/>
      <c r="K6" s="110"/>
      <c r="L6" s="110"/>
      <c r="M6" s="110"/>
      <c r="N6" s="110"/>
      <c r="O6" s="110"/>
    </row>
    <row r="7" spans="1:15" s="122" customFormat="1" x14ac:dyDescent="0.25">
      <c r="A7" s="270" t="s">
        <v>372</v>
      </c>
      <c r="B7" s="266" t="s">
        <v>366</v>
      </c>
      <c r="C7" s="271">
        <f t="shared" ca="1" si="0"/>
        <v>390291.75728277385</v>
      </c>
      <c r="D7" s="275">
        <v>0.09</v>
      </c>
      <c r="E7" s="87">
        <f t="shared" ca="1" si="1"/>
        <v>35126.26</v>
      </c>
      <c r="F7" s="122" t="s">
        <v>348</v>
      </c>
      <c r="G7" s="98"/>
      <c r="H7" s="128"/>
      <c r="I7" s="110"/>
      <c r="J7" s="110"/>
      <c r="K7" s="110"/>
      <c r="L7" s="110"/>
      <c r="M7" s="110"/>
      <c r="N7" s="110"/>
      <c r="O7" s="110"/>
    </row>
    <row r="8" spans="1:15" s="122" customFormat="1" hidden="1" x14ac:dyDescent="0.25">
      <c r="A8" s="270"/>
      <c r="B8" s="266"/>
      <c r="C8" s="271"/>
      <c r="D8" s="275"/>
      <c r="E8" s="87">
        <f t="shared" si="1"/>
        <v>0</v>
      </c>
      <c r="F8" s="122" t="s">
        <v>348</v>
      </c>
      <c r="G8" s="98"/>
      <c r="H8" s="297"/>
      <c r="I8" s="110"/>
      <c r="J8" s="110"/>
      <c r="K8" s="110"/>
      <c r="L8" s="110"/>
      <c r="M8" s="110"/>
      <c r="N8" s="110"/>
      <c r="O8" s="110"/>
    </row>
    <row r="9" spans="1:15" s="122" customFormat="1" hidden="1" x14ac:dyDescent="0.25">
      <c r="A9" s="270"/>
      <c r="B9" s="266"/>
      <c r="C9" s="271"/>
      <c r="D9" s="275"/>
      <c r="E9" s="87">
        <f t="shared" si="1"/>
        <v>0</v>
      </c>
      <c r="F9" s="122" t="s">
        <v>348</v>
      </c>
      <c r="G9" s="98"/>
      <c r="H9" s="128"/>
      <c r="I9" s="110"/>
      <c r="J9" s="110"/>
      <c r="K9" s="110"/>
      <c r="L9" s="110"/>
      <c r="M9" s="110"/>
      <c r="N9" s="110"/>
      <c r="O9" s="110"/>
    </row>
    <row r="10" spans="1:15" s="122" customFormat="1" hidden="1" x14ac:dyDescent="0.25">
      <c r="A10" s="270"/>
      <c r="B10" s="266"/>
      <c r="C10" s="271"/>
      <c r="D10" s="275"/>
      <c r="E10" s="87">
        <f t="shared" si="1"/>
        <v>0</v>
      </c>
      <c r="F10" s="122" t="s">
        <v>348</v>
      </c>
      <c r="G10" s="98"/>
      <c r="H10" s="297"/>
      <c r="I10" s="110"/>
      <c r="J10" s="110"/>
      <c r="K10" s="110"/>
      <c r="L10" s="110"/>
      <c r="M10" s="110"/>
      <c r="N10" s="110"/>
      <c r="O10" s="110"/>
    </row>
    <row r="11" spans="1:15" s="122" customFormat="1" hidden="1" x14ac:dyDescent="0.25">
      <c r="A11" s="270"/>
      <c r="B11" s="266"/>
      <c r="C11" s="271"/>
      <c r="D11" s="275"/>
      <c r="E11" s="87">
        <f t="shared" si="1"/>
        <v>0</v>
      </c>
      <c r="F11" s="122" t="s">
        <v>348</v>
      </c>
      <c r="G11" s="98"/>
      <c r="H11" s="128"/>
      <c r="I11" s="110"/>
      <c r="J11" s="110"/>
      <c r="K11" s="110"/>
      <c r="L11" s="110"/>
      <c r="M11" s="110"/>
      <c r="N11" s="110"/>
      <c r="O11" s="110"/>
    </row>
    <row r="12" spans="1:15" s="122" customFormat="1" hidden="1" x14ac:dyDescent="0.25">
      <c r="A12" s="270"/>
      <c r="B12" s="266"/>
      <c r="C12" s="271"/>
      <c r="D12" s="275"/>
      <c r="E12" s="87">
        <f t="shared" si="1"/>
        <v>0</v>
      </c>
      <c r="F12" s="122" t="s">
        <v>348</v>
      </c>
      <c r="G12" s="98"/>
      <c r="H12" s="297"/>
      <c r="I12" s="110"/>
      <c r="J12" s="110"/>
      <c r="K12" s="110"/>
      <c r="L12" s="110"/>
      <c r="M12" s="110"/>
      <c r="N12" s="110"/>
      <c r="O12" s="110"/>
    </row>
    <row r="13" spans="1:15" s="122" customFormat="1" hidden="1" x14ac:dyDescent="0.25">
      <c r="A13" s="270"/>
      <c r="B13" s="266"/>
      <c r="C13" s="271"/>
      <c r="D13" s="275"/>
      <c r="E13" s="87">
        <f t="shared" si="1"/>
        <v>0</v>
      </c>
      <c r="F13" s="122" t="s">
        <v>348</v>
      </c>
      <c r="G13" s="98"/>
      <c r="H13" s="128"/>
      <c r="I13" s="110"/>
      <c r="J13" s="110"/>
      <c r="K13" s="110"/>
      <c r="L13" s="110"/>
      <c r="M13" s="110"/>
      <c r="N13" s="110"/>
      <c r="O13" s="110"/>
    </row>
    <row r="14" spans="1:15" s="122" customFormat="1" hidden="1" x14ac:dyDescent="0.25">
      <c r="A14" s="270"/>
      <c r="B14" s="266"/>
      <c r="C14" s="271"/>
      <c r="D14" s="275"/>
      <c r="E14" s="87">
        <f t="shared" si="1"/>
        <v>0</v>
      </c>
      <c r="F14" s="122" t="s">
        <v>348</v>
      </c>
      <c r="G14" s="98"/>
      <c r="H14" s="297"/>
      <c r="I14" s="110"/>
      <c r="J14" s="110"/>
      <c r="K14" s="110"/>
      <c r="L14" s="110"/>
      <c r="M14" s="110"/>
      <c r="N14" s="110"/>
      <c r="O14" s="110"/>
    </row>
    <row r="15" spans="1:15" s="122" customFormat="1" hidden="1" x14ac:dyDescent="0.25">
      <c r="A15" s="270"/>
      <c r="B15" s="266"/>
      <c r="C15" s="271"/>
      <c r="D15" s="275"/>
      <c r="E15" s="87">
        <f t="shared" si="1"/>
        <v>0</v>
      </c>
      <c r="F15" s="122" t="s">
        <v>348</v>
      </c>
      <c r="G15" s="98"/>
      <c r="H15" s="128"/>
      <c r="I15" s="110"/>
      <c r="J15" s="110"/>
      <c r="K15" s="110"/>
      <c r="L15" s="110"/>
      <c r="M15" s="110"/>
      <c r="N15" s="110"/>
      <c r="O15" s="110"/>
    </row>
    <row r="16" spans="1:15" s="122" customFormat="1" hidden="1" x14ac:dyDescent="0.25">
      <c r="A16" s="270"/>
      <c r="B16" s="266"/>
      <c r="C16" s="271"/>
      <c r="D16" s="275"/>
      <c r="E16" s="87">
        <f t="shared" si="1"/>
        <v>0</v>
      </c>
      <c r="F16" s="122" t="s">
        <v>348</v>
      </c>
      <c r="G16" s="98"/>
      <c r="H16" s="297"/>
      <c r="I16" s="110"/>
      <c r="J16" s="110"/>
      <c r="K16" s="110"/>
      <c r="L16" s="110"/>
      <c r="M16" s="110"/>
      <c r="N16" s="110"/>
      <c r="O16" s="110"/>
    </row>
    <row r="17" spans="1:15" s="122" customFormat="1" hidden="1" x14ac:dyDescent="0.25">
      <c r="A17" s="270"/>
      <c r="B17" s="266"/>
      <c r="C17" s="271"/>
      <c r="D17" s="275"/>
      <c r="E17" s="87">
        <f t="shared" si="1"/>
        <v>0</v>
      </c>
      <c r="F17" s="122" t="s">
        <v>348</v>
      </c>
      <c r="G17" s="98"/>
      <c r="H17" s="128"/>
      <c r="I17" s="110"/>
      <c r="J17" s="110"/>
      <c r="K17" s="110"/>
      <c r="L17" s="110"/>
      <c r="M17" s="110"/>
      <c r="N17" s="110"/>
      <c r="O17" s="110"/>
    </row>
    <row r="18" spans="1:15" s="122" customFormat="1" hidden="1" x14ac:dyDescent="0.25">
      <c r="A18" s="270"/>
      <c r="B18" s="266"/>
      <c r="C18" s="271"/>
      <c r="D18" s="275"/>
      <c r="E18" s="87">
        <f t="shared" si="1"/>
        <v>0</v>
      </c>
      <c r="F18" s="122" t="s">
        <v>348</v>
      </c>
      <c r="G18" s="98"/>
      <c r="H18" s="297"/>
      <c r="I18" s="110"/>
      <c r="J18" s="110"/>
      <c r="K18" s="110"/>
      <c r="L18" s="110"/>
      <c r="M18" s="110"/>
      <c r="N18" s="110"/>
      <c r="O18" s="110"/>
    </row>
    <row r="19" spans="1:15" s="122" customFormat="1" hidden="1" x14ac:dyDescent="0.25">
      <c r="A19" s="270"/>
      <c r="B19" s="266"/>
      <c r="C19" s="271"/>
      <c r="D19" s="275"/>
      <c r="E19" s="87">
        <f t="shared" si="1"/>
        <v>0</v>
      </c>
      <c r="F19" s="122" t="s">
        <v>348</v>
      </c>
      <c r="G19" s="98"/>
      <c r="H19" s="128"/>
      <c r="I19" s="110"/>
      <c r="J19" s="110"/>
      <c r="K19" s="110"/>
      <c r="L19" s="110"/>
      <c r="M19" s="110"/>
      <c r="N19" s="110"/>
      <c r="O19" s="110"/>
    </row>
    <row r="20" spans="1:15" s="122" customFormat="1" hidden="1" x14ac:dyDescent="0.25">
      <c r="A20" s="270"/>
      <c r="B20" s="266"/>
      <c r="C20" s="271"/>
      <c r="D20" s="275"/>
      <c r="E20" s="87">
        <f t="shared" si="1"/>
        <v>0</v>
      </c>
      <c r="F20" s="122" t="s">
        <v>348</v>
      </c>
      <c r="G20" s="98"/>
      <c r="H20" s="297"/>
      <c r="I20" s="110"/>
      <c r="J20" s="110"/>
      <c r="K20" s="110"/>
      <c r="L20" s="110"/>
      <c r="M20" s="110"/>
      <c r="N20" s="110"/>
      <c r="O20" s="110"/>
    </row>
    <row r="21" spans="1:15" s="122" customFormat="1" hidden="1" x14ac:dyDescent="0.25">
      <c r="A21" s="270"/>
      <c r="B21" s="266"/>
      <c r="C21" s="271"/>
      <c r="D21" s="275"/>
      <c r="E21" s="87">
        <f t="shared" si="1"/>
        <v>0</v>
      </c>
      <c r="F21" s="122" t="s">
        <v>348</v>
      </c>
      <c r="G21" s="98"/>
      <c r="H21" s="128"/>
      <c r="I21" s="110"/>
      <c r="J21" s="110"/>
      <c r="K21" s="110"/>
      <c r="L21" s="110"/>
      <c r="M21" s="110"/>
      <c r="N21" s="110"/>
      <c r="O21" s="110"/>
    </row>
    <row r="22" spans="1:15" s="122" customFormat="1" hidden="1" x14ac:dyDescent="0.25">
      <c r="A22" s="270"/>
      <c r="B22" s="266"/>
      <c r="C22" s="271"/>
      <c r="D22" s="275"/>
      <c r="E22" s="87">
        <f t="shared" si="1"/>
        <v>0</v>
      </c>
      <c r="F22" s="122" t="s">
        <v>348</v>
      </c>
      <c r="G22" s="98"/>
      <c r="H22" s="297"/>
      <c r="I22" s="110"/>
      <c r="J22" s="110"/>
      <c r="K22" s="110"/>
      <c r="L22" s="110"/>
      <c r="M22" s="110"/>
      <c r="N22" s="110"/>
      <c r="O22" s="110"/>
    </row>
    <row r="23" spans="1:15" s="122" customFormat="1" hidden="1" x14ac:dyDescent="0.25">
      <c r="A23" s="270"/>
      <c r="B23" s="266"/>
      <c r="C23" s="271"/>
      <c r="D23" s="275"/>
      <c r="E23" s="87">
        <f t="shared" si="1"/>
        <v>0</v>
      </c>
      <c r="F23" s="122" t="s">
        <v>348</v>
      </c>
      <c r="G23" s="98"/>
      <c r="H23" s="128"/>
      <c r="I23" s="110"/>
      <c r="J23" s="110"/>
      <c r="K23" s="110"/>
      <c r="L23" s="110"/>
      <c r="M23" s="110"/>
      <c r="N23" s="110"/>
      <c r="O23" s="110"/>
    </row>
    <row r="24" spans="1:15" s="122" customFormat="1" hidden="1" x14ac:dyDescent="0.25">
      <c r="A24" s="270"/>
      <c r="B24" s="266"/>
      <c r="C24" s="271"/>
      <c r="D24" s="275"/>
      <c r="E24" s="87">
        <f t="shared" si="1"/>
        <v>0</v>
      </c>
      <c r="F24" s="122" t="s">
        <v>348</v>
      </c>
      <c r="G24" s="98"/>
      <c r="H24" s="297"/>
      <c r="I24" s="110"/>
      <c r="J24" s="110"/>
      <c r="K24" s="110"/>
      <c r="L24" s="110"/>
      <c r="M24" s="110"/>
      <c r="N24" s="110"/>
      <c r="O24" s="110"/>
    </row>
    <row r="25" spans="1:15" s="122" customFormat="1" hidden="1" x14ac:dyDescent="0.25">
      <c r="A25" s="270"/>
      <c r="B25" s="266"/>
      <c r="C25" s="271"/>
      <c r="D25" s="275"/>
      <c r="E25" s="87">
        <f t="shared" si="1"/>
        <v>0</v>
      </c>
      <c r="F25" s="122" t="s">
        <v>348</v>
      </c>
      <c r="G25" s="98"/>
      <c r="H25" s="128"/>
      <c r="I25" s="110"/>
      <c r="J25" s="110"/>
      <c r="K25" s="110"/>
      <c r="L25" s="110"/>
      <c r="M25" s="110"/>
      <c r="N25" s="110"/>
      <c r="O25" s="110"/>
    </row>
    <row r="26" spans="1:15" s="122" customFormat="1" hidden="1" x14ac:dyDescent="0.25">
      <c r="A26" s="270"/>
      <c r="B26" s="266"/>
      <c r="C26" s="271"/>
      <c r="D26" s="275"/>
      <c r="E26" s="87">
        <f t="shared" si="1"/>
        <v>0</v>
      </c>
      <c r="F26" s="122" t="s">
        <v>348</v>
      </c>
      <c r="G26" s="98"/>
      <c r="H26" s="297"/>
      <c r="I26" s="110"/>
      <c r="J26" s="110"/>
      <c r="K26" s="110"/>
      <c r="L26" s="110"/>
      <c r="M26" s="110"/>
      <c r="N26" s="110"/>
      <c r="O26" s="110"/>
    </row>
    <row r="27" spans="1:15" s="122" customFormat="1" hidden="1" x14ac:dyDescent="0.25">
      <c r="A27" s="270"/>
      <c r="B27" s="266"/>
      <c r="C27" s="271"/>
      <c r="D27" s="275"/>
      <c r="E27" s="87">
        <f t="shared" si="1"/>
        <v>0</v>
      </c>
      <c r="F27" s="122" t="s">
        <v>348</v>
      </c>
      <c r="G27" s="98"/>
      <c r="H27" s="128"/>
      <c r="I27" s="110"/>
      <c r="J27" s="110"/>
      <c r="K27" s="110"/>
      <c r="L27" s="110"/>
      <c r="M27" s="110"/>
      <c r="N27" s="110"/>
      <c r="O27" s="110"/>
    </row>
    <row r="28" spans="1:15" s="122" customFormat="1" hidden="1" x14ac:dyDescent="0.25">
      <c r="A28" s="270"/>
      <c r="B28" s="266"/>
      <c r="C28" s="271"/>
      <c r="D28" s="275"/>
      <c r="E28" s="87">
        <f t="shared" si="1"/>
        <v>0</v>
      </c>
      <c r="F28" s="122" t="s">
        <v>348</v>
      </c>
      <c r="G28" s="98"/>
      <c r="H28" s="297"/>
      <c r="I28" s="110"/>
      <c r="J28" s="110"/>
      <c r="K28" s="110"/>
      <c r="L28" s="110"/>
      <c r="M28" s="110"/>
      <c r="N28" s="110"/>
      <c r="O28" s="110"/>
    </row>
    <row r="29" spans="1:15" s="122" customFormat="1" hidden="1" x14ac:dyDescent="0.25">
      <c r="A29" s="270"/>
      <c r="B29" s="266"/>
      <c r="C29" s="271"/>
      <c r="D29" s="275"/>
      <c r="E29" s="87">
        <f t="shared" si="1"/>
        <v>0</v>
      </c>
      <c r="F29" s="122" t="s">
        <v>348</v>
      </c>
      <c r="G29" s="98"/>
      <c r="H29" s="128"/>
      <c r="I29" s="110"/>
      <c r="J29" s="110"/>
      <c r="K29" s="110"/>
      <c r="L29" s="110"/>
      <c r="M29" s="110"/>
      <c r="N29" s="110"/>
      <c r="O29" s="110"/>
    </row>
    <row r="30" spans="1:15" s="122" customFormat="1" hidden="1" x14ac:dyDescent="0.25">
      <c r="A30" s="270"/>
      <c r="B30" s="266"/>
      <c r="C30" s="271"/>
      <c r="D30" s="275"/>
      <c r="E30" s="87">
        <f t="shared" si="1"/>
        <v>0</v>
      </c>
      <c r="F30" s="122" t="s">
        <v>348</v>
      </c>
      <c r="G30" s="98"/>
      <c r="H30" s="297"/>
      <c r="I30" s="110"/>
      <c r="J30" s="110"/>
      <c r="K30" s="110"/>
      <c r="L30" s="110"/>
      <c r="M30" s="110"/>
      <c r="N30" s="110"/>
      <c r="O30" s="110"/>
    </row>
    <row r="31" spans="1:15" s="122" customFormat="1" hidden="1" x14ac:dyDescent="0.25">
      <c r="A31" s="270"/>
      <c r="B31" s="266"/>
      <c r="C31" s="271"/>
      <c r="D31" s="275"/>
      <c r="E31" s="87">
        <f t="shared" si="1"/>
        <v>0</v>
      </c>
      <c r="F31" s="122" t="s">
        <v>348</v>
      </c>
      <c r="G31" s="98"/>
      <c r="H31" s="128"/>
      <c r="I31" s="110"/>
      <c r="J31" s="110"/>
      <c r="K31" s="110"/>
      <c r="L31" s="110"/>
      <c r="M31" s="110"/>
      <c r="N31" s="110"/>
      <c r="O31" s="110"/>
    </row>
    <row r="32" spans="1:15" s="122" customFormat="1" hidden="1" x14ac:dyDescent="0.25">
      <c r="A32" s="270"/>
      <c r="B32" s="266"/>
      <c r="C32" s="271"/>
      <c r="D32" s="275"/>
      <c r="E32" s="87">
        <f t="shared" si="1"/>
        <v>0</v>
      </c>
      <c r="F32" s="122" t="s">
        <v>348</v>
      </c>
      <c r="G32" s="98"/>
      <c r="H32" s="297"/>
      <c r="I32" s="110"/>
      <c r="J32" s="110"/>
      <c r="K32" s="110"/>
      <c r="L32" s="110"/>
      <c r="M32" s="110"/>
      <c r="N32" s="110"/>
      <c r="O32" s="110"/>
    </row>
    <row r="33" spans="1:15" s="122" customFormat="1" hidden="1" x14ac:dyDescent="0.25">
      <c r="A33" s="270"/>
      <c r="B33" s="266"/>
      <c r="C33" s="271"/>
      <c r="D33" s="275"/>
      <c r="E33" s="87">
        <f t="shared" si="1"/>
        <v>0</v>
      </c>
      <c r="F33" s="122" t="s">
        <v>348</v>
      </c>
      <c r="G33" s="98"/>
      <c r="H33" s="128"/>
      <c r="I33" s="110"/>
      <c r="J33" s="110"/>
      <c r="K33" s="110"/>
      <c r="L33" s="110"/>
      <c r="M33" s="110"/>
      <c r="N33" s="110"/>
      <c r="O33" s="110"/>
    </row>
    <row r="34" spans="1:15" s="122" customFormat="1" hidden="1" x14ac:dyDescent="0.25">
      <c r="A34" s="270"/>
      <c r="B34" s="266"/>
      <c r="C34" s="271"/>
      <c r="D34" s="275"/>
      <c r="E34" s="87">
        <f t="shared" si="1"/>
        <v>0</v>
      </c>
      <c r="F34" s="122" t="s">
        <v>348</v>
      </c>
      <c r="G34" s="98"/>
      <c r="H34" s="297"/>
      <c r="I34" s="110"/>
      <c r="J34" s="110"/>
      <c r="K34" s="110"/>
      <c r="L34" s="110"/>
      <c r="M34" s="110"/>
      <c r="N34" s="110"/>
      <c r="O34" s="110"/>
    </row>
    <row r="35" spans="1:15" s="122" customFormat="1" hidden="1" x14ac:dyDescent="0.25">
      <c r="A35" s="270"/>
      <c r="B35" s="266"/>
      <c r="C35" s="271"/>
      <c r="D35" s="275"/>
      <c r="E35" s="87">
        <f t="shared" si="1"/>
        <v>0</v>
      </c>
      <c r="F35" s="122" t="s">
        <v>348</v>
      </c>
      <c r="G35" s="98"/>
      <c r="H35" s="128"/>
      <c r="I35" s="110"/>
      <c r="J35" s="110"/>
      <c r="K35" s="110"/>
      <c r="L35" s="110"/>
      <c r="M35" s="110"/>
      <c r="N35" s="110"/>
      <c r="O35" s="110"/>
    </row>
    <row r="36" spans="1:15" s="122" customFormat="1" hidden="1" x14ac:dyDescent="0.25">
      <c r="A36" s="270"/>
      <c r="B36" s="266"/>
      <c r="C36" s="271"/>
      <c r="D36" s="275"/>
      <c r="E36" s="87">
        <f t="shared" si="1"/>
        <v>0</v>
      </c>
      <c r="F36" s="122" t="s">
        <v>348</v>
      </c>
      <c r="G36" s="98"/>
      <c r="H36" s="297"/>
      <c r="I36" s="110"/>
      <c r="J36" s="110"/>
      <c r="K36" s="110"/>
      <c r="L36" s="110"/>
      <c r="M36" s="110"/>
      <c r="N36" s="110"/>
      <c r="O36" s="110"/>
    </row>
    <row r="37" spans="1:15" s="122" customFormat="1" hidden="1" x14ac:dyDescent="0.25">
      <c r="A37" s="270"/>
      <c r="B37" s="266"/>
      <c r="C37" s="271"/>
      <c r="D37" s="275"/>
      <c r="E37" s="87">
        <f t="shared" ref="E37:E68" si="2">ROUND(C37*D37,2)</f>
        <v>0</v>
      </c>
      <c r="F37" s="122" t="s">
        <v>348</v>
      </c>
      <c r="G37" s="98"/>
      <c r="H37" s="128"/>
      <c r="I37" s="110"/>
      <c r="J37" s="110"/>
      <c r="K37" s="110"/>
      <c r="L37" s="110"/>
      <c r="M37" s="110"/>
      <c r="N37" s="110"/>
      <c r="O37" s="110"/>
    </row>
    <row r="38" spans="1:15" s="122" customFormat="1" hidden="1" x14ac:dyDescent="0.25">
      <c r="A38" s="270"/>
      <c r="B38" s="266"/>
      <c r="C38" s="271"/>
      <c r="D38" s="275"/>
      <c r="E38" s="87">
        <f t="shared" si="2"/>
        <v>0</v>
      </c>
      <c r="F38" s="122" t="s">
        <v>348</v>
      </c>
      <c r="G38" s="98"/>
      <c r="H38" s="297"/>
      <c r="I38" s="110"/>
      <c r="J38" s="110"/>
      <c r="K38" s="110"/>
      <c r="L38" s="110"/>
      <c r="M38" s="110"/>
      <c r="N38" s="110"/>
      <c r="O38" s="110"/>
    </row>
    <row r="39" spans="1:15" s="122" customFormat="1" hidden="1" x14ac:dyDescent="0.25">
      <c r="A39" s="270"/>
      <c r="B39" s="266"/>
      <c r="C39" s="271"/>
      <c r="D39" s="275"/>
      <c r="E39" s="87">
        <f t="shared" si="2"/>
        <v>0</v>
      </c>
      <c r="F39" s="122" t="s">
        <v>348</v>
      </c>
      <c r="G39" s="98"/>
      <c r="H39" s="128"/>
      <c r="I39" s="110"/>
      <c r="J39" s="110"/>
      <c r="K39" s="110"/>
      <c r="L39" s="110"/>
      <c r="M39" s="110"/>
      <c r="N39" s="110"/>
      <c r="O39" s="110"/>
    </row>
    <row r="40" spans="1:15" s="122" customFormat="1" hidden="1" x14ac:dyDescent="0.25">
      <c r="A40" s="270"/>
      <c r="B40" s="266"/>
      <c r="C40" s="271"/>
      <c r="D40" s="275"/>
      <c r="E40" s="87">
        <f t="shared" si="2"/>
        <v>0</v>
      </c>
      <c r="F40" s="122" t="s">
        <v>348</v>
      </c>
      <c r="G40" s="98"/>
      <c r="H40" s="297"/>
      <c r="I40" s="110"/>
      <c r="J40" s="110"/>
      <c r="K40" s="110"/>
      <c r="L40" s="110"/>
      <c r="M40" s="110"/>
      <c r="N40" s="110"/>
      <c r="O40" s="110"/>
    </row>
    <row r="41" spans="1:15" s="122" customFormat="1" hidden="1" x14ac:dyDescent="0.25">
      <c r="A41" s="270"/>
      <c r="B41" s="266"/>
      <c r="C41" s="271"/>
      <c r="D41" s="275"/>
      <c r="E41" s="87">
        <f t="shared" si="2"/>
        <v>0</v>
      </c>
      <c r="F41" s="122" t="s">
        <v>348</v>
      </c>
      <c r="G41" s="98"/>
      <c r="H41" s="128"/>
      <c r="I41" s="110"/>
      <c r="J41" s="110"/>
      <c r="K41" s="110"/>
      <c r="L41" s="110"/>
      <c r="M41" s="110"/>
      <c r="N41" s="110"/>
      <c r="O41" s="110"/>
    </row>
    <row r="42" spans="1:15" s="122" customFormat="1" hidden="1" x14ac:dyDescent="0.25">
      <c r="A42" s="270"/>
      <c r="B42" s="266"/>
      <c r="C42" s="271"/>
      <c r="D42" s="275"/>
      <c r="E42" s="87">
        <f t="shared" si="2"/>
        <v>0</v>
      </c>
      <c r="F42" s="122" t="s">
        <v>348</v>
      </c>
      <c r="G42" s="98"/>
      <c r="H42" s="297"/>
      <c r="I42" s="110"/>
      <c r="J42" s="110"/>
      <c r="K42" s="110"/>
      <c r="L42" s="110"/>
      <c r="M42" s="110"/>
      <c r="N42" s="110"/>
      <c r="O42" s="110"/>
    </row>
    <row r="43" spans="1:15" s="122" customFormat="1" hidden="1" x14ac:dyDescent="0.25">
      <c r="A43" s="270"/>
      <c r="B43" s="266"/>
      <c r="C43" s="271"/>
      <c r="D43" s="275"/>
      <c r="E43" s="87">
        <f t="shared" si="2"/>
        <v>0</v>
      </c>
      <c r="F43" s="122" t="s">
        <v>348</v>
      </c>
      <c r="G43" s="98"/>
      <c r="H43" s="128"/>
      <c r="I43" s="110"/>
      <c r="J43" s="110"/>
      <c r="K43" s="110"/>
      <c r="L43" s="110"/>
      <c r="M43" s="110"/>
      <c r="N43" s="110"/>
      <c r="O43" s="110"/>
    </row>
    <row r="44" spans="1:15" s="122" customFormat="1" hidden="1" x14ac:dyDescent="0.25">
      <c r="A44" s="270"/>
      <c r="B44" s="266"/>
      <c r="C44" s="271"/>
      <c r="D44" s="275"/>
      <c r="E44" s="87">
        <f t="shared" si="2"/>
        <v>0</v>
      </c>
      <c r="F44" s="122" t="s">
        <v>348</v>
      </c>
      <c r="G44" s="98"/>
      <c r="H44" s="297"/>
      <c r="I44" s="110"/>
      <c r="J44" s="110"/>
      <c r="K44" s="110"/>
      <c r="L44" s="110"/>
      <c r="M44" s="110"/>
      <c r="N44" s="110"/>
      <c r="O44" s="110"/>
    </row>
    <row r="45" spans="1:15" s="122" customFormat="1" hidden="1" x14ac:dyDescent="0.25">
      <c r="A45" s="270"/>
      <c r="B45" s="266"/>
      <c r="C45" s="271"/>
      <c r="D45" s="275"/>
      <c r="E45" s="87">
        <f t="shared" si="2"/>
        <v>0</v>
      </c>
      <c r="F45" s="122" t="s">
        <v>348</v>
      </c>
      <c r="G45" s="98"/>
      <c r="H45" s="128"/>
      <c r="I45" s="110"/>
      <c r="J45" s="110"/>
      <c r="K45" s="110"/>
      <c r="L45" s="110"/>
      <c r="M45" s="110"/>
      <c r="N45" s="110"/>
      <c r="O45" s="110"/>
    </row>
    <row r="46" spans="1:15" s="122" customFormat="1" hidden="1" x14ac:dyDescent="0.25">
      <c r="A46" s="270"/>
      <c r="B46" s="266"/>
      <c r="C46" s="271"/>
      <c r="D46" s="275"/>
      <c r="E46" s="87">
        <f t="shared" si="2"/>
        <v>0</v>
      </c>
      <c r="F46" s="122" t="s">
        <v>348</v>
      </c>
      <c r="G46" s="98"/>
      <c r="H46" s="297"/>
      <c r="I46" s="110"/>
      <c r="J46" s="110"/>
      <c r="K46" s="110"/>
      <c r="L46" s="110"/>
      <c r="M46" s="110"/>
      <c r="N46" s="110"/>
      <c r="O46" s="110"/>
    </row>
    <row r="47" spans="1:15" s="122" customFormat="1" hidden="1" x14ac:dyDescent="0.25">
      <c r="A47" s="270"/>
      <c r="B47" s="266"/>
      <c r="C47" s="271"/>
      <c r="D47" s="275"/>
      <c r="E47" s="87">
        <f t="shared" si="2"/>
        <v>0</v>
      </c>
      <c r="F47" s="122" t="s">
        <v>348</v>
      </c>
      <c r="G47" s="98"/>
      <c r="H47" s="128"/>
      <c r="I47" s="110"/>
      <c r="J47" s="110"/>
      <c r="K47" s="110"/>
      <c r="L47" s="110"/>
      <c r="M47" s="110"/>
      <c r="N47" s="110"/>
      <c r="O47" s="110"/>
    </row>
    <row r="48" spans="1:15" s="122" customFormat="1" hidden="1" x14ac:dyDescent="0.25">
      <c r="A48" s="270"/>
      <c r="B48" s="266"/>
      <c r="C48" s="271"/>
      <c r="D48" s="275"/>
      <c r="E48" s="87">
        <f t="shared" si="2"/>
        <v>0</v>
      </c>
      <c r="F48" s="122" t="s">
        <v>348</v>
      </c>
      <c r="G48" s="98"/>
      <c r="H48" s="297"/>
      <c r="I48" s="110"/>
      <c r="J48" s="110"/>
      <c r="K48" s="110"/>
      <c r="L48" s="110"/>
      <c r="M48" s="110"/>
      <c r="N48" s="110"/>
      <c r="O48" s="110"/>
    </row>
    <row r="49" spans="1:15" s="122" customFormat="1" hidden="1" x14ac:dyDescent="0.25">
      <c r="A49" s="270"/>
      <c r="B49" s="266"/>
      <c r="C49" s="271"/>
      <c r="D49" s="275"/>
      <c r="E49" s="87">
        <f t="shared" si="2"/>
        <v>0</v>
      </c>
      <c r="F49" s="122" t="s">
        <v>348</v>
      </c>
      <c r="G49" s="98"/>
      <c r="H49" s="128"/>
      <c r="I49" s="110"/>
      <c r="J49" s="110"/>
      <c r="K49" s="110"/>
      <c r="L49" s="110"/>
      <c r="M49" s="110"/>
      <c r="N49" s="110"/>
      <c r="O49" s="110"/>
    </row>
    <row r="50" spans="1:15" s="122" customFormat="1" hidden="1" x14ac:dyDescent="0.25">
      <c r="A50" s="270"/>
      <c r="B50" s="266"/>
      <c r="C50" s="271"/>
      <c r="D50" s="275"/>
      <c r="E50" s="87">
        <f t="shared" si="2"/>
        <v>0</v>
      </c>
      <c r="F50" s="122" t="s">
        <v>348</v>
      </c>
      <c r="G50" s="98"/>
      <c r="H50" s="297"/>
      <c r="I50" s="110"/>
      <c r="J50" s="110"/>
      <c r="K50" s="110"/>
      <c r="L50" s="110"/>
      <c r="M50" s="110"/>
      <c r="N50" s="110"/>
      <c r="O50" s="110"/>
    </row>
    <row r="51" spans="1:15" s="122" customFormat="1" hidden="1" x14ac:dyDescent="0.25">
      <c r="A51" s="270"/>
      <c r="B51" s="266"/>
      <c r="C51" s="271"/>
      <c r="D51" s="275"/>
      <c r="E51" s="87">
        <f t="shared" si="2"/>
        <v>0</v>
      </c>
      <c r="F51" s="122" t="s">
        <v>348</v>
      </c>
      <c r="G51" s="98"/>
      <c r="H51" s="128"/>
      <c r="I51" s="110"/>
      <c r="J51" s="110"/>
      <c r="K51" s="110"/>
      <c r="L51" s="110"/>
      <c r="M51" s="110"/>
      <c r="N51" s="110"/>
      <c r="O51" s="110"/>
    </row>
    <row r="52" spans="1:15" s="122" customFormat="1" hidden="1" x14ac:dyDescent="0.25">
      <c r="A52" s="270"/>
      <c r="B52" s="266"/>
      <c r="C52" s="271"/>
      <c r="D52" s="275"/>
      <c r="E52" s="87">
        <f t="shared" si="2"/>
        <v>0</v>
      </c>
      <c r="F52" s="122" t="s">
        <v>348</v>
      </c>
      <c r="G52" s="98"/>
      <c r="H52" s="297"/>
      <c r="I52" s="110"/>
      <c r="J52" s="110"/>
      <c r="K52" s="110"/>
      <c r="L52" s="110"/>
      <c r="M52" s="110"/>
      <c r="N52" s="110"/>
      <c r="O52" s="110"/>
    </row>
    <row r="53" spans="1:15" s="122" customFormat="1" hidden="1" x14ac:dyDescent="0.25">
      <c r="A53" s="270"/>
      <c r="B53" s="266"/>
      <c r="C53" s="271"/>
      <c r="D53" s="275"/>
      <c r="E53" s="87">
        <f t="shared" si="2"/>
        <v>0</v>
      </c>
      <c r="F53" s="122" t="s">
        <v>348</v>
      </c>
      <c r="G53" s="98"/>
      <c r="H53" s="128"/>
      <c r="I53" s="110"/>
      <c r="J53" s="110"/>
      <c r="K53" s="110"/>
      <c r="L53" s="110"/>
      <c r="M53" s="110"/>
      <c r="N53" s="110"/>
      <c r="O53" s="110"/>
    </row>
    <row r="54" spans="1:15" s="122" customFormat="1" hidden="1" x14ac:dyDescent="0.25">
      <c r="A54" s="270"/>
      <c r="B54" s="266"/>
      <c r="C54" s="271"/>
      <c r="D54" s="275"/>
      <c r="E54" s="87">
        <f t="shared" si="2"/>
        <v>0</v>
      </c>
      <c r="F54" s="122" t="s">
        <v>348</v>
      </c>
      <c r="G54" s="98"/>
      <c r="H54" s="297"/>
      <c r="I54" s="110"/>
      <c r="J54" s="110"/>
      <c r="K54" s="110"/>
      <c r="L54" s="110"/>
      <c r="M54" s="110"/>
      <c r="N54" s="110"/>
      <c r="O54" s="110"/>
    </row>
    <row r="55" spans="1:15" s="122" customFormat="1" hidden="1" x14ac:dyDescent="0.25">
      <c r="A55" s="270"/>
      <c r="B55" s="266"/>
      <c r="C55" s="271"/>
      <c r="D55" s="275"/>
      <c r="E55" s="87">
        <f t="shared" si="2"/>
        <v>0</v>
      </c>
      <c r="F55" s="122" t="s">
        <v>348</v>
      </c>
      <c r="G55" s="98"/>
      <c r="H55" s="128"/>
      <c r="I55" s="110"/>
      <c r="J55" s="110"/>
      <c r="K55" s="110"/>
      <c r="L55" s="110"/>
      <c r="M55" s="110"/>
      <c r="N55" s="110"/>
      <c r="O55" s="110"/>
    </row>
    <row r="56" spans="1:15" s="122" customFormat="1" hidden="1" x14ac:dyDescent="0.25">
      <c r="A56" s="270"/>
      <c r="B56" s="266"/>
      <c r="C56" s="271"/>
      <c r="D56" s="275"/>
      <c r="E56" s="87">
        <f t="shared" si="2"/>
        <v>0</v>
      </c>
      <c r="F56" s="122" t="s">
        <v>348</v>
      </c>
      <c r="G56" s="98"/>
      <c r="H56" s="297"/>
      <c r="I56" s="110"/>
      <c r="J56" s="110"/>
      <c r="K56" s="110"/>
      <c r="L56" s="110"/>
      <c r="M56" s="110"/>
      <c r="N56" s="110"/>
      <c r="O56" s="110"/>
    </row>
    <row r="57" spans="1:15" s="122" customFormat="1" hidden="1" x14ac:dyDescent="0.25">
      <c r="A57" s="270"/>
      <c r="B57" s="266"/>
      <c r="C57" s="271"/>
      <c r="D57" s="275"/>
      <c r="E57" s="87">
        <f t="shared" si="2"/>
        <v>0</v>
      </c>
      <c r="F57" s="122" t="s">
        <v>348</v>
      </c>
      <c r="G57" s="98"/>
      <c r="H57" s="128"/>
      <c r="I57" s="110"/>
      <c r="J57" s="110"/>
      <c r="K57" s="110"/>
      <c r="L57" s="110"/>
      <c r="M57" s="110"/>
      <c r="N57" s="110"/>
      <c r="O57" s="110"/>
    </row>
    <row r="58" spans="1:15" s="122" customFormat="1" hidden="1" x14ac:dyDescent="0.25">
      <c r="A58" s="270"/>
      <c r="B58" s="266"/>
      <c r="C58" s="271"/>
      <c r="D58" s="275"/>
      <c r="E58" s="87">
        <f t="shared" si="2"/>
        <v>0</v>
      </c>
      <c r="F58" s="122" t="s">
        <v>348</v>
      </c>
      <c r="G58" s="98"/>
      <c r="H58" s="297"/>
      <c r="I58" s="110"/>
      <c r="J58" s="110"/>
      <c r="K58" s="110"/>
      <c r="L58" s="110"/>
      <c r="M58" s="110"/>
      <c r="N58" s="110"/>
      <c r="O58" s="110"/>
    </row>
    <row r="59" spans="1:15" s="122" customFormat="1" hidden="1" x14ac:dyDescent="0.25">
      <c r="A59" s="270"/>
      <c r="B59" s="266"/>
      <c r="C59" s="271"/>
      <c r="D59" s="275"/>
      <c r="E59" s="87">
        <f t="shared" si="2"/>
        <v>0</v>
      </c>
      <c r="F59" s="122" t="s">
        <v>348</v>
      </c>
      <c r="G59" s="98"/>
      <c r="H59" s="128"/>
      <c r="I59" s="110"/>
      <c r="J59" s="110"/>
      <c r="K59" s="110"/>
      <c r="L59" s="110"/>
      <c r="M59" s="110"/>
      <c r="N59" s="110"/>
      <c r="O59" s="110"/>
    </row>
    <row r="60" spans="1:15" s="122" customFormat="1" hidden="1" x14ac:dyDescent="0.25">
      <c r="A60" s="270"/>
      <c r="B60" s="266"/>
      <c r="C60" s="271"/>
      <c r="D60" s="275"/>
      <c r="E60" s="87">
        <f t="shared" si="2"/>
        <v>0</v>
      </c>
      <c r="F60" s="122" t="s">
        <v>348</v>
      </c>
      <c r="G60" s="98"/>
      <c r="H60" s="297"/>
      <c r="I60" s="110"/>
      <c r="J60" s="110"/>
      <c r="K60" s="110"/>
      <c r="L60" s="110"/>
      <c r="M60" s="110"/>
      <c r="N60" s="110"/>
      <c r="O60" s="110"/>
    </row>
    <row r="61" spans="1:15" s="122" customFormat="1" hidden="1" x14ac:dyDescent="0.25">
      <c r="A61" s="270"/>
      <c r="B61" s="266"/>
      <c r="C61" s="271"/>
      <c r="D61" s="275"/>
      <c r="E61" s="87">
        <f t="shared" si="2"/>
        <v>0</v>
      </c>
      <c r="F61" s="122" t="s">
        <v>348</v>
      </c>
      <c r="G61" s="98"/>
      <c r="H61" s="128"/>
      <c r="I61" s="110"/>
      <c r="J61" s="110"/>
      <c r="K61" s="110"/>
      <c r="L61" s="110"/>
      <c r="M61" s="110"/>
      <c r="N61" s="110"/>
      <c r="O61" s="110"/>
    </row>
    <row r="62" spans="1:15" s="122" customFormat="1" hidden="1" x14ac:dyDescent="0.25">
      <c r="A62" s="270"/>
      <c r="B62" s="266"/>
      <c r="C62" s="271"/>
      <c r="D62" s="275"/>
      <c r="E62" s="87">
        <f t="shared" si="2"/>
        <v>0</v>
      </c>
      <c r="F62" s="122" t="s">
        <v>348</v>
      </c>
      <c r="G62" s="98"/>
      <c r="H62" s="297"/>
      <c r="I62" s="110"/>
      <c r="J62" s="110"/>
      <c r="K62" s="110"/>
      <c r="L62" s="110"/>
      <c r="M62" s="110"/>
      <c r="N62" s="110"/>
      <c r="O62" s="110"/>
    </row>
    <row r="63" spans="1:15" s="122" customFormat="1" hidden="1" x14ac:dyDescent="0.25">
      <c r="A63" s="270"/>
      <c r="B63" s="266"/>
      <c r="C63" s="271"/>
      <c r="D63" s="275"/>
      <c r="E63" s="87">
        <f t="shared" si="2"/>
        <v>0</v>
      </c>
      <c r="F63" s="122" t="s">
        <v>348</v>
      </c>
      <c r="G63" s="98"/>
      <c r="H63" s="128"/>
      <c r="I63" s="110"/>
      <c r="J63" s="110"/>
      <c r="K63" s="110"/>
      <c r="L63" s="110"/>
      <c r="M63" s="110"/>
      <c r="N63" s="110"/>
      <c r="O63" s="110"/>
    </row>
    <row r="64" spans="1:15" s="122" customFormat="1" hidden="1" x14ac:dyDescent="0.25">
      <c r="A64" s="270"/>
      <c r="B64" s="266"/>
      <c r="C64" s="271"/>
      <c r="D64" s="275"/>
      <c r="E64" s="87">
        <f t="shared" si="2"/>
        <v>0</v>
      </c>
      <c r="F64" s="122" t="s">
        <v>348</v>
      </c>
      <c r="G64" s="98"/>
      <c r="H64" s="297"/>
      <c r="I64" s="110"/>
      <c r="J64" s="110"/>
      <c r="K64" s="110"/>
      <c r="L64" s="110"/>
      <c r="M64" s="110"/>
      <c r="N64" s="110"/>
      <c r="O64" s="110"/>
    </row>
    <row r="65" spans="1:15" s="122" customFormat="1" hidden="1" x14ac:dyDescent="0.25">
      <c r="A65" s="270"/>
      <c r="B65" s="266"/>
      <c r="C65" s="271"/>
      <c r="D65" s="275"/>
      <c r="E65" s="87">
        <f t="shared" si="2"/>
        <v>0</v>
      </c>
      <c r="F65" s="122" t="s">
        <v>348</v>
      </c>
      <c r="G65" s="98"/>
      <c r="H65" s="128"/>
      <c r="I65" s="110"/>
      <c r="J65" s="110"/>
      <c r="K65" s="110"/>
      <c r="L65" s="110"/>
      <c r="M65" s="110"/>
      <c r="N65" s="110"/>
      <c r="O65" s="110"/>
    </row>
    <row r="66" spans="1:15" s="122" customFormat="1" hidden="1" x14ac:dyDescent="0.25">
      <c r="A66" s="270"/>
      <c r="B66" s="266"/>
      <c r="C66" s="271"/>
      <c r="D66" s="275"/>
      <c r="E66" s="87">
        <f t="shared" si="2"/>
        <v>0</v>
      </c>
      <c r="F66" s="122" t="s">
        <v>348</v>
      </c>
      <c r="G66" s="98"/>
      <c r="H66" s="297"/>
      <c r="I66" s="110"/>
      <c r="J66" s="110"/>
      <c r="K66" s="110"/>
      <c r="L66" s="110"/>
      <c r="M66" s="110"/>
      <c r="N66" s="110"/>
      <c r="O66" s="110"/>
    </row>
    <row r="67" spans="1:15" s="122" customFormat="1" hidden="1" x14ac:dyDescent="0.25">
      <c r="A67" s="270"/>
      <c r="B67" s="266"/>
      <c r="C67" s="271"/>
      <c r="D67" s="275"/>
      <c r="E67" s="87">
        <f t="shared" si="2"/>
        <v>0</v>
      </c>
      <c r="F67" s="122" t="s">
        <v>348</v>
      </c>
      <c r="G67" s="98"/>
      <c r="H67" s="128"/>
      <c r="I67" s="110"/>
      <c r="J67" s="110"/>
      <c r="K67" s="110"/>
      <c r="L67" s="110"/>
      <c r="M67" s="110"/>
      <c r="N67" s="110"/>
      <c r="O67" s="110"/>
    </row>
    <row r="68" spans="1:15" s="122" customFormat="1" hidden="1" x14ac:dyDescent="0.25">
      <c r="A68" s="270"/>
      <c r="B68" s="266"/>
      <c r="C68" s="271"/>
      <c r="D68" s="275"/>
      <c r="E68" s="87">
        <f t="shared" si="2"/>
        <v>0</v>
      </c>
      <c r="F68" s="122" t="s">
        <v>348</v>
      </c>
      <c r="G68" s="98"/>
      <c r="H68" s="297"/>
      <c r="I68" s="110"/>
      <c r="J68" s="110"/>
      <c r="K68" s="110"/>
      <c r="L68" s="110"/>
      <c r="M68" s="110"/>
      <c r="N68" s="110"/>
      <c r="O68" s="110"/>
    </row>
    <row r="69" spans="1:15" s="122" customFormat="1" hidden="1" x14ac:dyDescent="0.25">
      <c r="A69" s="270"/>
      <c r="B69" s="266"/>
      <c r="C69" s="271"/>
      <c r="D69" s="275"/>
      <c r="E69" s="87">
        <f t="shared" ref="E69:E100" si="3">ROUND(C69*D69,2)</f>
        <v>0</v>
      </c>
      <c r="F69" s="122" t="s">
        <v>348</v>
      </c>
      <c r="G69" s="98"/>
      <c r="H69" s="128"/>
      <c r="I69" s="110"/>
      <c r="J69" s="110"/>
      <c r="K69" s="110"/>
      <c r="L69" s="110"/>
      <c r="M69" s="110"/>
      <c r="N69" s="110"/>
      <c r="O69" s="110"/>
    </row>
    <row r="70" spans="1:15" s="122" customFormat="1" hidden="1" x14ac:dyDescent="0.25">
      <c r="A70" s="270"/>
      <c r="B70" s="266"/>
      <c r="C70" s="271"/>
      <c r="D70" s="275"/>
      <c r="E70" s="87">
        <f t="shared" si="3"/>
        <v>0</v>
      </c>
      <c r="F70" s="122" t="s">
        <v>348</v>
      </c>
      <c r="G70" s="98"/>
      <c r="H70" s="297"/>
      <c r="I70" s="110"/>
      <c r="J70" s="110"/>
      <c r="K70" s="110"/>
      <c r="L70" s="110"/>
      <c r="M70" s="110"/>
      <c r="N70" s="110"/>
      <c r="O70" s="110"/>
    </row>
    <row r="71" spans="1:15" s="122" customFormat="1" hidden="1" x14ac:dyDescent="0.25">
      <c r="A71" s="270"/>
      <c r="B71" s="266"/>
      <c r="C71" s="271"/>
      <c r="D71" s="275"/>
      <c r="E71" s="87">
        <f t="shared" si="3"/>
        <v>0</v>
      </c>
      <c r="F71" s="122" t="s">
        <v>348</v>
      </c>
      <c r="G71" s="98"/>
      <c r="H71" s="128"/>
      <c r="I71" s="110"/>
      <c r="J71" s="110"/>
      <c r="K71" s="110"/>
      <c r="L71" s="110"/>
      <c r="M71" s="110"/>
      <c r="N71" s="110"/>
      <c r="O71" s="110"/>
    </row>
    <row r="72" spans="1:15" s="122" customFormat="1" hidden="1" x14ac:dyDescent="0.25">
      <c r="A72" s="270"/>
      <c r="B72" s="266"/>
      <c r="C72" s="271"/>
      <c r="D72" s="275"/>
      <c r="E72" s="87">
        <f t="shared" si="3"/>
        <v>0</v>
      </c>
      <c r="F72" s="122" t="s">
        <v>348</v>
      </c>
      <c r="G72" s="98"/>
      <c r="H72" s="297"/>
      <c r="I72" s="110"/>
      <c r="J72" s="110"/>
      <c r="K72" s="110"/>
      <c r="L72" s="110"/>
      <c r="M72" s="110"/>
      <c r="N72" s="110"/>
      <c r="O72" s="110"/>
    </row>
    <row r="73" spans="1:15" s="122" customFormat="1" hidden="1" x14ac:dyDescent="0.25">
      <c r="A73" s="270"/>
      <c r="B73" s="266"/>
      <c r="C73" s="271"/>
      <c r="D73" s="275"/>
      <c r="E73" s="87">
        <f t="shared" si="3"/>
        <v>0</v>
      </c>
      <c r="F73" s="122" t="s">
        <v>348</v>
      </c>
      <c r="G73" s="98"/>
      <c r="H73" s="128"/>
      <c r="I73" s="110"/>
      <c r="J73" s="110"/>
      <c r="K73" s="110"/>
      <c r="L73" s="110"/>
      <c r="M73" s="110"/>
      <c r="N73" s="110"/>
      <c r="O73" s="110"/>
    </row>
    <row r="74" spans="1:15" s="122" customFormat="1" hidden="1" x14ac:dyDescent="0.25">
      <c r="A74" s="270"/>
      <c r="B74" s="266"/>
      <c r="C74" s="271"/>
      <c r="D74" s="275"/>
      <c r="E74" s="87">
        <f t="shared" si="3"/>
        <v>0</v>
      </c>
      <c r="F74" s="122" t="s">
        <v>348</v>
      </c>
      <c r="G74" s="98"/>
      <c r="H74" s="297"/>
      <c r="I74" s="110"/>
      <c r="J74" s="110"/>
      <c r="K74" s="110"/>
      <c r="L74" s="110"/>
      <c r="M74" s="110"/>
      <c r="N74" s="110"/>
      <c r="O74" s="110"/>
    </row>
    <row r="75" spans="1:15" s="122" customFormat="1" hidden="1" x14ac:dyDescent="0.25">
      <c r="A75" s="270"/>
      <c r="B75" s="266"/>
      <c r="C75" s="271"/>
      <c r="D75" s="275"/>
      <c r="E75" s="87">
        <f t="shared" si="3"/>
        <v>0</v>
      </c>
      <c r="F75" s="122" t="s">
        <v>348</v>
      </c>
      <c r="G75" s="98"/>
      <c r="H75" s="128"/>
      <c r="I75" s="110"/>
      <c r="J75" s="110"/>
      <c r="K75" s="110"/>
      <c r="L75" s="110"/>
      <c r="M75" s="110"/>
      <c r="N75" s="110"/>
      <c r="O75" s="110"/>
    </row>
    <row r="76" spans="1:15" s="122" customFormat="1" hidden="1" x14ac:dyDescent="0.25">
      <c r="A76" s="270"/>
      <c r="B76" s="266"/>
      <c r="C76" s="271"/>
      <c r="D76" s="275"/>
      <c r="E76" s="87">
        <f t="shared" si="3"/>
        <v>0</v>
      </c>
      <c r="F76" s="122" t="s">
        <v>348</v>
      </c>
      <c r="G76" s="98"/>
      <c r="H76" s="297"/>
      <c r="I76" s="110"/>
      <c r="J76" s="110"/>
      <c r="K76" s="110"/>
      <c r="L76" s="110"/>
      <c r="M76" s="110"/>
      <c r="N76" s="110"/>
      <c r="O76" s="110"/>
    </row>
    <row r="77" spans="1:15" s="122" customFormat="1" hidden="1" x14ac:dyDescent="0.25">
      <c r="A77" s="270"/>
      <c r="B77" s="266"/>
      <c r="C77" s="271"/>
      <c r="D77" s="275"/>
      <c r="E77" s="87">
        <f t="shared" si="3"/>
        <v>0</v>
      </c>
      <c r="F77" s="122" t="s">
        <v>348</v>
      </c>
      <c r="G77" s="98"/>
      <c r="H77" s="128"/>
      <c r="I77" s="110"/>
      <c r="J77" s="110"/>
      <c r="K77" s="110"/>
      <c r="L77" s="110"/>
      <c r="M77" s="110"/>
      <c r="N77" s="110"/>
      <c r="O77" s="110"/>
    </row>
    <row r="78" spans="1:15" s="122" customFormat="1" hidden="1" x14ac:dyDescent="0.25">
      <c r="A78" s="270"/>
      <c r="B78" s="266"/>
      <c r="C78" s="271"/>
      <c r="D78" s="275"/>
      <c r="E78" s="87">
        <f t="shared" si="3"/>
        <v>0</v>
      </c>
      <c r="F78" s="122" t="s">
        <v>348</v>
      </c>
      <c r="G78" s="98"/>
      <c r="H78" s="297"/>
      <c r="I78" s="110"/>
      <c r="J78" s="110"/>
      <c r="K78" s="110"/>
      <c r="L78" s="110"/>
      <c r="M78" s="110"/>
      <c r="N78" s="110"/>
      <c r="O78" s="110"/>
    </row>
    <row r="79" spans="1:15" s="122" customFormat="1" hidden="1" x14ac:dyDescent="0.25">
      <c r="A79" s="270"/>
      <c r="B79" s="266"/>
      <c r="C79" s="271"/>
      <c r="D79" s="275"/>
      <c r="E79" s="87">
        <f t="shared" si="3"/>
        <v>0</v>
      </c>
      <c r="F79" s="122" t="s">
        <v>348</v>
      </c>
      <c r="G79" s="98"/>
      <c r="H79" s="128"/>
      <c r="I79" s="110"/>
      <c r="J79" s="110"/>
      <c r="K79" s="110"/>
      <c r="L79" s="110"/>
      <c r="M79" s="110"/>
      <c r="N79" s="110"/>
      <c r="O79" s="110"/>
    </row>
    <row r="80" spans="1:15" s="122" customFormat="1" hidden="1" x14ac:dyDescent="0.25">
      <c r="A80" s="270"/>
      <c r="B80" s="266"/>
      <c r="C80" s="271"/>
      <c r="D80" s="275"/>
      <c r="E80" s="87">
        <f t="shared" si="3"/>
        <v>0</v>
      </c>
      <c r="F80" s="122" t="s">
        <v>348</v>
      </c>
      <c r="G80" s="98"/>
      <c r="H80" s="297"/>
      <c r="I80" s="110"/>
      <c r="J80" s="110"/>
      <c r="K80" s="110"/>
      <c r="L80" s="110"/>
      <c r="M80" s="110"/>
      <c r="N80" s="110"/>
      <c r="O80" s="110"/>
    </row>
    <row r="81" spans="1:15" s="122" customFormat="1" hidden="1" x14ac:dyDescent="0.25">
      <c r="A81" s="270"/>
      <c r="B81" s="266"/>
      <c r="C81" s="271"/>
      <c r="D81" s="275"/>
      <c r="E81" s="87">
        <f t="shared" si="3"/>
        <v>0</v>
      </c>
      <c r="F81" s="122" t="s">
        <v>348</v>
      </c>
      <c r="G81" s="98"/>
      <c r="H81" s="128"/>
      <c r="I81" s="110"/>
      <c r="J81" s="110"/>
      <c r="K81" s="110"/>
      <c r="L81" s="110"/>
      <c r="M81" s="110"/>
      <c r="N81" s="110"/>
      <c r="O81" s="110"/>
    </row>
    <row r="82" spans="1:15" s="122" customFormat="1" hidden="1" x14ac:dyDescent="0.25">
      <c r="A82" s="270"/>
      <c r="B82" s="266"/>
      <c r="C82" s="271"/>
      <c r="D82" s="275"/>
      <c r="E82" s="87">
        <f t="shared" si="3"/>
        <v>0</v>
      </c>
      <c r="F82" s="122" t="s">
        <v>348</v>
      </c>
      <c r="G82" s="98"/>
      <c r="H82" s="297"/>
      <c r="I82" s="110"/>
      <c r="J82" s="110"/>
      <c r="K82" s="110"/>
      <c r="L82" s="110"/>
      <c r="M82" s="110"/>
      <c r="N82" s="110"/>
      <c r="O82" s="110"/>
    </row>
    <row r="83" spans="1:15" s="122" customFormat="1" hidden="1" x14ac:dyDescent="0.25">
      <c r="A83" s="270"/>
      <c r="B83" s="266"/>
      <c r="C83" s="271"/>
      <c r="D83" s="275"/>
      <c r="E83" s="87">
        <f t="shared" si="3"/>
        <v>0</v>
      </c>
      <c r="F83" s="122" t="s">
        <v>348</v>
      </c>
      <c r="G83" s="98"/>
      <c r="H83" s="128"/>
      <c r="I83" s="110"/>
      <c r="J83" s="110"/>
      <c r="K83" s="110"/>
      <c r="L83" s="110"/>
      <c r="M83" s="110"/>
      <c r="N83" s="110"/>
      <c r="O83" s="110"/>
    </row>
    <row r="84" spans="1:15" s="122" customFormat="1" hidden="1" x14ac:dyDescent="0.25">
      <c r="A84" s="270"/>
      <c r="B84" s="266"/>
      <c r="C84" s="271"/>
      <c r="D84" s="275"/>
      <c r="E84" s="87">
        <f t="shared" si="3"/>
        <v>0</v>
      </c>
      <c r="F84" s="122" t="s">
        <v>348</v>
      </c>
      <c r="G84" s="98"/>
      <c r="H84" s="297"/>
      <c r="I84" s="110"/>
      <c r="J84" s="110"/>
      <c r="K84" s="110"/>
      <c r="L84" s="110"/>
      <c r="M84" s="110"/>
      <c r="N84" s="110"/>
      <c r="O84" s="110"/>
    </row>
    <row r="85" spans="1:15" s="122" customFormat="1" hidden="1" x14ac:dyDescent="0.25">
      <c r="A85" s="270"/>
      <c r="B85" s="266"/>
      <c r="C85" s="271"/>
      <c r="D85" s="275"/>
      <c r="E85" s="87">
        <f t="shared" si="3"/>
        <v>0</v>
      </c>
      <c r="F85" s="122" t="s">
        <v>348</v>
      </c>
      <c r="G85" s="98"/>
      <c r="H85" s="128"/>
      <c r="I85" s="110"/>
      <c r="J85" s="110"/>
      <c r="K85" s="110"/>
      <c r="L85" s="110"/>
      <c r="M85" s="110"/>
      <c r="N85" s="110"/>
      <c r="O85" s="110"/>
    </row>
    <row r="86" spans="1:15" s="122" customFormat="1" hidden="1" x14ac:dyDescent="0.25">
      <c r="A86" s="270"/>
      <c r="B86" s="266"/>
      <c r="C86" s="271"/>
      <c r="D86" s="275"/>
      <c r="E86" s="87">
        <f t="shared" si="3"/>
        <v>0</v>
      </c>
      <c r="F86" s="122" t="s">
        <v>348</v>
      </c>
      <c r="G86" s="98"/>
      <c r="H86" s="297"/>
      <c r="I86" s="110"/>
      <c r="J86" s="110"/>
      <c r="K86" s="110"/>
      <c r="L86" s="110"/>
      <c r="M86" s="110"/>
      <c r="N86" s="110"/>
      <c r="O86" s="110"/>
    </row>
    <row r="87" spans="1:15" s="122" customFormat="1" hidden="1" x14ac:dyDescent="0.25">
      <c r="A87" s="270"/>
      <c r="B87" s="266"/>
      <c r="C87" s="271"/>
      <c r="D87" s="275"/>
      <c r="E87" s="87">
        <f t="shared" si="3"/>
        <v>0</v>
      </c>
      <c r="F87" s="122" t="s">
        <v>348</v>
      </c>
      <c r="G87" s="98"/>
      <c r="H87" s="128"/>
      <c r="I87" s="110"/>
      <c r="J87" s="110"/>
      <c r="K87" s="110"/>
      <c r="L87" s="110"/>
      <c r="M87" s="110"/>
      <c r="N87" s="110"/>
      <c r="O87" s="110"/>
    </row>
    <row r="88" spans="1:15" s="122" customFormat="1" hidden="1" x14ac:dyDescent="0.25">
      <c r="A88" s="270"/>
      <c r="B88" s="266"/>
      <c r="C88" s="271"/>
      <c r="D88" s="275"/>
      <c r="E88" s="87">
        <f t="shared" si="3"/>
        <v>0</v>
      </c>
      <c r="F88" s="122" t="s">
        <v>348</v>
      </c>
      <c r="G88" s="98"/>
      <c r="H88" s="297"/>
      <c r="I88" s="110"/>
      <c r="J88" s="110"/>
      <c r="K88" s="110"/>
      <c r="L88" s="110"/>
      <c r="M88" s="110"/>
      <c r="N88" s="110"/>
      <c r="O88" s="110"/>
    </row>
    <row r="89" spans="1:15" s="122" customFormat="1" hidden="1" x14ac:dyDescent="0.25">
      <c r="A89" s="270"/>
      <c r="B89" s="266"/>
      <c r="C89" s="271"/>
      <c r="D89" s="275"/>
      <c r="E89" s="87">
        <f t="shared" si="3"/>
        <v>0</v>
      </c>
      <c r="F89" s="122" t="s">
        <v>348</v>
      </c>
      <c r="G89" s="98"/>
      <c r="H89" s="128"/>
      <c r="I89" s="110"/>
      <c r="J89" s="110"/>
      <c r="K89" s="110"/>
      <c r="L89" s="110"/>
      <c r="M89" s="110"/>
      <c r="N89" s="110"/>
      <c r="O89" s="110"/>
    </row>
    <row r="90" spans="1:15" s="122" customFormat="1" hidden="1" x14ac:dyDescent="0.25">
      <c r="A90" s="270"/>
      <c r="B90" s="266"/>
      <c r="C90" s="271"/>
      <c r="D90" s="275"/>
      <c r="E90" s="87">
        <f t="shared" si="3"/>
        <v>0</v>
      </c>
      <c r="F90" s="122" t="s">
        <v>348</v>
      </c>
      <c r="G90" s="98"/>
      <c r="H90" s="297"/>
      <c r="I90" s="110"/>
      <c r="J90" s="110"/>
      <c r="K90" s="110"/>
      <c r="L90" s="110"/>
      <c r="M90" s="110"/>
      <c r="N90" s="110"/>
      <c r="O90" s="110"/>
    </row>
    <row r="91" spans="1:15" s="122" customFormat="1" hidden="1" x14ac:dyDescent="0.25">
      <c r="A91" s="270"/>
      <c r="B91" s="266"/>
      <c r="C91" s="271"/>
      <c r="D91" s="275"/>
      <c r="E91" s="87">
        <f t="shared" si="3"/>
        <v>0</v>
      </c>
      <c r="F91" s="122" t="s">
        <v>348</v>
      </c>
      <c r="G91" s="98"/>
      <c r="H91" s="128"/>
      <c r="I91" s="110"/>
      <c r="J91" s="110"/>
      <c r="K91" s="110"/>
      <c r="L91" s="110"/>
      <c r="M91" s="110"/>
      <c r="N91" s="110"/>
      <c r="O91" s="110"/>
    </row>
    <row r="92" spans="1:15" s="122" customFormat="1" hidden="1" x14ac:dyDescent="0.25">
      <c r="A92" s="270"/>
      <c r="B92" s="266"/>
      <c r="C92" s="271"/>
      <c r="D92" s="275"/>
      <c r="E92" s="87">
        <f t="shared" si="3"/>
        <v>0</v>
      </c>
      <c r="F92" s="122" t="s">
        <v>348</v>
      </c>
      <c r="G92" s="98"/>
      <c r="H92" s="297"/>
      <c r="I92" s="110"/>
      <c r="J92" s="110"/>
      <c r="K92" s="110"/>
      <c r="L92" s="110"/>
      <c r="M92" s="110"/>
      <c r="N92" s="110"/>
      <c r="O92" s="110"/>
    </row>
    <row r="93" spans="1:15" s="122" customFormat="1" hidden="1" x14ac:dyDescent="0.25">
      <c r="A93" s="270"/>
      <c r="B93" s="266"/>
      <c r="C93" s="271"/>
      <c r="D93" s="275"/>
      <c r="E93" s="87">
        <f t="shared" si="3"/>
        <v>0</v>
      </c>
      <c r="F93" s="122" t="s">
        <v>348</v>
      </c>
      <c r="G93" s="98"/>
      <c r="H93" s="128"/>
      <c r="I93" s="110"/>
      <c r="J93" s="110"/>
      <c r="K93" s="110"/>
      <c r="L93" s="110"/>
      <c r="M93" s="110"/>
      <c r="N93" s="110"/>
      <c r="O93" s="110"/>
    </row>
    <row r="94" spans="1:15" s="122" customFormat="1" hidden="1" x14ac:dyDescent="0.25">
      <c r="A94" s="270"/>
      <c r="B94" s="266"/>
      <c r="C94" s="271"/>
      <c r="D94" s="275"/>
      <c r="E94" s="87">
        <f t="shared" si="3"/>
        <v>0</v>
      </c>
      <c r="F94" s="122" t="s">
        <v>348</v>
      </c>
      <c r="G94" s="98"/>
      <c r="H94" s="297"/>
      <c r="I94" s="110"/>
      <c r="J94" s="110"/>
      <c r="K94" s="110"/>
      <c r="L94" s="110"/>
      <c r="M94" s="110"/>
      <c r="N94" s="110"/>
      <c r="O94" s="110"/>
    </row>
    <row r="95" spans="1:15" s="122" customFormat="1" hidden="1" x14ac:dyDescent="0.25">
      <c r="A95" s="270"/>
      <c r="B95" s="266"/>
      <c r="C95" s="271"/>
      <c r="D95" s="275"/>
      <c r="E95" s="87">
        <f t="shared" si="3"/>
        <v>0</v>
      </c>
      <c r="F95" s="122" t="s">
        <v>348</v>
      </c>
      <c r="G95" s="98"/>
      <c r="H95" s="128"/>
      <c r="I95" s="110"/>
      <c r="J95" s="110"/>
      <c r="K95" s="110"/>
      <c r="L95" s="110"/>
      <c r="M95" s="110"/>
      <c r="N95" s="110"/>
      <c r="O95" s="110"/>
    </row>
    <row r="96" spans="1:15" s="122" customFormat="1" hidden="1" x14ac:dyDescent="0.25">
      <c r="A96" s="270"/>
      <c r="B96" s="266"/>
      <c r="C96" s="271"/>
      <c r="D96" s="275"/>
      <c r="E96" s="87">
        <f t="shared" si="3"/>
        <v>0</v>
      </c>
      <c r="F96" s="122" t="s">
        <v>348</v>
      </c>
      <c r="G96" s="98"/>
      <c r="H96" s="297"/>
      <c r="I96" s="110"/>
      <c r="J96" s="110"/>
      <c r="K96" s="110"/>
      <c r="L96" s="110"/>
      <c r="M96" s="110"/>
      <c r="N96" s="110"/>
      <c r="O96" s="110"/>
    </row>
    <row r="97" spans="1:15" s="122" customFormat="1" hidden="1" x14ac:dyDescent="0.25">
      <c r="A97" s="270"/>
      <c r="B97" s="266"/>
      <c r="C97" s="271"/>
      <c r="D97" s="275"/>
      <c r="E97" s="87">
        <f t="shared" si="3"/>
        <v>0</v>
      </c>
      <c r="F97" s="122" t="s">
        <v>348</v>
      </c>
      <c r="G97" s="98"/>
      <c r="H97" s="128"/>
      <c r="I97" s="110"/>
      <c r="J97" s="110"/>
      <c r="K97" s="110"/>
      <c r="L97" s="110"/>
      <c r="M97" s="110"/>
      <c r="N97" s="110"/>
      <c r="O97" s="110"/>
    </row>
    <row r="98" spans="1:15" s="122" customFormat="1" hidden="1" x14ac:dyDescent="0.25">
      <c r="A98" s="270"/>
      <c r="B98" s="266"/>
      <c r="C98" s="271"/>
      <c r="D98" s="275"/>
      <c r="E98" s="87">
        <f t="shared" si="3"/>
        <v>0</v>
      </c>
      <c r="F98" s="122" t="s">
        <v>348</v>
      </c>
      <c r="G98" s="98"/>
      <c r="H98" s="297"/>
      <c r="I98" s="110"/>
      <c r="J98" s="110"/>
      <c r="K98" s="110"/>
      <c r="L98" s="110"/>
      <c r="M98" s="110"/>
      <c r="N98" s="110"/>
      <c r="O98" s="110"/>
    </row>
    <row r="99" spans="1:15" s="122" customFormat="1" hidden="1" x14ac:dyDescent="0.25">
      <c r="A99" s="270"/>
      <c r="B99" s="266"/>
      <c r="C99" s="271"/>
      <c r="D99" s="275"/>
      <c r="E99" s="87">
        <f t="shared" si="3"/>
        <v>0</v>
      </c>
      <c r="F99" s="122" t="s">
        <v>348</v>
      </c>
      <c r="G99" s="98"/>
      <c r="H99" s="128"/>
      <c r="I99" s="110"/>
      <c r="J99" s="110"/>
      <c r="K99" s="110"/>
      <c r="L99" s="110"/>
      <c r="M99" s="110"/>
      <c r="N99" s="110"/>
      <c r="O99" s="110"/>
    </row>
    <row r="100" spans="1:15" s="122" customFormat="1" hidden="1" x14ac:dyDescent="0.25">
      <c r="A100" s="270"/>
      <c r="B100" s="266"/>
      <c r="C100" s="271"/>
      <c r="D100" s="275"/>
      <c r="E100" s="87">
        <f t="shared" si="3"/>
        <v>0</v>
      </c>
      <c r="F100" s="122" t="s">
        <v>348</v>
      </c>
      <c r="G100" s="98"/>
      <c r="H100" s="297"/>
      <c r="I100" s="110"/>
      <c r="J100" s="110"/>
      <c r="K100" s="110"/>
      <c r="L100" s="110"/>
      <c r="M100" s="110"/>
      <c r="N100" s="110"/>
      <c r="O100" s="110"/>
    </row>
    <row r="101" spans="1:15" s="122" customFormat="1" hidden="1" x14ac:dyDescent="0.25">
      <c r="A101" s="270"/>
      <c r="B101" s="266"/>
      <c r="C101" s="271"/>
      <c r="D101" s="275"/>
      <c r="E101" s="87">
        <f t="shared" ref="E101:E132" si="4">ROUND(C101*D101,2)</f>
        <v>0</v>
      </c>
      <c r="F101" s="122" t="s">
        <v>348</v>
      </c>
      <c r="G101" s="98"/>
      <c r="H101" s="128"/>
      <c r="I101" s="110"/>
      <c r="J101" s="110"/>
      <c r="K101" s="110"/>
      <c r="L101" s="110"/>
      <c r="M101" s="110"/>
      <c r="N101" s="110"/>
      <c r="O101" s="110"/>
    </row>
    <row r="102" spans="1:15" s="122" customFormat="1" hidden="1" x14ac:dyDescent="0.25">
      <c r="A102" s="270"/>
      <c r="B102" s="266"/>
      <c r="C102" s="271"/>
      <c r="D102" s="275"/>
      <c r="E102" s="87">
        <f t="shared" si="4"/>
        <v>0</v>
      </c>
      <c r="F102" s="122" t="s">
        <v>348</v>
      </c>
      <c r="G102" s="98"/>
      <c r="H102" s="297"/>
      <c r="I102" s="110"/>
      <c r="J102" s="110"/>
      <c r="K102" s="110"/>
      <c r="L102" s="110"/>
      <c r="M102" s="110"/>
      <c r="N102" s="110"/>
      <c r="O102" s="110"/>
    </row>
    <row r="103" spans="1:15" s="122" customFormat="1" hidden="1" x14ac:dyDescent="0.25">
      <c r="A103" s="270"/>
      <c r="B103" s="266"/>
      <c r="C103" s="271"/>
      <c r="D103" s="275"/>
      <c r="E103" s="87">
        <f t="shared" si="4"/>
        <v>0</v>
      </c>
      <c r="F103" s="122" t="s">
        <v>348</v>
      </c>
      <c r="G103" s="98"/>
      <c r="H103" s="128"/>
      <c r="I103" s="110"/>
      <c r="J103" s="110"/>
      <c r="K103" s="110"/>
      <c r="L103" s="110"/>
      <c r="M103" s="110"/>
      <c r="N103" s="110"/>
      <c r="O103" s="110"/>
    </row>
    <row r="104" spans="1:15" s="122" customFormat="1" hidden="1" x14ac:dyDescent="0.25">
      <c r="A104" s="270"/>
      <c r="B104" s="266"/>
      <c r="C104" s="271"/>
      <c r="D104" s="275"/>
      <c r="E104" s="87">
        <f t="shared" si="4"/>
        <v>0</v>
      </c>
      <c r="F104" s="122" t="s">
        <v>348</v>
      </c>
      <c r="G104" s="98"/>
      <c r="H104" s="297"/>
      <c r="I104" s="110"/>
      <c r="J104" s="110"/>
      <c r="K104" s="110"/>
      <c r="L104" s="110"/>
      <c r="M104" s="110"/>
      <c r="N104" s="110"/>
      <c r="O104" s="110"/>
    </row>
    <row r="105" spans="1:15" s="122" customFormat="1" hidden="1" x14ac:dyDescent="0.25">
      <c r="A105" s="270"/>
      <c r="B105" s="266"/>
      <c r="C105" s="271"/>
      <c r="D105" s="275"/>
      <c r="E105" s="87">
        <f t="shared" si="4"/>
        <v>0</v>
      </c>
      <c r="F105" s="122" t="s">
        <v>348</v>
      </c>
      <c r="G105" s="98"/>
      <c r="H105" s="128"/>
      <c r="I105" s="110"/>
      <c r="J105" s="110"/>
      <c r="K105" s="110"/>
      <c r="L105" s="110"/>
      <c r="M105" s="110"/>
      <c r="N105" s="110"/>
      <c r="O105" s="110"/>
    </row>
    <row r="106" spans="1:15" s="122" customFormat="1" hidden="1" x14ac:dyDescent="0.25">
      <c r="A106" s="270"/>
      <c r="B106" s="266"/>
      <c r="C106" s="271"/>
      <c r="D106" s="275"/>
      <c r="E106" s="87">
        <f t="shared" si="4"/>
        <v>0</v>
      </c>
      <c r="F106" s="122" t="s">
        <v>348</v>
      </c>
      <c r="G106" s="98"/>
      <c r="H106" s="297"/>
      <c r="I106" s="110"/>
      <c r="J106" s="110"/>
      <c r="K106" s="110"/>
      <c r="L106" s="110"/>
      <c r="M106" s="110"/>
      <c r="N106" s="110"/>
      <c r="O106" s="110"/>
    </row>
    <row r="107" spans="1:15" s="122" customFormat="1" hidden="1" x14ac:dyDescent="0.25">
      <c r="A107" s="270"/>
      <c r="B107" s="266"/>
      <c r="C107" s="271"/>
      <c r="D107" s="275"/>
      <c r="E107" s="87">
        <f t="shared" si="4"/>
        <v>0</v>
      </c>
      <c r="F107" s="122" t="s">
        <v>348</v>
      </c>
      <c r="G107" s="98"/>
      <c r="H107" s="128"/>
      <c r="I107" s="110"/>
      <c r="J107" s="110"/>
      <c r="K107" s="110"/>
      <c r="L107" s="110"/>
      <c r="M107" s="110"/>
      <c r="N107" s="110"/>
      <c r="O107" s="110"/>
    </row>
    <row r="108" spans="1:15" s="122" customFormat="1" hidden="1" x14ac:dyDescent="0.25">
      <c r="A108" s="270"/>
      <c r="B108" s="266"/>
      <c r="C108" s="271"/>
      <c r="D108" s="275"/>
      <c r="E108" s="87">
        <f t="shared" si="4"/>
        <v>0</v>
      </c>
      <c r="F108" s="122" t="s">
        <v>348</v>
      </c>
      <c r="G108" s="98"/>
      <c r="H108" s="297"/>
      <c r="I108" s="110"/>
      <c r="J108" s="110"/>
      <c r="K108" s="110"/>
      <c r="L108" s="110"/>
      <c r="M108" s="110"/>
      <c r="N108" s="110"/>
      <c r="O108" s="110"/>
    </row>
    <row r="109" spans="1:15" s="122" customFormat="1" hidden="1" x14ac:dyDescent="0.25">
      <c r="A109" s="270"/>
      <c r="B109" s="266"/>
      <c r="C109" s="271"/>
      <c r="D109" s="275"/>
      <c r="E109" s="87">
        <f t="shared" si="4"/>
        <v>0</v>
      </c>
      <c r="F109" s="122" t="s">
        <v>348</v>
      </c>
      <c r="G109" s="98"/>
      <c r="H109" s="128"/>
      <c r="I109" s="110"/>
      <c r="J109" s="110"/>
      <c r="K109" s="110"/>
      <c r="L109" s="110"/>
      <c r="M109" s="110"/>
      <c r="N109" s="110"/>
      <c r="O109" s="110"/>
    </row>
    <row r="110" spans="1:15" s="122" customFormat="1" hidden="1" x14ac:dyDescent="0.25">
      <c r="A110" s="270"/>
      <c r="B110" s="266"/>
      <c r="C110" s="271"/>
      <c r="D110" s="275"/>
      <c r="E110" s="87">
        <f t="shared" si="4"/>
        <v>0</v>
      </c>
      <c r="F110" s="122" t="s">
        <v>348</v>
      </c>
      <c r="G110" s="98"/>
      <c r="H110" s="297"/>
      <c r="I110" s="110"/>
      <c r="J110" s="110"/>
      <c r="K110" s="110"/>
      <c r="L110" s="110"/>
      <c r="M110" s="110"/>
      <c r="N110" s="110"/>
      <c r="O110" s="110"/>
    </row>
    <row r="111" spans="1:15" s="122" customFormat="1" hidden="1" x14ac:dyDescent="0.25">
      <c r="A111" s="270"/>
      <c r="B111" s="266"/>
      <c r="C111" s="271"/>
      <c r="D111" s="275"/>
      <c r="E111" s="87">
        <f t="shared" si="4"/>
        <v>0</v>
      </c>
      <c r="F111" s="122" t="s">
        <v>348</v>
      </c>
      <c r="G111" s="98"/>
      <c r="H111" s="128"/>
      <c r="I111" s="110"/>
      <c r="J111" s="110"/>
      <c r="K111" s="110"/>
      <c r="L111" s="110"/>
      <c r="M111" s="110"/>
      <c r="N111" s="110"/>
      <c r="O111" s="110"/>
    </row>
    <row r="112" spans="1:15" s="122" customFormat="1" hidden="1" x14ac:dyDescent="0.25">
      <c r="A112" s="270"/>
      <c r="B112" s="266"/>
      <c r="C112" s="271"/>
      <c r="D112" s="275"/>
      <c r="E112" s="87">
        <f t="shared" si="4"/>
        <v>0</v>
      </c>
      <c r="F112" s="122" t="s">
        <v>348</v>
      </c>
      <c r="G112" s="98"/>
      <c r="H112" s="297"/>
      <c r="I112" s="110"/>
      <c r="J112" s="110"/>
      <c r="K112" s="110"/>
      <c r="L112" s="110"/>
      <c r="M112" s="110"/>
      <c r="N112" s="110"/>
      <c r="O112" s="110"/>
    </row>
    <row r="113" spans="1:15" s="122" customFormat="1" hidden="1" x14ac:dyDescent="0.25">
      <c r="A113" s="270"/>
      <c r="B113" s="266"/>
      <c r="C113" s="271"/>
      <c r="D113" s="275"/>
      <c r="E113" s="87">
        <f t="shared" si="4"/>
        <v>0</v>
      </c>
      <c r="F113" s="122" t="s">
        <v>348</v>
      </c>
      <c r="G113" s="98"/>
      <c r="H113" s="128"/>
      <c r="I113" s="110"/>
      <c r="J113" s="110"/>
      <c r="K113" s="110"/>
      <c r="L113" s="110"/>
      <c r="M113" s="110"/>
      <c r="N113" s="110"/>
      <c r="O113" s="110"/>
    </row>
    <row r="114" spans="1:15" s="122" customFormat="1" hidden="1" x14ac:dyDescent="0.25">
      <c r="A114" s="270"/>
      <c r="B114" s="266"/>
      <c r="C114" s="271"/>
      <c r="D114" s="275"/>
      <c r="E114" s="87">
        <f t="shared" si="4"/>
        <v>0</v>
      </c>
      <c r="F114" s="122" t="s">
        <v>348</v>
      </c>
      <c r="G114" s="98"/>
      <c r="H114" s="297"/>
      <c r="I114" s="110"/>
      <c r="J114" s="110"/>
      <c r="K114" s="110"/>
      <c r="L114" s="110"/>
      <c r="M114" s="110"/>
      <c r="N114" s="110"/>
      <c r="O114" s="110"/>
    </row>
    <row r="115" spans="1:15" s="122" customFormat="1" hidden="1" x14ac:dyDescent="0.25">
      <c r="A115" s="270"/>
      <c r="B115" s="266"/>
      <c r="C115" s="271"/>
      <c r="D115" s="275"/>
      <c r="E115" s="87">
        <f t="shared" si="4"/>
        <v>0</v>
      </c>
      <c r="F115" s="122" t="s">
        <v>348</v>
      </c>
      <c r="G115" s="98"/>
      <c r="H115" s="128"/>
      <c r="I115" s="110"/>
      <c r="J115" s="110"/>
      <c r="K115" s="110"/>
      <c r="L115" s="110"/>
      <c r="M115" s="110"/>
      <c r="N115" s="110"/>
      <c r="O115" s="110"/>
    </row>
    <row r="116" spans="1:15" s="122" customFormat="1" hidden="1" x14ac:dyDescent="0.25">
      <c r="A116" s="270"/>
      <c r="B116" s="266"/>
      <c r="C116" s="271"/>
      <c r="D116" s="275"/>
      <c r="E116" s="87">
        <f t="shared" si="4"/>
        <v>0</v>
      </c>
      <c r="F116" s="122" t="s">
        <v>348</v>
      </c>
      <c r="G116" s="98"/>
      <c r="H116" s="297"/>
      <c r="I116" s="110"/>
      <c r="J116" s="110"/>
      <c r="K116" s="110"/>
      <c r="L116" s="110"/>
      <c r="M116" s="110"/>
      <c r="N116" s="110"/>
      <c r="O116" s="110"/>
    </row>
    <row r="117" spans="1:15" s="122" customFormat="1" hidden="1" x14ac:dyDescent="0.25">
      <c r="A117" s="270"/>
      <c r="B117" s="266"/>
      <c r="C117" s="271"/>
      <c r="D117" s="275"/>
      <c r="E117" s="87">
        <f t="shared" si="4"/>
        <v>0</v>
      </c>
      <c r="F117" s="122" t="s">
        <v>348</v>
      </c>
      <c r="G117" s="98"/>
      <c r="H117" s="128"/>
      <c r="I117" s="110"/>
      <c r="J117" s="110"/>
      <c r="K117" s="110"/>
      <c r="L117" s="110"/>
      <c r="M117" s="110"/>
      <c r="N117" s="110"/>
      <c r="O117" s="110"/>
    </row>
    <row r="118" spans="1:15" s="122" customFormat="1" hidden="1" x14ac:dyDescent="0.25">
      <c r="A118" s="270"/>
      <c r="B118" s="266"/>
      <c r="C118" s="271"/>
      <c r="D118" s="275"/>
      <c r="E118" s="87">
        <f t="shared" si="4"/>
        <v>0</v>
      </c>
      <c r="F118" s="122" t="s">
        <v>348</v>
      </c>
      <c r="G118" s="98"/>
      <c r="H118" s="297"/>
      <c r="I118" s="110"/>
      <c r="J118" s="110"/>
      <c r="K118" s="110"/>
      <c r="L118" s="110"/>
      <c r="M118" s="110"/>
      <c r="N118" s="110"/>
      <c r="O118" s="110"/>
    </row>
    <row r="119" spans="1:15" s="122" customFormat="1" hidden="1" x14ac:dyDescent="0.25">
      <c r="A119" s="270"/>
      <c r="B119" s="266"/>
      <c r="C119" s="271"/>
      <c r="D119" s="275"/>
      <c r="E119" s="87">
        <f t="shared" si="4"/>
        <v>0</v>
      </c>
      <c r="F119" s="122" t="s">
        <v>348</v>
      </c>
      <c r="G119" s="98"/>
      <c r="H119" s="128"/>
      <c r="I119" s="110"/>
      <c r="J119" s="110"/>
      <c r="K119" s="110"/>
      <c r="L119" s="110"/>
      <c r="M119" s="110"/>
      <c r="N119" s="110"/>
      <c r="O119" s="110"/>
    </row>
    <row r="120" spans="1:15" s="122" customFormat="1" hidden="1" x14ac:dyDescent="0.25">
      <c r="A120" s="270"/>
      <c r="B120" s="266"/>
      <c r="C120" s="271"/>
      <c r="D120" s="275"/>
      <c r="E120" s="87">
        <f t="shared" si="4"/>
        <v>0</v>
      </c>
      <c r="F120" s="122" t="s">
        <v>348</v>
      </c>
      <c r="G120" s="98"/>
      <c r="H120" s="297"/>
      <c r="I120" s="110"/>
      <c r="J120" s="110"/>
      <c r="K120" s="110"/>
      <c r="L120" s="110"/>
      <c r="M120" s="110"/>
      <c r="N120" s="110"/>
      <c r="O120" s="110"/>
    </row>
    <row r="121" spans="1:15" s="122" customFormat="1" hidden="1" x14ac:dyDescent="0.25">
      <c r="A121" s="270"/>
      <c r="B121" s="266"/>
      <c r="C121" s="271"/>
      <c r="D121" s="275"/>
      <c r="E121" s="87">
        <f t="shared" si="4"/>
        <v>0</v>
      </c>
      <c r="F121" s="122" t="s">
        <v>348</v>
      </c>
      <c r="G121" s="98"/>
      <c r="H121" s="128"/>
      <c r="I121" s="110"/>
      <c r="J121" s="110"/>
      <c r="K121" s="110"/>
      <c r="L121" s="110"/>
      <c r="M121" s="110"/>
      <c r="N121" s="110"/>
      <c r="O121" s="110"/>
    </row>
    <row r="122" spans="1:15" s="122" customFormat="1" hidden="1" x14ac:dyDescent="0.25">
      <c r="A122" s="270"/>
      <c r="B122" s="266"/>
      <c r="C122" s="271"/>
      <c r="D122" s="275"/>
      <c r="E122" s="87">
        <f t="shared" si="4"/>
        <v>0</v>
      </c>
      <c r="F122" s="122" t="s">
        <v>348</v>
      </c>
      <c r="G122" s="98"/>
      <c r="H122" s="297"/>
      <c r="I122" s="110"/>
      <c r="J122" s="110"/>
      <c r="K122" s="110"/>
      <c r="L122" s="110"/>
      <c r="M122" s="110"/>
      <c r="N122" s="110"/>
      <c r="O122" s="110"/>
    </row>
    <row r="123" spans="1:15" s="122" customFormat="1" hidden="1" x14ac:dyDescent="0.25">
      <c r="A123" s="270"/>
      <c r="B123" s="266"/>
      <c r="C123" s="271"/>
      <c r="D123" s="275"/>
      <c r="E123" s="87">
        <f t="shared" si="4"/>
        <v>0</v>
      </c>
      <c r="F123" s="122" t="s">
        <v>348</v>
      </c>
      <c r="G123" s="98"/>
      <c r="H123" s="128"/>
      <c r="I123" s="110"/>
      <c r="J123" s="110"/>
      <c r="K123" s="110"/>
      <c r="L123" s="110"/>
      <c r="M123" s="110"/>
      <c r="N123" s="110"/>
      <c r="O123" s="110"/>
    </row>
    <row r="124" spans="1:15" s="122" customFormat="1" hidden="1" x14ac:dyDescent="0.25">
      <c r="A124" s="270"/>
      <c r="B124" s="266"/>
      <c r="C124" s="271"/>
      <c r="D124" s="275"/>
      <c r="E124" s="87">
        <f t="shared" si="4"/>
        <v>0</v>
      </c>
      <c r="F124" s="122" t="s">
        <v>348</v>
      </c>
      <c r="G124" s="98"/>
      <c r="H124" s="297"/>
      <c r="I124" s="110"/>
      <c r="J124" s="110"/>
      <c r="K124" s="110"/>
      <c r="L124" s="110"/>
      <c r="M124" s="110"/>
      <c r="N124" s="110"/>
      <c r="O124" s="110"/>
    </row>
    <row r="125" spans="1:15" s="122" customFormat="1" hidden="1" x14ac:dyDescent="0.25">
      <c r="A125" s="270"/>
      <c r="B125" s="266"/>
      <c r="C125" s="271"/>
      <c r="D125" s="275"/>
      <c r="E125" s="87">
        <f t="shared" si="4"/>
        <v>0</v>
      </c>
      <c r="F125" s="122" t="s">
        <v>348</v>
      </c>
      <c r="G125" s="98"/>
      <c r="H125" s="128"/>
      <c r="I125" s="110"/>
      <c r="J125" s="110"/>
      <c r="K125" s="110"/>
      <c r="L125" s="110"/>
      <c r="M125" s="110"/>
      <c r="N125" s="110"/>
      <c r="O125" s="110"/>
    </row>
    <row r="126" spans="1:15" s="122" customFormat="1" hidden="1" x14ac:dyDescent="0.25">
      <c r="A126" s="270"/>
      <c r="B126" s="266"/>
      <c r="C126" s="271"/>
      <c r="D126" s="275"/>
      <c r="E126" s="87">
        <f t="shared" si="4"/>
        <v>0</v>
      </c>
      <c r="F126" s="122" t="s">
        <v>348</v>
      </c>
      <c r="G126" s="98"/>
      <c r="H126" s="297"/>
      <c r="I126" s="110"/>
      <c r="J126" s="110"/>
      <c r="K126" s="110"/>
      <c r="L126" s="110"/>
      <c r="M126" s="110"/>
      <c r="N126" s="110"/>
      <c r="O126" s="110"/>
    </row>
    <row r="127" spans="1:15" s="122" customFormat="1" hidden="1" x14ac:dyDescent="0.25">
      <c r="A127" s="270"/>
      <c r="B127" s="266"/>
      <c r="C127" s="271"/>
      <c r="D127" s="275"/>
      <c r="E127" s="87">
        <f t="shared" si="4"/>
        <v>0</v>
      </c>
      <c r="F127" s="122" t="s">
        <v>348</v>
      </c>
      <c r="G127" s="98"/>
      <c r="H127" s="128"/>
      <c r="I127" s="110"/>
      <c r="J127" s="110"/>
      <c r="K127" s="110"/>
      <c r="L127" s="110"/>
      <c r="M127" s="110"/>
      <c r="N127" s="110"/>
      <c r="O127" s="110"/>
    </row>
    <row r="128" spans="1:15" s="122" customFormat="1" hidden="1" x14ac:dyDescent="0.25">
      <c r="A128" s="270"/>
      <c r="B128" s="266"/>
      <c r="C128" s="271"/>
      <c r="D128" s="275"/>
      <c r="E128" s="87">
        <f t="shared" si="4"/>
        <v>0</v>
      </c>
      <c r="F128" s="122" t="s">
        <v>348</v>
      </c>
      <c r="G128" s="98"/>
      <c r="H128" s="297"/>
      <c r="I128" s="110"/>
      <c r="J128" s="110"/>
      <c r="K128" s="110"/>
      <c r="L128" s="110"/>
      <c r="M128" s="110"/>
      <c r="N128" s="110"/>
      <c r="O128" s="110"/>
    </row>
    <row r="129" spans="1:15" s="122" customFormat="1" hidden="1" x14ac:dyDescent="0.25">
      <c r="A129" s="270"/>
      <c r="B129" s="266"/>
      <c r="C129" s="271"/>
      <c r="D129" s="275"/>
      <c r="E129" s="87">
        <f t="shared" si="4"/>
        <v>0</v>
      </c>
      <c r="F129" s="122" t="s">
        <v>348</v>
      </c>
      <c r="G129" s="98"/>
      <c r="H129" s="128"/>
      <c r="I129" s="110"/>
      <c r="J129" s="110"/>
      <c r="K129" s="110"/>
      <c r="L129" s="110"/>
      <c r="M129" s="110"/>
      <c r="N129" s="110"/>
      <c r="O129" s="110"/>
    </row>
    <row r="130" spans="1:15" s="122" customFormat="1" hidden="1" x14ac:dyDescent="0.25">
      <c r="A130" s="270"/>
      <c r="B130" s="266"/>
      <c r="C130" s="271"/>
      <c r="D130" s="275"/>
      <c r="E130" s="87">
        <f t="shared" si="4"/>
        <v>0</v>
      </c>
      <c r="F130" s="122" t="s">
        <v>348</v>
      </c>
      <c r="G130" s="98"/>
      <c r="H130" s="297"/>
      <c r="I130" s="110"/>
      <c r="J130" s="110"/>
      <c r="K130" s="110"/>
      <c r="L130" s="110"/>
      <c r="M130" s="110"/>
      <c r="N130" s="110"/>
      <c r="O130" s="110"/>
    </row>
    <row r="131" spans="1:15" s="122" customFormat="1" hidden="1" x14ac:dyDescent="0.25">
      <c r="A131" s="270"/>
      <c r="B131" s="266"/>
      <c r="C131" s="271"/>
      <c r="D131" s="275"/>
      <c r="E131" s="87">
        <f t="shared" si="4"/>
        <v>0</v>
      </c>
      <c r="F131" s="122" t="s">
        <v>348</v>
      </c>
      <c r="G131" s="98"/>
      <c r="H131" s="128"/>
      <c r="I131" s="110"/>
      <c r="J131" s="110"/>
      <c r="K131" s="110"/>
      <c r="L131" s="110"/>
      <c r="M131" s="110"/>
      <c r="N131" s="110"/>
      <c r="O131" s="110"/>
    </row>
    <row r="132" spans="1:15" s="122" customFormat="1" hidden="1" x14ac:dyDescent="0.25">
      <c r="A132" s="270"/>
      <c r="B132" s="266"/>
      <c r="C132" s="271"/>
      <c r="D132" s="275"/>
      <c r="E132" s="87">
        <f t="shared" si="4"/>
        <v>0</v>
      </c>
      <c r="F132" s="122" t="s">
        <v>348</v>
      </c>
      <c r="G132" s="98"/>
      <c r="H132" s="97"/>
      <c r="I132" s="110"/>
      <c r="J132" s="110"/>
      <c r="K132" s="110"/>
      <c r="L132" s="110"/>
      <c r="M132" s="110"/>
      <c r="N132" s="110"/>
      <c r="O132" s="110"/>
    </row>
    <row r="133" spans="1:15" s="122" customFormat="1" hidden="1" x14ac:dyDescent="0.25">
      <c r="A133" s="270"/>
      <c r="B133" s="266"/>
      <c r="C133" s="271"/>
      <c r="D133" s="275"/>
      <c r="E133" s="87">
        <f t="shared" ref="E133:E134" si="5">ROUND(C133*D133,2)</f>
        <v>0</v>
      </c>
      <c r="F133" s="122" t="s">
        <v>348</v>
      </c>
      <c r="G133" s="98"/>
      <c r="H133" s="128"/>
      <c r="I133" s="110"/>
      <c r="J133" s="110"/>
      <c r="K133" s="110"/>
      <c r="L133" s="110"/>
      <c r="M133" s="110"/>
      <c r="N133" s="110"/>
      <c r="O133" s="110"/>
    </row>
    <row r="134" spans="1:15" s="122" customFormat="1" x14ac:dyDescent="0.25">
      <c r="A134" s="266" t="s">
        <v>340</v>
      </c>
      <c r="B134" s="266" t="s">
        <v>366</v>
      </c>
      <c r="C134" s="271">
        <f t="shared" ref="C134" ca="1" si="6">RAND()*1000000</f>
        <v>366781.17941923218</v>
      </c>
      <c r="D134" s="275">
        <v>0.09</v>
      </c>
      <c r="E134" s="309">
        <f t="shared" ca="1" si="5"/>
        <v>33010.31</v>
      </c>
      <c r="F134" s="122" t="s">
        <v>348</v>
      </c>
      <c r="G134" s="98"/>
      <c r="H134" s="98"/>
      <c r="I134" s="110"/>
      <c r="J134" s="110"/>
      <c r="K134" s="110"/>
      <c r="L134" s="110"/>
      <c r="M134" s="110"/>
      <c r="N134" s="110"/>
      <c r="O134" s="110"/>
    </row>
    <row r="135" spans="1:15" s="122" customFormat="1" x14ac:dyDescent="0.25">
      <c r="A135" s="266"/>
      <c r="B135" s="266"/>
      <c r="C135" s="107"/>
      <c r="D135" s="218" t="s">
        <v>243</v>
      </c>
      <c r="E135" s="323">
        <f ca="1">ROUND(SUBTOTAL(109,E5:E134),2)</f>
        <v>222006.33</v>
      </c>
      <c r="F135" s="122" t="s">
        <v>348</v>
      </c>
      <c r="G135" s="130"/>
      <c r="H135" s="125" t="s">
        <v>352</v>
      </c>
      <c r="I135" s="97"/>
      <c r="J135" s="110"/>
      <c r="K135" s="110"/>
      <c r="L135" s="110"/>
      <c r="M135" s="110"/>
      <c r="N135" s="110"/>
      <c r="O135" s="110"/>
    </row>
    <row r="136" spans="1:15" s="122" customFormat="1" x14ac:dyDescent="0.25">
      <c r="A136" s="266"/>
      <c r="B136" s="266"/>
      <c r="C136" s="110"/>
      <c r="D136" s="110"/>
      <c r="E136" s="318"/>
      <c r="F136" s="122" t="s">
        <v>349</v>
      </c>
      <c r="G136" s="110"/>
      <c r="H136" s="128"/>
      <c r="I136" s="110"/>
      <c r="J136" s="110"/>
      <c r="K136" s="110"/>
      <c r="L136" s="110"/>
      <c r="M136" s="110"/>
      <c r="N136" s="110"/>
      <c r="O136" s="110"/>
    </row>
    <row r="137" spans="1:15" s="122" customFormat="1" x14ac:dyDescent="0.25">
      <c r="A137" s="266" t="s">
        <v>340</v>
      </c>
      <c r="B137" s="266" t="s">
        <v>366</v>
      </c>
      <c r="C137" s="271">
        <f t="shared" ref="C137:C139" ca="1" si="7">RAND()*1000000</f>
        <v>907747.92986595584</v>
      </c>
      <c r="D137" s="275">
        <v>0.09</v>
      </c>
      <c r="E137" s="87">
        <f t="shared" ref="E137:E168" ca="1" si="8">ROUND(C137*D137,2)</f>
        <v>81697.31</v>
      </c>
      <c r="F137" s="122" t="s">
        <v>349</v>
      </c>
      <c r="G137" s="110"/>
      <c r="H137" s="128"/>
      <c r="I137" s="110"/>
      <c r="J137" s="110"/>
      <c r="K137" s="110"/>
      <c r="L137" s="110"/>
      <c r="M137" s="110"/>
      <c r="N137" s="110"/>
      <c r="O137" s="110"/>
    </row>
    <row r="138" spans="1:15" s="122" customFormat="1" x14ac:dyDescent="0.25">
      <c r="A138" s="270" t="s">
        <v>373</v>
      </c>
      <c r="B138" s="266" t="s">
        <v>366</v>
      </c>
      <c r="C138" s="271">
        <f t="shared" ca="1" si="7"/>
        <v>714160.05438465124</v>
      </c>
      <c r="D138" s="275">
        <v>0.09</v>
      </c>
      <c r="E138" s="87">
        <f t="shared" ca="1" si="8"/>
        <v>64274.400000000001</v>
      </c>
      <c r="F138" s="122" t="s">
        <v>349</v>
      </c>
      <c r="G138" s="98"/>
      <c r="H138" s="297"/>
      <c r="I138" s="110"/>
      <c r="J138" s="110"/>
      <c r="K138" s="110"/>
      <c r="L138" s="110"/>
      <c r="M138" s="110"/>
      <c r="N138" s="110"/>
      <c r="O138" s="110"/>
    </row>
    <row r="139" spans="1:15" s="122" customFormat="1" x14ac:dyDescent="0.25">
      <c r="A139" s="270" t="s">
        <v>374</v>
      </c>
      <c r="B139" s="266" t="s">
        <v>366</v>
      </c>
      <c r="C139" s="271">
        <f t="shared" ca="1" si="7"/>
        <v>683917.86173505511</v>
      </c>
      <c r="D139" s="275">
        <v>0.09</v>
      </c>
      <c r="E139" s="87">
        <f t="shared" ca="1" si="8"/>
        <v>61552.61</v>
      </c>
      <c r="F139" s="122" t="s">
        <v>349</v>
      </c>
      <c r="G139" s="98"/>
      <c r="H139" s="128"/>
      <c r="I139" s="110"/>
      <c r="J139" s="110"/>
      <c r="K139" s="110"/>
      <c r="L139" s="110"/>
      <c r="M139" s="110"/>
      <c r="N139" s="110"/>
      <c r="O139" s="110"/>
    </row>
    <row r="140" spans="1:15" s="122" customFormat="1" hidden="1" x14ac:dyDescent="0.25">
      <c r="A140" s="270"/>
      <c r="B140" s="266"/>
      <c r="C140" s="271"/>
      <c r="D140" s="275"/>
      <c r="E140" s="87">
        <f t="shared" si="8"/>
        <v>0</v>
      </c>
      <c r="F140" s="122" t="s">
        <v>349</v>
      </c>
      <c r="G140" s="98"/>
      <c r="H140" s="297"/>
      <c r="I140" s="110"/>
      <c r="J140" s="110"/>
      <c r="K140" s="110"/>
      <c r="L140" s="110"/>
      <c r="M140" s="110"/>
      <c r="N140" s="110"/>
      <c r="O140" s="110"/>
    </row>
    <row r="141" spans="1:15" s="122" customFormat="1" hidden="1" x14ac:dyDescent="0.25">
      <c r="A141" s="270"/>
      <c r="B141" s="266"/>
      <c r="C141" s="271"/>
      <c r="D141" s="275"/>
      <c r="E141" s="87">
        <f t="shared" si="8"/>
        <v>0</v>
      </c>
      <c r="F141" s="122" t="s">
        <v>349</v>
      </c>
      <c r="G141" s="98"/>
      <c r="H141" s="128"/>
      <c r="I141" s="110"/>
      <c r="J141" s="110"/>
      <c r="K141" s="110"/>
      <c r="L141" s="110"/>
      <c r="M141" s="110"/>
      <c r="N141" s="110"/>
      <c r="O141" s="110"/>
    </row>
    <row r="142" spans="1:15" s="122" customFormat="1" hidden="1" x14ac:dyDescent="0.25">
      <c r="A142" s="270"/>
      <c r="B142" s="266"/>
      <c r="C142" s="271"/>
      <c r="D142" s="275"/>
      <c r="E142" s="87">
        <f t="shared" si="8"/>
        <v>0</v>
      </c>
      <c r="F142" s="122" t="s">
        <v>349</v>
      </c>
      <c r="G142" s="98"/>
      <c r="H142" s="297"/>
      <c r="I142" s="110"/>
      <c r="J142" s="110"/>
      <c r="K142" s="110"/>
      <c r="L142" s="110"/>
      <c r="M142" s="110"/>
      <c r="N142" s="110"/>
      <c r="O142" s="110"/>
    </row>
    <row r="143" spans="1:15" s="122" customFormat="1" hidden="1" x14ac:dyDescent="0.25">
      <c r="A143" s="270"/>
      <c r="B143" s="266"/>
      <c r="C143" s="271"/>
      <c r="D143" s="275"/>
      <c r="E143" s="87">
        <f t="shared" si="8"/>
        <v>0</v>
      </c>
      <c r="F143" s="122" t="s">
        <v>349</v>
      </c>
      <c r="G143" s="98"/>
      <c r="H143" s="128"/>
      <c r="I143" s="110"/>
      <c r="J143" s="110"/>
      <c r="K143" s="110"/>
      <c r="L143" s="110"/>
      <c r="M143" s="110"/>
      <c r="N143" s="110"/>
      <c r="O143" s="110"/>
    </row>
    <row r="144" spans="1:15" s="122" customFormat="1" hidden="1" x14ac:dyDescent="0.25">
      <c r="A144" s="270"/>
      <c r="B144" s="266"/>
      <c r="C144" s="271"/>
      <c r="D144" s="275"/>
      <c r="E144" s="87">
        <f t="shared" si="8"/>
        <v>0</v>
      </c>
      <c r="F144" s="122" t="s">
        <v>349</v>
      </c>
      <c r="G144" s="98"/>
      <c r="H144" s="297"/>
      <c r="I144" s="110"/>
      <c r="J144" s="110"/>
      <c r="K144" s="110"/>
      <c r="L144" s="110"/>
      <c r="M144" s="110"/>
      <c r="N144" s="110"/>
      <c r="O144" s="110"/>
    </row>
    <row r="145" spans="1:15" s="122" customFormat="1" hidden="1" x14ac:dyDescent="0.25">
      <c r="A145" s="270"/>
      <c r="B145" s="266"/>
      <c r="C145" s="271"/>
      <c r="D145" s="275"/>
      <c r="E145" s="87">
        <f t="shared" si="8"/>
        <v>0</v>
      </c>
      <c r="F145" s="122" t="s">
        <v>349</v>
      </c>
      <c r="G145" s="98"/>
      <c r="H145" s="128"/>
      <c r="I145" s="110"/>
      <c r="J145" s="110"/>
      <c r="K145" s="110"/>
      <c r="L145" s="110"/>
      <c r="M145" s="110"/>
      <c r="N145" s="110"/>
      <c r="O145" s="110"/>
    </row>
    <row r="146" spans="1:15" s="122" customFormat="1" hidden="1" x14ac:dyDescent="0.25">
      <c r="A146" s="270"/>
      <c r="B146" s="266"/>
      <c r="C146" s="271"/>
      <c r="D146" s="275"/>
      <c r="E146" s="87">
        <f t="shared" si="8"/>
        <v>0</v>
      </c>
      <c r="F146" s="122" t="s">
        <v>349</v>
      </c>
      <c r="G146" s="98"/>
      <c r="H146" s="297"/>
      <c r="I146" s="110"/>
      <c r="J146" s="110"/>
      <c r="K146" s="110"/>
      <c r="L146" s="110"/>
      <c r="M146" s="110"/>
      <c r="N146" s="110"/>
      <c r="O146" s="110"/>
    </row>
    <row r="147" spans="1:15" s="122" customFormat="1" hidden="1" x14ac:dyDescent="0.25">
      <c r="A147" s="270"/>
      <c r="B147" s="266"/>
      <c r="C147" s="271"/>
      <c r="D147" s="275"/>
      <c r="E147" s="87">
        <f t="shared" si="8"/>
        <v>0</v>
      </c>
      <c r="F147" s="122" t="s">
        <v>349</v>
      </c>
      <c r="G147" s="98"/>
      <c r="H147" s="128"/>
      <c r="I147" s="110"/>
      <c r="J147" s="110"/>
      <c r="K147" s="110"/>
      <c r="L147" s="110"/>
      <c r="M147" s="110"/>
      <c r="N147" s="110"/>
      <c r="O147" s="110"/>
    </row>
    <row r="148" spans="1:15" s="122" customFormat="1" hidden="1" x14ac:dyDescent="0.25">
      <c r="A148" s="270"/>
      <c r="B148" s="266"/>
      <c r="C148" s="271"/>
      <c r="D148" s="275"/>
      <c r="E148" s="87">
        <f t="shared" si="8"/>
        <v>0</v>
      </c>
      <c r="F148" s="122" t="s">
        <v>349</v>
      </c>
      <c r="G148" s="98"/>
      <c r="H148" s="297"/>
      <c r="I148" s="110"/>
      <c r="J148" s="110"/>
      <c r="K148" s="110"/>
      <c r="L148" s="110"/>
      <c r="M148" s="110"/>
      <c r="N148" s="110"/>
      <c r="O148" s="110"/>
    </row>
    <row r="149" spans="1:15" s="122" customFormat="1" hidden="1" x14ac:dyDescent="0.25">
      <c r="A149" s="270"/>
      <c r="B149" s="266"/>
      <c r="C149" s="271"/>
      <c r="D149" s="275"/>
      <c r="E149" s="87">
        <f t="shared" si="8"/>
        <v>0</v>
      </c>
      <c r="F149" s="122" t="s">
        <v>349</v>
      </c>
      <c r="G149" s="98"/>
      <c r="H149" s="128"/>
      <c r="I149" s="110"/>
      <c r="J149" s="110"/>
      <c r="K149" s="110"/>
      <c r="L149" s="110"/>
      <c r="M149" s="110"/>
      <c r="N149" s="110"/>
      <c r="O149" s="110"/>
    </row>
    <row r="150" spans="1:15" s="122" customFormat="1" hidden="1" x14ac:dyDescent="0.25">
      <c r="A150" s="270"/>
      <c r="B150" s="266"/>
      <c r="C150" s="271"/>
      <c r="D150" s="275"/>
      <c r="E150" s="87">
        <f t="shared" si="8"/>
        <v>0</v>
      </c>
      <c r="F150" s="122" t="s">
        <v>349</v>
      </c>
      <c r="G150" s="98"/>
      <c r="H150" s="297"/>
      <c r="I150" s="110"/>
      <c r="J150" s="110"/>
      <c r="K150" s="110"/>
      <c r="L150" s="110"/>
      <c r="M150" s="110"/>
      <c r="N150" s="110"/>
      <c r="O150" s="110"/>
    </row>
    <row r="151" spans="1:15" s="122" customFormat="1" hidden="1" x14ac:dyDescent="0.25">
      <c r="A151" s="270"/>
      <c r="B151" s="266"/>
      <c r="C151" s="271"/>
      <c r="D151" s="275"/>
      <c r="E151" s="87">
        <f t="shared" si="8"/>
        <v>0</v>
      </c>
      <c r="F151" s="122" t="s">
        <v>349</v>
      </c>
      <c r="G151" s="98"/>
      <c r="H151" s="128"/>
      <c r="I151" s="110"/>
      <c r="J151" s="110"/>
      <c r="K151" s="110"/>
      <c r="L151" s="110"/>
      <c r="M151" s="110"/>
      <c r="N151" s="110"/>
      <c r="O151" s="110"/>
    </row>
    <row r="152" spans="1:15" s="122" customFormat="1" hidden="1" x14ac:dyDescent="0.25">
      <c r="A152" s="270"/>
      <c r="B152" s="266"/>
      <c r="C152" s="271"/>
      <c r="D152" s="275"/>
      <c r="E152" s="87">
        <f t="shared" si="8"/>
        <v>0</v>
      </c>
      <c r="F152" s="122" t="s">
        <v>349</v>
      </c>
      <c r="G152" s="98"/>
      <c r="H152" s="297"/>
      <c r="I152" s="110"/>
      <c r="J152" s="110"/>
      <c r="K152" s="110"/>
      <c r="L152" s="110"/>
      <c r="M152" s="110"/>
      <c r="N152" s="110"/>
      <c r="O152" s="110"/>
    </row>
    <row r="153" spans="1:15" s="122" customFormat="1" hidden="1" x14ac:dyDescent="0.25">
      <c r="A153" s="270"/>
      <c r="B153" s="266"/>
      <c r="C153" s="271"/>
      <c r="D153" s="275"/>
      <c r="E153" s="87">
        <f t="shared" si="8"/>
        <v>0</v>
      </c>
      <c r="F153" s="122" t="s">
        <v>349</v>
      </c>
      <c r="G153" s="98"/>
      <c r="H153" s="128"/>
      <c r="I153" s="110"/>
      <c r="J153" s="110"/>
      <c r="K153" s="110"/>
      <c r="L153" s="110"/>
      <c r="M153" s="110"/>
      <c r="N153" s="110"/>
      <c r="O153" s="110"/>
    </row>
    <row r="154" spans="1:15" s="122" customFormat="1" hidden="1" x14ac:dyDescent="0.25">
      <c r="A154" s="270"/>
      <c r="B154" s="266"/>
      <c r="C154" s="271"/>
      <c r="D154" s="275"/>
      <c r="E154" s="87">
        <f t="shared" si="8"/>
        <v>0</v>
      </c>
      <c r="F154" s="122" t="s">
        <v>349</v>
      </c>
      <c r="G154" s="98"/>
      <c r="H154" s="297"/>
      <c r="I154" s="110"/>
      <c r="J154" s="110"/>
      <c r="K154" s="110"/>
      <c r="L154" s="110"/>
      <c r="M154" s="110"/>
      <c r="N154" s="110"/>
      <c r="O154" s="110"/>
    </row>
    <row r="155" spans="1:15" s="122" customFormat="1" hidden="1" x14ac:dyDescent="0.25">
      <c r="A155" s="270"/>
      <c r="B155" s="266"/>
      <c r="C155" s="271"/>
      <c r="D155" s="275"/>
      <c r="E155" s="87">
        <f t="shared" si="8"/>
        <v>0</v>
      </c>
      <c r="F155" s="122" t="s">
        <v>349</v>
      </c>
      <c r="G155" s="98"/>
      <c r="H155" s="128"/>
      <c r="I155" s="110"/>
      <c r="J155" s="110"/>
      <c r="K155" s="110"/>
      <c r="L155" s="110"/>
      <c r="M155" s="110"/>
      <c r="N155" s="110"/>
      <c r="O155" s="110"/>
    </row>
    <row r="156" spans="1:15" s="122" customFormat="1" hidden="1" x14ac:dyDescent="0.25">
      <c r="A156" s="270"/>
      <c r="B156" s="266"/>
      <c r="C156" s="271"/>
      <c r="D156" s="275"/>
      <c r="E156" s="87">
        <f t="shared" si="8"/>
        <v>0</v>
      </c>
      <c r="F156" s="122" t="s">
        <v>349</v>
      </c>
      <c r="G156" s="98"/>
      <c r="H156" s="297"/>
      <c r="I156" s="110"/>
      <c r="J156" s="110"/>
      <c r="K156" s="110"/>
      <c r="L156" s="110"/>
      <c r="M156" s="110"/>
      <c r="N156" s="110"/>
      <c r="O156" s="110"/>
    </row>
    <row r="157" spans="1:15" s="122" customFormat="1" hidden="1" x14ac:dyDescent="0.25">
      <c r="A157" s="270"/>
      <c r="B157" s="266"/>
      <c r="C157" s="271"/>
      <c r="D157" s="275"/>
      <c r="E157" s="87">
        <f t="shared" si="8"/>
        <v>0</v>
      </c>
      <c r="F157" s="122" t="s">
        <v>349</v>
      </c>
      <c r="G157" s="98"/>
      <c r="H157" s="128"/>
      <c r="I157" s="110"/>
      <c r="J157" s="110"/>
      <c r="K157" s="110"/>
      <c r="L157" s="110"/>
      <c r="M157" s="110"/>
      <c r="N157" s="110"/>
      <c r="O157" s="110"/>
    </row>
    <row r="158" spans="1:15" s="122" customFormat="1" hidden="1" x14ac:dyDescent="0.25">
      <c r="A158" s="270"/>
      <c r="B158" s="266"/>
      <c r="C158" s="271"/>
      <c r="D158" s="275"/>
      <c r="E158" s="87">
        <f t="shared" si="8"/>
        <v>0</v>
      </c>
      <c r="F158" s="122" t="s">
        <v>349</v>
      </c>
      <c r="G158" s="98"/>
      <c r="H158" s="297"/>
      <c r="I158" s="110"/>
      <c r="J158" s="110"/>
      <c r="K158" s="110"/>
      <c r="L158" s="110"/>
      <c r="M158" s="110"/>
      <c r="N158" s="110"/>
      <c r="O158" s="110"/>
    </row>
    <row r="159" spans="1:15" s="122" customFormat="1" hidden="1" x14ac:dyDescent="0.25">
      <c r="A159" s="270"/>
      <c r="B159" s="266"/>
      <c r="C159" s="271"/>
      <c r="D159" s="275"/>
      <c r="E159" s="87">
        <f t="shared" si="8"/>
        <v>0</v>
      </c>
      <c r="F159" s="122" t="s">
        <v>349</v>
      </c>
      <c r="G159" s="98"/>
      <c r="H159" s="128"/>
      <c r="I159" s="110"/>
      <c r="J159" s="110"/>
      <c r="K159" s="110"/>
      <c r="L159" s="110"/>
      <c r="M159" s="110"/>
      <c r="N159" s="110"/>
      <c r="O159" s="110"/>
    </row>
    <row r="160" spans="1:15" s="122" customFormat="1" hidden="1" x14ac:dyDescent="0.25">
      <c r="A160" s="270"/>
      <c r="B160" s="266"/>
      <c r="C160" s="271"/>
      <c r="D160" s="275"/>
      <c r="E160" s="87">
        <f t="shared" si="8"/>
        <v>0</v>
      </c>
      <c r="F160" s="122" t="s">
        <v>349</v>
      </c>
      <c r="G160" s="98"/>
      <c r="H160" s="297"/>
      <c r="I160" s="110"/>
      <c r="J160" s="110"/>
      <c r="K160" s="110"/>
      <c r="L160" s="110"/>
      <c r="M160" s="110"/>
      <c r="N160" s="110"/>
      <c r="O160" s="110"/>
    </row>
    <row r="161" spans="1:15" s="122" customFormat="1" hidden="1" x14ac:dyDescent="0.25">
      <c r="A161" s="270"/>
      <c r="B161" s="266"/>
      <c r="C161" s="271"/>
      <c r="D161" s="275"/>
      <c r="E161" s="87">
        <f t="shared" si="8"/>
        <v>0</v>
      </c>
      <c r="F161" s="122" t="s">
        <v>349</v>
      </c>
      <c r="G161" s="98"/>
      <c r="H161" s="128"/>
      <c r="I161" s="110"/>
      <c r="J161" s="110"/>
      <c r="K161" s="110"/>
      <c r="L161" s="110"/>
      <c r="M161" s="110"/>
      <c r="N161" s="110"/>
      <c r="O161" s="110"/>
    </row>
    <row r="162" spans="1:15" s="122" customFormat="1" hidden="1" x14ac:dyDescent="0.25">
      <c r="A162" s="270"/>
      <c r="B162" s="266"/>
      <c r="C162" s="271"/>
      <c r="D162" s="275"/>
      <c r="E162" s="87">
        <f t="shared" si="8"/>
        <v>0</v>
      </c>
      <c r="F162" s="122" t="s">
        <v>349</v>
      </c>
      <c r="G162" s="98"/>
      <c r="H162" s="297"/>
      <c r="I162" s="110"/>
      <c r="J162" s="110"/>
      <c r="K162" s="110"/>
      <c r="L162" s="110"/>
      <c r="M162" s="110"/>
      <c r="N162" s="110"/>
      <c r="O162" s="110"/>
    </row>
    <row r="163" spans="1:15" s="122" customFormat="1" hidden="1" x14ac:dyDescent="0.25">
      <c r="A163" s="270"/>
      <c r="B163" s="266"/>
      <c r="C163" s="271"/>
      <c r="D163" s="275"/>
      <c r="E163" s="87">
        <f t="shared" si="8"/>
        <v>0</v>
      </c>
      <c r="F163" s="122" t="s">
        <v>349</v>
      </c>
      <c r="G163" s="98"/>
      <c r="H163" s="128"/>
      <c r="I163" s="110"/>
      <c r="J163" s="110"/>
      <c r="K163" s="110"/>
      <c r="L163" s="110"/>
      <c r="M163" s="110"/>
      <c r="N163" s="110"/>
      <c r="O163" s="110"/>
    </row>
    <row r="164" spans="1:15" s="122" customFormat="1" hidden="1" x14ac:dyDescent="0.25">
      <c r="A164" s="270"/>
      <c r="B164" s="266"/>
      <c r="C164" s="271"/>
      <c r="D164" s="275"/>
      <c r="E164" s="87">
        <f t="shared" si="8"/>
        <v>0</v>
      </c>
      <c r="F164" s="122" t="s">
        <v>349</v>
      </c>
      <c r="G164" s="98"/>
      <c r="H164" s="297"/>
      <c r="I164" s="110"/>
      <c r="J164" s="110"/>
      <c r="K164" s="110"/>
      <c r="L164" s="110"/>
      <c r="M164" s="110"/>
      <c r="N164" s="110"/>
      <c r="O164" s="110"/>
    </row>
    <row r="165" spans="1:15" s="122" customFormat="1" hidden="1" x14ac:dyDescent="0.25">
      <c r="A165" s="270"/>
      <c r="B165" s="266"/>
      <c r="C165" s="271"/>
      <c r="D165" s="275"/>
      <c r="E165" s="87">
        <f t="shared" si="8"/>
        <v>0</v>
      </c>
      <c r="F165" s="122" t="s">
        <v>349</v>
      </c>
      <c r="G165" s="98"/>
      <c r="H165" s="128"/>
      <c r="I165" s="110"/>
      <c r="J165" s="110"/>
      <c r="K165" s="110"/>
      <c r="L165" s="110"/>
      <c r="M165" s="110"/>
      <c r="N165" s="110"/>
      <c r="O165" s="110"/>
    </row>
    <row r="166" spans="1:15" s="122" customFormat="1" hidden="1" x14ac:dyDescent="0.25">
      <c r="A166" s="270"/>
      <c r="B166" s="266"/>
      <c r="C166" s="271"/>
      <c r="D166" s="275"/>
      <c r="E166" s="87">
        <f t="shared" si="8"/>
        <v>0</v>
      </c>
      <c r="F166" s="122" t="s">
        <v>349</v>
      </c>
      <c r="G166" s="98"/>
      <c r="H166" s="297"/>
      <c r="I166" s="110"/>
      <c r="J166" s="110"/>
      <c r="K166" s="110"/>
      <c r="L166" s="110"/>
      <c r="M166" s="110"/>
      <c r="N166" s="110"/>
      <c r="O166" s="110"/>
    </row>
    <row r="167" spans="1:15" s="122" customFormat="1" hidden="1" x14ac:dyDescent="0.25">
      <c r="A167" s="270"/>
      <c r="B167" s="266"/>
      <c r="C167" s="271"/>
      <c r="D167" s="275"/>
      <c r="E167" s="87">
        <f t="shared" si="8"/>
        <v>0</v>
      </c>
      <c r="F167" s="122" t="s">
        <v>349</v>
      </c>
      <c r="G167" s="98"/>
      <c r="H167" s="128"/>
      <c r="I167" s="110"/>
      <c r="J167" s="110"/>
      <c r="K167" s="110"/>
      <c r="L167" s="110"/>
      <c r="M167" s="110"/>
      <c r="N167" s="110"/>
      <c r="O167" s="110"/>
    </row>
    <row r="168" spans="1:15" s="122" customFormat="1" hidden="1" x14ac:dyDescent="0.25">
      <c r="A168" s="270"/>
      <c r="B168" s="266"/>
      <c r="C168" s="271"/>
      <c r="D168" s="275"/>
      <c r="E168" s="87">
        <f t="shared" si="8"/>
        <v>0</v>
      </c>
      <c r="F168" s="122" t="s">
        <v>349</v>
      </c>
      <c r="G168" s="98"/>
      <c r="H168" s="297"/>
      <c r="I168" s="110"/>
      <c r="J168" s="110"/>
      <c r="K168" s="110"/>
      <c r="L168" s="110"/>
      <c r="M168" s="110"/>
      <c r="N168" s="110"/>
      <c r="O168" s="110"/>
    </row>
    <row r="169" spans="1:15" s="122" customFormat="1" hidden="1" x14ac:dyDescent="0.25">
      <c r="A169" s="270"/>
      <c r="B169" s="266"/>
      <c r="C169" s="271"/>
      <c r="D169" s="275"/>
      <c r="E169" s="87">
        <f t="shared" ref="E169:E200" si="9">ROUND(C169*D169,2)</f>
        <v>0</v>
      </c>
      <c r="F169" s="122" t="s">
        <v>349</v>
      </c>
      <c r="G169" s="98"/>
      <c r="H169" s="128"/>
      <c r="I169" s="110"/>
      <c r="J169" s="110"/>
      <c r="K169" s="110"/>
      <c r="L169" s="110"/>
      <c r="M169" s="110"/>
      <c r="N169" s="110"/>
      <c r="O169" s="110"/>
    </row>
    <row r="170" spans="1:15" s="122" customFormat="1" hidden="1" x14ac:dyDescent="0.25">
      <c r="A170" s="270"/>
      <c r="B170" s="266"/>
      <c r="C170" s="271"/>
      <c r="D170" s="275"/>
      <c r="E170" s="87">
        <f t="shared" si="9"/>
        <v>0</v>
      </c>
      <c r="F170" s="122" t="s">
        <v>349</v>
      </c>
      <c r="G170" s="98"/>
      <c r="H170" s="297"/>
      <c r="I170" s="110"/>
      <c r="J170" s="110"/>
      <c r="K170" s="110"/>
      <c r="L170" s="110"/>
      <c r="M170" s="110"/>
      <c r="N170" s="110"/>
      <c r="O170" s="110"/>
    </row>
    <row r="171" spans="1:15" s="122" customFormat="1" hidden="1" x14ac:dyDescent="0.25">
      <c r="A171" s="270"/>
      <c r="B171" s="266"/>
      <c r="C171" s="271"/>
      <c r="D171" s="275"/>
      <c r="E171" s="87">
        <f t="shared" si="9"/>
        <v>0</v>
      </c>
      <c r="F171" s="122" t="s">
        <v>349</v>
      </c>
      <c r="G171" s="98"/>
      <c r="H171" s="128"/>
      <c r="I171" s="110"/>
      <c r="J171" s="110"/>
      <c r="K171" s="110"/>
      <c r="L171" s="110"/>
      <c r="M171" s="110"/>
      <c r="N171" s="110"/>
      <c r="O171" s="110"/>
    </row>
    <row r="172" spans="1:15" s="122" customFormat="1" hidden="1" x14ac:dyDescent="0.25">
      <c r="A172" s="270"/>
      <c r="B172" s="266"/>
      <c r="C172" s="271"/>
      <c r="D172" s="275"/>
      <c r="E172" s="87">
        <f t="shared" si="9"/>
        <v>0</v>
      </c>
      <c r="F172" s="122" t="s">
        <v>349</v>
      </c>
      <c r="G172" s="98"/>
      <c r="H172" s="297"/>
      <c r="I172" s="110"/>
      <c r="J172" s="110"/>
      <c r="K172" s="110"/>
      <c r="L172" s="110"/>
      <c r="M172" s="110"/>
      <c r="N172" s="110"/>
      <c r="O172" s="110"/>
    </row>
    <row r="173" spans="1:15" s="122" customFormat="1" hidden="1" x14ac:dyDescent="0.25">
      <c r="A173" s="270"/>
      <c r="B173" s="266"/>
      <c r="C173" s="271"/>
      <c r="D173" s="275"/>
      <c r="E173" s="87">
        <f t="shared" si="9"/>
        <v>0</v>
      </c>
      <c r="F173" s="122" t="s">
        <v>349</v>
      </c>
      <c r="G173" s="98"/>
      <c r="H173" s="128"/>
      <c r="I173" s="110"/>
      <c r="J173" s="110"/>
      <c r="K173" s="110"/>
      <c r="L173" s="110"/>
      <c r="M173" s="110"/>
      <c r="N173" s="110"/>
      <c r="O173" s="110"/>
    </row>
    <row r="174" spans="1:15" s="122" customFormat="1" hidden="1" x14ac:dyDescent="0.25">
      <c r="A174" s="270"/>
      <c r="B174" s="266"/>
      <c r="C174" s="271"/>
      <c r="D174" s="275"/>
      <c r="E174" s="87">
        <f t="shared" si="9"/>
        <v>0</v>
      </c>
      <c r="F174" s="122" t="s">
        <v>349</v>
      </c>
      <c r="G174" s="98"/>
      <c r="H174" s="297"/>
      <c r="I174" s="110"/>
      <c r="J174" s="110"/>
      <c r="K174" s="110"/>
      <c r="L174" s="110"/>
      <c r="M174" s="110"/>
      <c r="N174" s="110"/>
      <c r="O174" s="110"/>
    </row>
    <row r="175" spans="1:15" s="122" customFormat="1" hidden="1" x14ac:dyDescent="0.25">
      <c r="A175" s="270"/>
      <c r="B175" s="266"/>
      <c r="C175" s="271"/>
      <c r="D175" s="275"/>
      <c r="E175" s="87">
        <f t="shared" si="9"/>
        <v>0</v>
      </c>
      <c r="F175" s="122" t="s">
        <v>349</v>
      </c>
      <c r="G175" s="98"/>
      <c r="H175" s="128"/>
      <c r="I175" s="110"/>
      <c r="J175" s="110"/>
      <c r="K175" s="110"/>
      <c r="L175" s="110"/>
      <c r="M175" s="110"/>
      <c r="N175" s="110"/>
      <c r="O175" s="110"/>
    </row>
    <row r="176" spans="1:15" s="122" customFormat="1" hidden="1" x14ac:dyDescent="0.25">
      <c r="A176" s="270"/>
      <c r="B176" s="266"/>
      <c r="C176" s="271"/>
      <c r="D176" s="275"/>
      <c r="E176" s="87">
        <f t="shared" si="9"/>
        <v>0</v>
      </c>
      <c r="F176" s="122" t="s">
        <v>349</v>
      </c>
      <c r="G176" s="98"/>
      <c r="H176" s="297"/>
      <c r="I176" s="110"/>
      <c r="J176" s="110"/>
      <c r="K176" s="110"/>
      <c r="L176" s="110"/>
      <c r="M176" s="110"/>
      <c r="N176" s="110"/>
      <c r="O176" s="110"/>
    </row>
    <row r="177" spans="1:15" s="122" customFormat="1" hidden="1" x14ac:dyDescent="0.25">
      <c r="A177" s="270"/>
      <c r="B177" s="266"/>
      <c r="C177" s="271"/>
      <c r="D177" s="275"/>
      <c r="E177" s="87">
        <f t="shared" si="9"/>
        <v>0</v>
      </c>
      <c r="F177" s="122" t="s">
        <v>349</v>
      </c>
      <c r="G177" s="98"/>
      <c r="H177" s="128"/>
      <c r="I177" s="110"/>
      <c r="J177" s="110"/>
      <c r="K177" s="110"/>
      <c r="L177" s="110"/>
      <c r="M177" s="110"/>
      <c r="N177" s="110"/>
      <c r="O177" s="110"/>
    </row>
    <row r="178" spans="1:15" s="122" customFormat="1" hidden="1" x14ac:dyDescent="0.25">
      <c r="A178" s="270"/>
      <c r="B178" s="266"/>
      <c r="C178" s="271"/>
      <c r="D178" s="275"/>
      <c r="E178" s="87">
        <f t="shared" si="9"/>
        <v>0</v>
      </c>
      <c r="F178" s="122" t="s">
        <v>349</v>
      </c>
      <c r="G178" s="98"/>
      <c r="H178" s="297"/>
      <c r="I178" s="110"/>
      <c r="J178" s="110"/>
      <c r="K178" s="110"/>
      <c r="L178" s="110"/>
      <c r="M178" s="110"/>
      <c r="N178" s="110"/>
      <c r="O178" s="110"/>
    </row>
    <row r="179" spans="1:15" s="122" customFormat="1" hidden="1" x14ac:dyDescent="0.25">
      <c r="A179" s="270"/>
      <c r="B179" s="266"/>
      <c r="C179" s="271"/>
      <c r="D179" s="275"/>
      <c r="E179" s="87">
        <f t="shared" si="9"/>
        <v>0</v>
      </c>
      <c r="F179" s="122" t="s">
        <v>349</v>
      </c>
      <c r="G179" s="98"/>
      <c r="H179" s="128"/>
      <c r="I179" s="110"/>
      <c r="J179" s="110"/>
      <c r="K179" s="110"/>
      <c r="L179" s="110"/>
      <c r="M179" s="110"/>
      <c r="N179" s="110"/>
      <c r="O179" s="110"/>
    </row>
    <row r="180" spans="1:15" s="122" customFormat="1" hidden="1" x14ac:dyDescent="0.25">
      <c r="A180" s="270"/>
      <c r="B180" s="266"/>
      <c r="C180" s="271"/>
      <c r="D180" s="275"/>
      <c r="E180" s="87">
        <f t="shared" si="9"/>
        <v>0</v>
      </c>
      <c r="F180" s="122" t="s">
        <v>349</v>
      </c>
      <c r="G180" s="98"/>
      <c r="H180" s="297"/>
      <c r="I180" s="110"/>
      <c r="J180" s="110"/>
      <c r="K180" s="110"/>
      <c r="L180" s="110"/>
      <c r="M180" s="110"/>
      <c r="N180" s="110"/>
      <c r="O180" s="110"/>
    </row>
    <row r="181" spans="1:15" s="122" customFormat="1" hidden="1" x14ac:dyDescent="0.25">
      <c r="A181" s="270"/>
      <c r="B181" s="266"/>
      <c r="C181" s="271"/>
      <c r="D181" s="275"/>
      <c r="E181" s="87">
        <f t="shared" si="9"/>
        <v>0</v>
      </c>
      <c r="F181" s="122" t="s">
        <v>349</v>
      </c>
      <c r="G181" s="98"/>
      <c r="H181" s="128"/>
      <c r="I181" s="110"/>
      <c r="J181" s="110"/>
      <c r="K181" s="110"/>
      <c r="L181" s="110"/>
      <c r="M181" s="110"/>
      <c r="N181" s="110"/>
      <c r="O181" s="110"/>
    </row>
    <row r="182" spans="1:15" s="122" customFormat="1" hidden="1" x14ac:dyDescent="0.25">
      <c r="A182" s="270"/>
      <c r="B182" s="266"/>
      <c r="C182" s="271"/>
      <c r="D182" s="275"/>
      <c r="E182" s="87">
        <f t="shared" si="9"/>
        <v>0</v>
      </c>
      <c r="F182" s="122" t="s">
        <v>349</v>
      </c>
      <c r="G182" s="98"/>
      <c r="H182" s="297"/>
      <c r="I182" s="110"/>
      <c r="J182" s="110"/>
      <c r="K182" s="110"/>
      <c r="L182" s="110"/>
      <c r="M182" s="110"/>
      <c r="N182" s="110"/>
      <c r="O182" s="110"/>
    </row>
    <row r="183" spans="1:15" s="122" customFormat="1" hidden="1" x14ac:dyDescent="0.25">
      <c r="A183" s="270"/>
      <c r="B183" s="266"/>
      <c r="C183" s="271"/>
      <c r="D183" s="275"/>
      <c r="E183" s="87">
        <f t="shared" si="9"/>
        <v>0</v>
      </c>
      <c r="F183" s="122" t="s">
        <v>349</v>
      </c>
      <c r="G183" s="98"/>
      <c r="H183" s="128"/>
      <c r="I183" s="110"/>
      <c r="J183" s="110"/>
      <c r="K183" s="110"/>
      <c r="L183" s="110"/>
      <c r="M183" s="110"/>
      <c r="N183" s="110"/>
      <c r="O183" s="110"/>
    </row>
    <row r="184" spans="1:15" s="122" customFormat="1" hidden="1" x14ac:dyDescent="0.25">
      <c r="A184" s="270"/>
      <c r="B184" s="266"/>
      <c r="C184" s="271"/>
      <c r="D184" s="275"/>
      <c r="E184" s="87">
        <f t="shared" si="9"/>
        <v>0</v>
      </c>
      <c r="F184" s="122" t="s">
        <v>349</v>
      </c>
      <c r="G184" s="98"/>
      <c r="H184" s="297"/>
      <c r="I184" s="110"/>
      <c r="J184" s="110"/>
      <c r="K184" s="110"/>
      <c r="L184" s="110"/>
      <c r="M184" s="110"/>
      <c r="N184" s="110"/>
      <c r="O184" s="110"/>
    </row>
    <row r="185" spans="1:15" s="122" customFormat="1" hidden="1" x14ac:dyDescent="0.25">
      <c r="A185" s="270"/>
      <c r="B185" s="266"/>
      <c r="C185" s="271"/>
      <c r="D185" s="275"/>
      <c r="E185" s="87">
        <f t="shared" si="9"/>
        <v>0</v>
      </c>
      <c r="F185" s="122" t="s">
        <v>349</v>
      </c>
      <c r="G185" s="98"/>
      <c r="H185" s="128"/>
      <c r="I185" s="110"/>
      <c r="J185" s="110"/>
      <c r="K185" s="110"/>
      <c r="L185" s="110"/>
      <c r="M185" s="110"/>
      <c r="N185" s="110"/>
      <c r="O185" s="110"/>
    </row>
    <row r="186" spans="1:15" s="122" customFormat="1" hidden="1" x14ac:dyDescent="0.25">
      <c r="A186" s="270"/>
      <c r="B186" s="266"/>
      <c r="C186" s="271"/>
      <c r="D186" s="275"/>
      <c r="E186" s="87">
        <f t="shared" si="9"/>
        <v>0</v>
      </c>
      <c r="F186" s="122" t="s">
        <v>349</v>
      </c>
      <c r="G186" s="98"/>
      <c r="H186" s="297"/>
      <c r="I186" s="110"/>
      <c r="J186" s="110"/>
      <c r="K186" s="110"/>
      <c r="L186" s="110"/>
      <c r="M186" s="110"/>
      <c r="N186" s="110"/>
      <c r="O186" s="110"/>
    </row>
    <row r="187" spans="1:15" s="122" customFormat="1" hidden="1" x14ac:dyDescent="0.25">
      <c r="A187" s="270"/>
      <c r="B187" s="266"/>
      <c r="C187" s="271"/>
      <c r="D187" s="275"/>
      <c r="E187" s="87">
        <f t="shared" si="9"/>
        <v>0</v>
      </c>
      <c r="F187" s="122" t="s">
        <v>349</v>
      </c>
      <c r="G187" s="98"/>
      <c r="H187" s="128"/>
      <c r="I187" s="110"/>
      <c r="J187" s="110"/>
      <c r="K187" s="110"/>
      <c r="L187" s="110"/>
      <c r="M187" s="110"/>
      <c r="N187" s="110"/>
      <c r="O187" s="110"/>
    </row>
    <row r="188" spans="1:15" s="122" customFormat="1" hidden="1" x14ac:dyDescent="0.25">
      <c r="A188" s="270"/>
      <c r="B188" s="266"/>
      <c r="C188" s="271"/>
      <c r="D188" s="275"/>
      <c r="E188" s="87">
        <f t="shared" si="9"/>
        <v>0</v>
      </c>
      <c r="F188" s="122" t="s">
        <v>349</v>
      </c>
      <c r="G188" s="98"/>
      <c r="H188" s="297"/>
      <c r="I188" s="110"/>
      <c r="J188" s="110"/>
      <c r="K188" s="110"/>
      <c r="L188" s="110"/>
      <c r="M188" s="110"/>
      <c r="N188" s="110"/>
      <c r="O188" s="110"/>
    </row>
    <row r="189" spans="1:15" s="122" customFormat="1" hidden="1" x14ac:dyDescent="0.25">
      <c r="A189" s="270"/>
      <c r="B189" s="266"/>
      <c r="C189" s="271"/>
      <c r="D189" s="275"/>
      <c r="E189" s="87">
        <f t="shared" si="9"/>
        <v>0</v>
      </c>
      <c r="F189" s="122" t="s">
        <v>349</v>
      </c>
      <c r="G189" s="98"/>
      <c r="H189" s="128"/>
      <c r="I189" s="110"/>
      <c r="J189" s="110"/>
      <c r="K189" s="110"/>
      <c r="L189" s="110"/>
      <c r="M189" s="110"/>
      <c r="N189" s="110"/>
      <c r="O189" s="110"/>
    </row>
    <row r="190" spans="1:15" s="122" customFormat="1" hidden="1" x14ac:dyDescent="0.25">
      <c r="A190" s="270"/>
      <c r="B190" s="266"/>
      <c r="C190" s="271"/>
      <c r="D190" s="275"/>
      <c r="E190" s="87">
        <f t="shared" si="9"/>
        <v>0</v>
      </c>
      <c r="F190" s="122" t="s">
        <v>349</v>
      </c>
      <c r="G190" s="98"/>
      <c r="H190" s="297"/>
      <c r="I190" s="110"/>
      <c r="J190" s="110"/>
      <c r="K190" s="110"/>
      <c r="L190" s="110"/>
      <c r="M190" s="110"/>
      <c r="N190" s="110"/>
      <c r="O190" s="110"/>
    </row>
    <row r="191" spans="1:15" s="122" customFormat="1" hidden="1" x14ac:dyDescent="0.25">
      <c r="A191" s="270"/>
      <c r="B191" s="266"/>
      <c r="C191" s="271"/>
      <c r="D191" s="275"/>
      <c r="E191" s="87">
        <f t="shared" si="9"/>
        <v>0</v>
      </c>
      <c r="F191" s="122" t="s">
        <v>349</v>
      </c>
      <c r="G191" s="98"/>
      <c r="H191" s="128"/>
      <c r="I191" s="110"/>
      <c r="J191" s="110"/>
      <c r="K191" s="110"/>
      <c r="L191" s="110"/>
      <c r="M191" s="110"/>
      <c r="N191" s="110"/>
      <c r="O191" s="110"/>
    </row>
    <row r="192" spans="1:15" s="122" customFormat="1" hidden="1" x14ac:dyDescent="0.25">
      <c r="A192" s="270"/>
      <c r="B192" s="266"/>
      <c r="C192" s="271"/>
      <c r="D192" s="275"/>
      <c r="E192" s="87">
        <f t="shared" si="9"/>
        <v>0</v>
      </c>
      <c r="F192" s="122" t="s">
        <v>349</v>
      </c>
      <c r="G192" s="98"/>
      <c r="H192" s="297"/>
      <c r="I192" s="110"/>
      <c r="J192" s="110"/>
      <c r="K192" s="110"/>
      <c r="L192" s="110"/>
      <c r="M192" s="110"/>
      <c r="N192" s="110"/>
      <c r="O192" s="110"/>
    </row>
    <row r="193" spans="1:15" s="122" customFormat="1" hidden="1" x14ac:dyDescent="0.25">
      <c r="A193" s="270"/>
      <c r="B193" s="266"/>
      <c r="C193" s="271"/>
      <c r="D193" s="275"/>
      <c r="E193" s="87">
        <f t="shared" si="9"/>
        <v>0</v>
      </c>
      <c r="F193" s="122" t="s">
        <v>349</v>
      </c>
      <c r="G193" s="98"/>
      <c r="H193" s="128"/>
      <c r="I193" s="110"/>
      <c r="J193" s="110"/>
      <c r="K193" s="110"/>
      <c r="L193" s="110"/>
      <c r="M193" s="110"/>
      <c r="N193" s="110"/>
      <c r="O193" s="110"/>
    </row>
    <row r="194" spans="1:15" s="122" customFormat="1" hidden="1" x14ac:dyDescent="0.25">
      <c r="A194" s="270"/>
      <c r="B194" s="266"/>
      <c r="C194" s="271"/>
      <c r="D194" s="275"/>
      <c r="E194" s="87">
        <f t="shared" si="9"/>
        <v>0</v>
      </c>
      <c r="F194" s="122" t="s">
        <v>349</v>
      </c>
      <c r="G194" s="98"/>
      <c r="H194" s="297"/>
      <c r="I194" s="110"/>
      <c r="J194" s="110"/>
      <c r="K194" s="110"/>
      <c r="L194" s="110"/>
      <c r="M194" s="110"/>
      <c r="N194" s="110"/>
      <c r="O194" s="110"/>
    </row>
    <row r="195" spans="1:15" s="122" customFormat="1" hidden="1" x14ac:dyDescent="0.25">
      <c r="A195" s="270"/>
      <c r="B195" s="266"/>
      <c r="C195" s="271"/>
      <c r="D195" s="275"/>
      <c r="E195" s="87">
        <f t="shared" si="9"/>
        <v>0</v>
      </c>
      <c r="F195" s="122" t="s">
        <v>349</v>
      </c>
      <c r="G195" s="98"/>
      <c r="H195" s="128"/>
      <c r="I195" s="110"/>
      <c r="J195" s="110"/>
      <c r="K195" s="110"/>
      <c r="L195" s="110"/>
      <c r="M195" s="110"/>
      <c r="N195" s="110"/>
      <c r="O195" s="110"/>
    </row>
    <row r="196" spans="1:15" s="122" customFormat="1" hidden="1" x14ac:dyDescent="0.25">
      <c r="A196" s="270"/>
      <c r="B196" s="266"/>
      <c r="C196" s="271"/>
      <c r="D196" s="275"/>
      <c r="E196" s="87">
        <f t="shared" si="9"/>
        <v>0</v>
      </c>
      <c r="F196" s="122" t="s">
        <v>349</v>
      </c>
      <c r="G196" s="98"/>
      <c r="H196" s="297"/>
      <c r="I196" s="110"/>
      <c r="J196" s="110"/>
      <c r="K196" s="110"/>
      <c r="L196" s="110"/>
      <c r="M196" s="110"/>
      <c r="N196" s="110"/>
      <c r="O196" s="110"/>
    </row>
    <row r="197" spans="1:15" s="122" customFormat="1" hidden="1" x14ac:dyDescent="0.25">
      <c r="A197" s="270"/>
      <c r="B197" s="266"/>
      <c r="C197" s="271"/>
      <c r="D197" s="275"/>
      <c r="E197" s="87">
        <f t="shared" si="9"/>
        <v>0</v>
      </c>
      <c r="F197" s="122" t="s">
        <v>349</v>
      </c>
      <c r="G197" s="98"/>
      <c r="H197" s="128"/>
      <c r="I197" s="110"/>
      <c r="J197" s="110"/>
      <c r="K197" s="110"/>
      <c r="L197" s="110"/>
      <c r="M197" s="110"/>
      <c r="N197" s="110"/>
      <c r="O197" s="110"/>
    </row>
    <row r="198" spans="1:15" s="122" customFormat="1" hidden="1" x14ac:dyDescent="0.25">
      <c r="A198" s="270"/>
      <c r="B198" s="266"/>
      <c r="C198" s="271"/>
      <c r="D198" s="275"/>
      <c r="E198" s="87">
        <f t="shared" si="9"/>
        <v>0</v>
      </c>
      <c r="F198" s="122" t="s">
        <v>349</v>
      </c>
      <c r="G198" s="98"/>
      <c r="H198" s="297"/>
      <c r="I198" s="110"/>
      <c r="J198" s="110"/>
      <c r="K198" s="110"/>
      <c r="L198" s="110"/>
      <c r="M198" s="110"/>
      <c r="N198" s="110"/>
      <c r="O198" s="110"/>
    </row>
    <row r="199" spans="1:15" s="122" customFormat="1" hidden="1" x14ac:dyDescent="0.25">
      <c r="A199" s="270"/>
      <c r="B199" s="266"/>
      <c r="C199" s="271"/>
      <c r="D199" s="275"/>
      <c r="E199" s="87">
        <f t="shared" si="9"/>
        <v>0</v>
      </c>
      <c r="F199" s="122" t="s">
        <v>349</v>
      </c>
      <c r="G199" s="98"/>
      <c r="H199" s="128"/>
      <c r="I199" s="110"/>
      <c r="J199" s="110"/>
      <c r="K199" s="110"/>
      <c r="L199" s="110"/>
      <c r="M199" s="110"/>
      <c r="N199" s="110"/>
      <c r="O199" s="110"/>
    </row>
    <row r="200" spans="1:15" s="122" customFormat="1" hidden="1" x14ac:dyDescent="0.25">
      <c r="A200" s="270"/>
      <c r="B200" s="266"/>
      <c r="C200" s="271"/>
      <c r="D200" s="275"/>
      <c r="E200" s="87">
        <f t="shared" si="9"/>
        <v>0</v>
      </c>
      <c r="F200" s="122" t="s">
        <v>349</v>
      </c>
      <c r="G200" s="98"/>
      <c r="H200" s="297"/>
      <c r="I200" s="110"/>
      <c r="J200" s="110"/>
      <c r="K200" s="110"/>
      <c r="L200" s="110"/>
      <c r="M200" s="110"/>
      <c r="N200" s="110"/>
      <c r="O200" s="110"/>
    </row>
    <row r="201" spans="1:15" s="122" customFormat="1" hidden="1" x14ac:dyDescent="0.25">
      <c r="A201" s="270"/>
      <c r="B201" s="266"/>
      <c r="C201" s="271"/>
      <c r="D201" s="275"/>
      <c r="E201" s="87">
        <f t="shared" ref="E201:E232" si="10">ROUND(C201*D201,2)</f>
        <v>0</v>
      </c>
      <c r="F201" s="122" t="s">
        <v>349</v>
      </c>
      <c r="G201" s="98"/>
      <c r="H201" s="128"/>
      <c r="I201" s="110"/>
      <c r="J201" s="110"/>
      <c r="K201" s="110"/>
      <c r="L201" s="110"/>
      <c r="M201" s="110"/>
      <c r="N201" s="110"/>
      <c r="O201" s="110"/>
    </row>
    <row r="202" spans="1:15" s="122" customFormat="1" hidden="1" x14ac:dyDescent="0.25">
      <c r="A202" s="270"/>
      <c r="B202" s="266"/>
      <c r="C202" s="271"/>
      <c r="D202" s="275"/>
      <c r="E202" s="87">
        <f t="shared" si="10"/>
        <v>0</v>
      </c>
      <c r="F202" s="122" t="s">
        <v>349</v>
      </c>
      <c r="G202" s="98"/>
      <c r="H202" s="297"/>
      <c r="I202" s="110"/>
      <c r="J202" s="110"/>
      <c r="K202" s="110"/>
      <c r="L202" s="110"/>
      <c r="M202" s="110"/>
      <c r="N202" s="110"/>
      <c r="O202" s="110"/>
    </row>
    <row r="203" spans="1:15" s="122" customFormat="1" hidden="1" x14ac:dyDescent="0.25">
      <c r="A203" s="270"/>
      <c r="B203" s="266"/>
      <c r="C203" s="271"/>
      <c r="D203" s="275"/>
      <c r="E203" s="87">
        <f t="shared" si="10"/>
        <v>0</v>
      </c>
      <c r="F203" s="122" t="s">
        <v>349</v>
      </c>
      <c r="G203" s="98"/>
      <c r="H203" s="128"/>
      <c r="I203" s="110"/>
      <c r="J203" s="110"/>
      <c r="K203" s="110"/>
      <c r="L203" s="110"/>
      <c r="M203" s="110"/>
      <c r="N203" s="110"/>
      <c r="O203" s="110"/>
    </row>
    <row r="204" spans="1:15" s="122" customFormat="1" hidden="1" x14ac:dyDescent="0.25">
      <c r="A204" s="270"/>
      <c r="B204" s="266"/>
      <c r="C204" s="271"/>
      <c r="D204" s="275"/>
      <c r="E204" s="87">
        <f t="shared" si="10"/>
        <v>0</v>
      </c>
      <c r="F204" s="122" t="s">
        <v>349</v>
      </c>
      <c r="G204" s="98"/>
      <c r="H204" s="297"/>
      <c r="I204" s="110"/>
      <c r="J204" s="110"/>
      <c r="K204" s="110"/>
      <c r="L204" s="110"/>
      <c r="M204" s="110"/>
      <c r="N204" s="110"/>
      <c r="O204" s="110"/>
    </row>
    <row r="205" spans="1:15" s="122" customFormat="1" hidden="1" x14ac:dyDescent="0.25">
      <c r="A205" s="270"/>
      <c r="B205" s="266"/>
      <c r="C205" s="271"/>
      <c r="D205" s="275"/>
      <c r="E205" s="87">
        <f t="shared" si="10"/>
        <v>0</v>
      </c>
      <c r="F205" s="122" t="s">
        <v>349</v>
      </c>
      <c r="G205" s="98"/>
      <c r="H205" s="128"/>
      <c r="I205" s="110"/>
      <c r="J205" s="110"/>
      <c r="K205" s="110"/>
      <c r="L205" s="110"/>
      <c r="M205" s="110"/>
      <c r="N205" s="110"/>
      <c r="O205" s="110"/>
    </row>
    <row r="206" spans="1:15" s="122" customFormat="1" hidden="1" x14ac:dyDescent="0.25">
      <c r="A206" s="270"/>
      <c r="B206" s="266"/>
      <c r="C206" s="271"/>
      <c r="D206" s="275"/>
      <c r="E206" s="87">
        <f t="shared" si="10"/>
        <v>0</v>
      </c>
      <c r="F206" s="122" t="s">
        <v>349</v>
      </c>
      <c r="G206" s="98"/>
      <c r="H206" s="297"/>
      <c r="I206" s="110"/>
      <c r="J206" s="110"/>
      <c r="K206" s="110"/>
      <c r="L206" s="110"/>
      <c r="M206" s="110"/>
      <c r="N206" s="110"/>
      <c r="O206" s="110"/>
    </row>
    <row r="207" spans="1:15" s="122" customFormat="1" hidden="1" x14ac:dyDescent="0.25">
      <c r="A207" s="270"/>
      <c r="B207" s="266"/>
      <c r="C207" s="271"/>
      <c r="D207" s="275"/>
      <c r="E207" s="87">
        <f t="shared" si="10"/>
        <v>0</v>
      </c>
      <c r="F207" s="122" t="s">
        <v>349</v>
      </c>
      <c r="G207" s="98"/>
      <c r="H207" s="128"/>
      <c r="I207" s="110"/>
      <c r="J207" s="110"/>
      <c r="K207" s="110"/>
      <c r="L207" s="110"/>
      <c r="M207" s="110"/>
      <c r="N207" s="110"/>
      <c r="O207" s="110"/>
    </row>
    <row r="208" spans="1:15" s="122" customFormat="1" hidden="1" x14ac:dyDescent="0.25">
      <c r="A208" s="270"/>
      <c r="B208" s="266"/>
      <c r="C208" s="271"/>
      <c r="D208" s="275"/>
      <c r="E208" s="87">
        <f t="shared" si="10"/>
        <v>0</v>
      </c>
      <c r="F208" s="122" t="s">
        <v>349</v>
      </c>
      <c r="G208" s="98"/>
      <c r="H208" s="297"/>
      <c r="I208" s="110"/>
      <c r="J208" s="110"/>
      <c r="K208" s="110"/>
      <c r="L208" s="110"/>
      <c r="M208" s="110"/>
      <c r="N208" s="110"/>
      <c r="O208" s="110"/>
    </row>
    <row r="209" spans="1:15" s="122" customFormat="1" hidden="1" x14ac:dyDescent="0.25">
      <c r="A209" s="270"/>
      <c r="B209" s="266"/>
      <c r="C209" s="271"/>
      <c r="D209" s="275"/>
      <c r="E209" s="87">
        <f t="shared" si="10"/>
        <v>0</v>
      </c>
      <c r="F209" s="122" t="s">
        <v>349</v>
      </c>
      <c r="G209" s="98"/>
      <c r="H209" s="128"/>
      <c r="I209" s="110"/>
      <c r="J209" s="110"/>
      <c r="K209" s="110"/>
      <c r="L209" s="110"/>
      <c r="M209" s="110"/>
      <c r="N209" s="110"/>
      <c r="O209" s="110"/>
    </row>
    <row r="210" spans="1:15" s="122" customFormat="1" hidden="1" x14ac:dyDescent="0.25">
      <c r="A210" s="270"/>
      <c r="B210" s="266"/>
      <c r="C210" s="271"/>
      <c r="D210" s="275"/>
      <c r="E210" s="87">
        <f t="shared" si="10"/>
        <v>0</v>
      </c>
      <c r="F210" s="122" t="s">
        <v>349</v>
      </c>
      <c r="G210" s="98"/>
      <c r="H210" s="297"/>
      <c r="I210" s="110"/>
      <c r="J210" s="110"/>
      <c r="K210" s="110"/>
      <c r="L210" s="110"/>
      <c r="M210" s="110"/>
      <c r="N210" s="110"/>
      <c r="O210" s="110"/>
    </row>
    <row r="211" spans="1:15" s="122" customFormat="1" hidden="1" x14ac:dyDescent="0.25">
      <c r="A211" s="270"/>
      <c r="B211" s="266"/>
      <c r="C211" s="271"/>
      <c r="D211" s="275"/>
      <c r="E211" s="87">
        <f t="shared" si="10"/>
        <v>0</v>
      </c>
      <c r="F211" s="122" t="s">
        <v>349</v>
      </c>
      <c r="G211" s="98"/>
      <c r="H211" s="128"/>
      <c r="I211" s="110"/>
      <c r="J211" s="110"/>
      <c r="K211" s="110"/>
      <c r="L211" s="110"/>
      <c r="M211" s="110"/>
      <c r="N211" s="110"/>
      <c r="O211" s="110"/>
    </row>
    <row r="212" spans="1:15" s="122" customFormat="1" hidden="1" x14ac:dyDescent="0.25">
      <c r="A212" s="270"/>
      <c r="B212" s="266"/>
      <c r="C212" s="271"/>
      <c r="D212" s="275"/>
      <c r="E212" s="87">
        <f t="shared" si="10"/>
        <v>0</v>
      </c>
      <c r="F212" s="122" t="s">
        <v>349</v>
      </c>
      <c r="G212" s="98"/>
      <c r="H212" s="297"/>
      <c r="I212" s="110"/>
      <c r="J212" s="110"/>
      <c r="K212" s="110"/>
      <c r="L212" s="110"/>
      <c r="M212" s="110"/>
      <c r="N212" s="110"/>
      <c r="O212" s="110"/>
    </row>
    <row r="213" spans="1:15" s="122" customFormat="1" hidden="1" x14ac:dyDescent="0.25">
      <c r="A213" s="270"/>
      <c r="B213" s="266"/>
      <c r="C213" s="271"/>
      <c r="D213" s="275"/>
      <c r="E213" s="87">
        <f t="shared" si="10"/>
        <v>0</v>
      </c>
      <c r="F213" s="122" t="s">
        <v>349</v>
      </c>
      <c r="G213" s="98"/>
      <c r="H213" s="128"/>
      <c r="I213" s="110"/>
      <c r="J213" s="110"/>
      <c r="K213" s="110"/>
      <c r="L213" s="110"/>
      <c r="M213" s="110"/>
      <c r="N213" s="110"/>
      <c r="O213" s="110"/>
    </row>
    <row r="214" spans="1:15" s="122" customFormat="1" hidden="1" x14ac:dyDescent="0.25">
      <c r="A214" s="270"/>
      <c r="B214" s="266"/>
      <c r="C214" s="271"/>
      <c r="D214" s="275"/>
      <c r="E214" s="87">
        <f t="shared" si="10"/>
        <v>0</v>
      </c>
      <c r="F214" s="122" t="s">
        <v>349</v>
      </c>
      <c r="G214" s="98"/>
      <c r="H214" s="297"/>
      <c r="I214" s="110"/>
      <c r="J214" s="110"/>
      <c r="K214" s="110"/>
      <c r="L214" s="110"/>
      <c r="M214" s="110"/>
      <c r="N214" s="110"/>
      <c r="O214" s="110"/>
    </row>
    <row r="215" spans="1:15" s="122" customFormat="1" hidden="1" x14ac:dyDescent="0.25">
      <c r="A215" s="270"/>
      <c r="B215" s="266"/>
      <c r="C215" s="271"/>
      <c r="D215" s="275"/>
      <c r="E215" s="87">
        <f t="shared" si="10"/>
        <v>0</v>
      </c>
      <c r="F215" s="122" t="s">
        <v>349</v>
      </c>
      <c r="G215" s="98"/>
      <c r="H215" s="128"/>
      <c r="I215" s="110"/>
      <c r="J215" s="110"/>
      <c r="K215" s="110"/>
      <c r="L215" s="110"/>
      <c r="M215" s="110"/>
      <c r="N215" s="110"/>
      <c r="O215" s="110"/>
    </row>
    <row r="216" spans="1:15" s="122" customFormat="1" hidden="1" x14ac:dyDescent="0.25">
      <c r="A216" s="270"/>
      <c r="B216" s="266"/>
      <c r="C216" s="271"/>
      <c r="D216" s="275"/>
      <c r="E216" s="87">
        <f t="shared" si="10"/>
        <v>0</v>
      </c>
      <c r="F216" s="122" t="s">
        <v>349</v>
      </c>
      <c r="G216" s="98"/>
      <c r="H216" s="297"/>
      <c r="I216" s="110"/>
      <c r="J216" s="110"/>
      <c r="K216" s="110"/>
      <c r="L216" s="110"/>
      <c r="M216" s="110"/>
      <c r="N216" s="110"/>
      <c r="O216" s="110"/>
    </row>
    <row r="217" spans="1:15" s="122" customFormat="1" hidden="1" x14ac:dyDescent="0.25">
      <c r="A217" s="270"/>
      <c r="B217" s="266"/>
      <c r="C217" s="271"/>
      <c r="D217" s="275"/>
      <c r="E217" s="87">
        <f t="shared" si="10"/>
        <v>0</v>
      </c>
      <c r="F217" s="122" t="s">
        <v>349</v>
      </c>
      <c r="G217" s="98"/>
      <c r="H217" s="128"/>
      <c r="I217" s="110"/>
      <c r="J217" s="110"/>
      <c r="K217" s="110"/>
      <c r="L217" s="110"/>
      <c r="M217" s="110"/>
      <c r="N217" s="110"/>
      <c r="O217" s="110"/>
    </row>
    <row r="218" spans="1:15" s="122" customFormat="1" hidden="1" x14ac:dyDescent="0.25">
      <c r="A218" s="270"/>
      <c r="B218" s="266"/>
      <c r="C218" s="271"/>
      <c r="D218" s="275"/>
      <c r="E218" s="87">
        <f t="shared" si="10"/>
        <v>0</v>
      </c>
      <c r="F218" s="122" t="s">
        <v>349</v>
      </c>
      <c r="G218" s="98"/>
      <c r="H218" s="297"/>
      <c r="I218" s="110"/>
      <c r="J218" s="110"/>
      <c r="K218" s="110"/>
      <c r="L218" s="110"/>
      <c r="M218" s="110"/>
      <c r="N218" s="110"/>
      <c r="O218" s="110"/>
    </row>
    <row r="219" spans="1:15" s="122" customFormat="1" hidden="1" x14ac:dyDescent="0.25">
      <c r="A219" s="270"/>
      <c r="B219" s="266"/>
      <c r="C219" s="271"/>
      <c r="D219" s="275"/>
      <c r="E219" s="87">
        <f t="shared" si="10"/>
        <v>0</v>
      </c>
      <c r="F219" s="122" t="s">
        <v>349</v>
      </c>
      <c r="G219" s="98"/>
      <c r="H219" s="128"/>
      <c r="I219" s="110"/>
      <c r="J219" s="110"/>
      <c r="K219" s="110"/>
      <c r="L219" s="110"/>
      <c r="M219" s="110"/>
      <c r="N219" s="110"/>
      <c r="O219" s="110"/>
    </row>
    <row r="220" spans="1:15" s="122" customFormat="1" hidden="1" x14ac:dyDescent="0.25">
      <c r="A220" s="270"/>
      <c r="B220" s="266"/>
      <c r="C220" s="271"/>
      <c r="D220" s="275"/>
      <c r="E220" s="87">
        <f t="shared" si="10"/>
        <v>0</v>
      </c>
      <c r="F220" s="122" t="s">
        <v>349</v>
      </c>
      <c r="G220" s="98"/>
      <c r="H220" s="297"/>
      <c r="I220" s="110"/>
      <c r="J220" s="110"/>
      <c r="K220" s="110"/>
      <c r="L220" s="110"/>
      <c r="M220" s="110"/>
      <c r="N220" s="110"/>
      <c r="O220" s="110"/>
    </row>
    <row r="221" spans="1:15" s="122" customFormat="1" hidden="1" x14ac:dyDescent="0.25">
      <c r="A221" s="270"/>
      <c r="B221" s="266"/>
      <c r="C221" s="271"/>
      <c r="D221" s="275"/>
      <c r="E221" s="87">
        <f t="shared" si="10"/>
        <v>0</v>
      </c>
      <c r="F221" s="122" t="s">
        <v>349</v>
      </c>
      <c r="G221" s="98"/>
      <c r="H221" s="128"/>
      <c r="I221" s="110"/>
      <c r="J221" s="110"/>
      <c r="K221" s="110"/>
      <c r="L221" s="110"/>
      <c r="M221" s="110"/>
      <c r="N221" s="110"/>
      <c r="O221" s="110"/>
    </row>
    <row r="222" spans="1:15" s="122" customFormat="1" hidden="1" x14ac:dyDescent="0.25">
      <c r="A222" s="270"/>
      <c r="B222" s="266"/>
      <c r="C222" s="271"/>
      <c r="D222" s="275"/>
      <c r="E222" s="87">
        <f t="shared" si="10"/>
        <v>0</v>
      </c>
      <c r="F222" s="122" t="s">
        <v>349</v>
      </c>
      <c r="G222" s="98"/>
      <c r="H222" s="297"/>
      <c r="I222" s="110"/>
      <c r="J222" s="110"/>
      <c r="K222" s="110"/>
      <c r="L222" s="110"/>
      <c r="M222" s="110"/>
      <c r="N222" s="110"/>
      <c r="O222" s="110"/>
    </row>
    <row r="223" spans="1:15" s="122" customFormat="1" hidden="1" x14ac:dyDescent="0.25">
      <c r="A223" s="270"/>
      <c r="B223" s="266"/>
      <c r="C223" s="271"/>
      <c r="D223" s="275"/>
      <c r="E223" s="87">
        <f t="shared" si="10"/>
        <v>0</v>
      </c>
      <c r="F223" s="122" t="s">
        <v>349</v>
      </c>
      <c r="G223" s="98"/>
      <c r="H223" s="128"/>
      <c r="I223" s="110"/>
      <c r="J223" s="110"/>
      <c r="K223" s="110"/>
      <c r="L223" s="110"/>
      <c r="M223" s="110"/>
      <c r="N223" s="110"/>
      <c r="O223" s="110"/>
    </row>
    <row r="224" spans="1:15" s="122" customFormat="1" hidden="1" x14ac:dyDescent="0.25">
      <c r="A224" s="270"/>
      <c r="B224" s="266"/>
      <c r="C224" s="271"/>
      <c r="D224" s="275"/>
      <c r="E224" s="87">
        <f t="shared" si="10"/>
        <v>0</v>
      </c>
      <c r="F224" s="122" t="s">
        <v>349</v>
      </c>
      <c r="G224" s="98"/>
      <c r="H224" s="297"/>
      <c r="I224" s="110"/>
      <c r="J224" s="110"/>
      <c r="K224" s="110"/>
      <c r="L224" s="110"/>
      <c r="M224" s="110"/>
      <c r="N224" s="110"/>
      <c r="O224" s="110"/>
    </row>
    <row r="225" spans="1:15" s="122" customFormat="1" hidden="1" x14ac:dyDescent="0.25">
      <c r="A225" s="270"/>
      <c r="B225" s="266"/>
      <c r="C225" s="271"/>
      <c r="D225" s="275"/>
      <c r="E225" s="87">
        <f t="shared" si="10"/>
        <v>0</v>
      </c>
      <c r="F225" s="122" t="s">
        <v>349</v>
      </c>
      <c r="G225" s="98"/>
      <c r="H225" s="128"/>
      <c r="I225" s="110"/>
      <c r="J225" s="110"/>
      <c r="K225" s="110"/>
      <c r="L225" s="110"/>
      <c r="M225" s="110"/>
      <c r="N225" s="110"/>
      <c r="O225" s="110"/>
    </row>
    <row r="226" spans="1:15" s="122" customFormat="1" hidden="1" x14ac:dyDescent="0.25">
      <c r="A226" s="270"/>
      <c r="B226" s="266"/>
      <c r="C226" s="271"/>
      <c r="D226" s="275"/>
      <c r="E226" s="87">
        <f t="shared" si="10"/>
        <v>0</v>
      </c>
      <c r="F226" s="122" t="s">
        <v>349</v>
      </c>
      <c r="G226" s="98"/>
      <c r="H226" s="297"/>
      <c r="I226" s="110"/>
      <c r="J226" s="110"/>
      <c r="K226" s="110"/>
      <c r="L226" s="110"/>
      <c r="M226" s="110"/>
      <c r="N226" s="110"/>
      <c r="O226" s="110"/>
    </row>
    <row r="227" spans="1:15" s="122" customFormat="1" hidden="1" x14ac:dyDescent="0.25">
      <c r="A227" s="270"/>
      <c r="B227" s="266"/>
      <c r="C227" s="271"/>
      <c r="D227" s="275"/>
      <c r="E227" s="87">
        <f t="shared" si="10"/>
        <v>0</v>
      </c>
      <c r="F227" s="122" t="s">
        <v>349</v>
      </c>
      <c r="G227" s="98"/>
      <c r="H227" s="128"/>
      <c r="I227" s="110"/>
      <c r="J227" s="110"/>
      <c r="K227" s="110"/>
      <c r="L227" s="110"/>
      <c r="M227" s="110"/>
      <c r="N227" s="110"/>
      <c r="O227" s="110"/>
    </row>
    <row r="228" spans="1:15" s="122" customFormat="1" hidden="1" x14ac:dyDescent="0.25">
      <c r="A228" s="270"/>
      <c r="B228" s="266"/>
      <c r="C228" s="271"/>
      <c r="D228" s="275"/>
      <c r="E228" s="87">
        <f t="shared" si="10"/>
        <v>0</v>
      </c>
      <c r="F228" s="122" t="s">
        <v>349</v>
      </c>
      <c r="G228" s="98"/>
      <c r="H228" s="297"/>
      <c r="I228" s="110"/>
      <c r="J228" s="110"/>
      <c r="K228" s="110"/>
      <c r="L228" s="110"/>
      <c r="M228" s="110"/>
      <c r="N228" s="110"/>
      <c r="O228" s="110"/>
    </row>
    <row r="229" spans="1:15" s="122" customFormat="1" hidden="1" x14ac:dyDescent="0.25">
      <c r="A229" s="270"/>
      <c r="B229" s="266"/>
      <c r="C229" s="271"/>
      <c r="D229" s="275"/>
      <c r="E229" s="87">
        <f t="shared" si="10"/>
        <v>0</v>
      </c>
      <c r="F229" s="122" t="s">
        <v>349</v>
      </c>
      <c r="G229" s="98"/>
      <c r="H229" s="128"/>
      <c r="I229" s="110"/>
      <c r="J229" s="110"/>
      <c r="K229" s="110"/>
      <c r="L229" s="110"/>
      <c r="M229" s="110"/>
      <c r="N229" s="110"/>
      <c r="O229" s="110"/>
    </row>
    <row r="230" spans="1:15" s="122" customFormat="1" hidden="1" x14ac:dyDescent="0.25">
      <c r="A230" s="270"/>
      <c r="B230" s="266"/>
      <c r="C230" s="271"/>
      <c r="D230" s="275"/>
      <c r="E230" s="87">
        <f t="shared" si="10"/>
        <v>0</v>
      </c>
      <c r="F230" s="122" t="s">
        <v>349</v>
      </c>
      <c r="G230" s="98"/>
      <c r="H230" s="297"/>
      <c r="I230" s="110"/>
      <c r="J230" s="110"/>
      <c r="K230" s="110"/>
      <c r="L230" s="110"/>
      <c r="M230" s="110"/>
      <c r="N230" s="110"/>
      <c r="O230" s="110"/>
    </row>
    <row r="231" spans="1:15" s="122" customFormat="1" hidden="1" x14ac:dyDescent="0.25">
      <c r="A231" s="270"/>
      <c r="B231" s="266"/>
      <c r="C231" s="271"/>
      <c r="D231" s="275"/>
      <c r="E231" s="87">
        <f t="shared" si="10"/>
        <v>0</v>
      </c>
      <c r="F231" s="122" t="s">
        <v>349</v>
      </c>
      <c r="G231" s="98"/>
      <c r="H231" s="128"/>
      <c r="I231" s="110"/>
      <c r="J231" s="110"/>
      <c r="K231" s="110"/>
      <c r="L231" s="110"/>
      <c r="M231" s="110"/>
      <c r="N231" s="110"/>
      <c r="O231" s="110"/>
    </row>
    <row r="232" spans="1:15" s="122" customFormat="1" hidden="1" x14ac:dyDescent="0.25">
      <c r="A232" s="270"/>
      <c r="B232" s="266"/>
      <c r="C232" s="271"/>
      <c r="D232" s="275"/>
      <c r="E232" s="87">
        <f t="shared" si="10"/>
        <v>0</v>
      </c>
      <c r="F232" s="122" t="s">
        <v>349</v>
      </c>
      <c r="G232" s="98"/>
      <c r="H232" s="297"/>
      <c r="I232" s="110"/>
      <c r="J232" s="110"/>
      <c r="K232" s="110"/>
      <c r="L232" s="110"/>
      <c r="M232" s="110"/>
      <c r="N232" s="110"/>
      <c r="O232" s="110"/>
    </row>
    <row r="233" spans="1:15" s="122" customFormat="1" hidden="1" x14ac:dyDescent="0.25">
      <c r="A233" s="270"/>
      <c r="B233" s="266"/>
      <c r="C233" s="271"/>
      <c r="D233" s="275"/>
      <c r="E233" s="87">
        <f t="shared" ref="E233:E264" si="11">ROUND(C233*D233,2)</f>
        <v>0</v>
      </c>
      <c r="F233" s="122" t="s">
        <v>349</v>
      </c>
      <c r="G233" s="98"/>
      <c r="H233" s="128"/>
      <c r="I233" s="110"/>
      <c r="J233" s="110"/>
      <c r="K233" s="110"/>
      <c r="L233" s="110"/>
      <c r="M233" s="110"/>
      <c r="N233" s="110"/>
      <c r="O233" s="110"/>
    </row>
    <row r="234" spans="1:15" s="122" customFormat="1" hidden="1" x14ac:dyDescent="0.25">
      <c r="A234" s="270"/>
      <c r="B234" s="266"/>
      <c r="C234" s="271"/>
      <c r="D234" s="275"/>
      <c r="E234" s="87">
        <f t="shared" si="11"/>
        <v>0</v>
      </c>
      <c r="F234" s="122" t="s">
        <v>349</v>
      </c>
      <c r="G234" s="98"/>
      <c r="H234" s="297"/>
      <c r="I234" s="110"/>
      <c r="J234" s="110"/>
      <c r="K234" s="110"/>
      <c r="L234" s="110"/>
      <c r="M234" s="110"/>
      <c r="N234" s="110"/>
      <c r="O234" s="110"/>
    </row>
    <row r="235" spans="1:15" s="122" customFormat="1" hidden="1" x14ac:dyDescent="0.25">
      <c r="A235" s="270"/>
      <c r="B235" s="266"/>
      <c r="C235" s="271"/>
      <c r="D235" s="275"/>
      <c r="E235" s="87">
        <f t="shared" si="11"/>
        <v>0</v>
      </c>
      <c r="F235" s="122" t="s">
        <v>349</v>
      </c>
      <c r="G235" s="98"/>
      <c r="H235" s="128"/>
      <c r="I235" s="110"/>
      <c r="J235" s="110"/>
      <c r="K235" s="110"/>
      <c r="L235" s="110"/>
      <c r="M235" s="110"/>
      <c r="N235" s="110"/>
      <c r="O235" s="110"/>
    </row>
    <row r="236" spans="1:15" s="122" customFormat="1" hidden="1" x14ac:dyDescent="0.25">
      <c r="A236" s="270"/>
      <c r="B236" s="266"/>
      <c r="C236" s="271"/>
      <c r="D236" s="275"/>
      <c r="E236" s="87">
        <f t="shared" si="11"/>
        <v>0</v>
      </c>
      <c r="F236" s="122" t="s">
        <v>349</v>
      </c>
      <c r="G236" s="98"/>
      <c r="H236" s="297"/>
      <c r="I236" s="110"/>
      <c r="J236" s="110"/>
      <c r="K236" s="110"/>
      <c r="L236" s="110"/>
      <c r="M236" s="110"/>
      <c r="N236" s="110"/>
      <c r="O236" s="110"/>
    </row>
    <row r="237" spans="1:15" s="122" customFormat="1" hidden="1" x14ac:dyDescent="0.25">
      <c r="A237" s="270"/>
      <c r="B237" s="266"/>
      <c r="C237" s="271"/>
      <c r="D237" s="275"/>
      <c r="E237" s="87">
        <f t="shared" si="11"/>
        <v>0</v>
      </c>
      <c r="F237" s="122" t="s">
        <v>349</v>
      </c>
      <c r="G237" s="98"/>
      <c r="H237" s="128"/>
      <c r="I237" s="110"/>
      <c r="J237" s="110"/>
      <c r="K237" s="110"/>
      <c r="L237" s="110"/>
      <c r="M237" s="110"/>
      <c r="N237" s="110"/>
      <c r="O237" s="110"/>
    </row>
    <row r="238" spans="1:15" s="122" customFormat="1" hidden="1" x14ac:dyDescent="0.25">
      <c r="A238" s="270"/>
      <c r="B238" s="266"/>
      <c r="C238" s="271"/>
      <c r="D238" s="275"/>
      <c r="E238" s="87">
        <f t="shared" si="11"/>
        <v>0</v>
      </c>
      <c r="F238" s="122" t="s">
        <v>349</v>
      </c>
      <c r="G238" s="98"/>
      <c r="H238" s="297"/>
      <c r="I238" s="110"/>
      <c r="J238" s="110"/>
      <c r="K238" s="110"/>
      <c r="L238" s="110"/>
      <c r="M238" s="110"/>
      <c r="N238" s="110"/>
      <c r="O238" s="110"/>
    </row>
    <row r="239" spans="1:15" s="122" customFormat="1" hidden="1" x14ac:dyDescent="0.25">
      <c r="A239" s="270"/>
      <c r="B239" s="266"/>
      <c r="C239" s="271"/>
      <c r="D239" s="275"/>
      <c r="E239" s="87">
        <f t="shared" si="11"/>
        <v>0</v>
      </c>
      <c r="F239" s="122" t="s">
        <v>349</v>
      </c>
      <c r="G239" s="98"/>
      <c r="H239" s="128"/>
      <c r="I239" s="110"/>
      <c r="J239" s="110"/>
      <c r="K239" s="110"/>
      <c r="L239" s="110"/>
      <c r="M239" s="110"/>
      <c r="N239" s="110"/>
      <c r="O239" s="110"/>
    </row>
    <row r="240" spans="1:15" s="122" customFormat="1" hidden="1" x14ac:dyDescent="0.25">
      <c r="A240" s="270"/>
      <c r="B240" s="266"/>
      <c r="C240" s="271"/>
      <c r="D240" s="275"/>
      <c r="E240" s="87">
        <f t="shared" si="11"/>
        <v>0</v>
      </c>
      <c r="F240" s="122" t="s">
        <v>349</v>
      </c>
      <c r="G240" s="98"/>
      <c r="H240" s="297"/>
      <c r="I240" s="110"/>
      <c r="J240" s="110"/>
      <c r="K240" s="110"/>
      <c r="L240" s="110"/>
      <c r="M240" s="110"/>
      <c r="N240" s="110"/>
      <c r="O240" s="110"/>
    </row>
    <row r="241" spans="1:15" s="122" customFormat="1" hidden="1" x14ac:dyDescent="0.25">
      <c r="A241" s="270"/>
      <c r="B241" s="266"/>
      <c r="C241" s="271"/>
      <c r="D241" s="275"/>
      <c r="E241" s="87">
        <f t="shared" si="11"/>
        <v>0</v>
      </c>
      <c r="F241" s="122" t="s">
        <v>349</v>
      </c>
      <c r="G241" s="98"/>
      <c r="H241" s="128"/>
      <c r="I241" s="110"/>
      <c r="J241" s="110"/>
      <c r="K241" s="110"/>
      <c r="L241" s="110"/>
      <c r="M241" s="110"/>
      <c r="N241" s="110"/>
      <c r="O241" s="110"/>
    </row>
    <row r="242" spans="1:15" s="122" customFormat="1" hidden="1" x14ac:dyDescent="0.25">
      <c r="A242" s="270"/>
      <c r="B242" s="266"/>
      <c r="C242" s="271"/>
      <c r="D242" s="275"/>
      <c r="E242" s="87">
        <f t="shared" si="11"/>
        <v>0</v>
      </c>
      <c r="F242" s="122" t="s">
        <v>349</v>
      </c>
      <c r="G242" s="98"/>
      <c r="H242" s="297"/>
      <c r="I242" s="110"/>
      <c r="J242" s="110"/>
      <c r="K242" s="110"/>
      <c r="L242" s="110"/>
      <c r="M242" s="110"/>
      <c r="N242" s="110"/>
      <c r="O242" s="110"/>
    </row>
    <row r="243" spans="1:15" s="122" customFormat="1" hidden="1" x14ac:dyDescent="0.25">
      <c r="A243" s="270"/>
      <c r="B243" s="266"/>
      <c r="C243" s="271"/>
      <c r="D243" s="275"/>
      <c r="E243" s="87">
        <f t="shared" si="11"/>
        <v>0</v>
      </c>
      <c r="F243" s="122" t="s">
        <v>349</v>
      </c>
      <c r="G243" s="98"/>
      <c r="H243" s="128"/>
      <c r="I243" s="110"/>
      <c r="J243" s="110"/>
      <c r="K243" s="110"/>
      <c r="L243" s="110"/>
      <c r="M243" s="110"/>
      <c r="N243" s="110"/>
      <c r="O243" s="110"/>
    </row>
    <row r="244" spans="1:15" s="122" customFormat="1" hidden="1" x14ac:dyDescent="0.25">
      <c r="A244" s="270"/>
      <c r="B244" s="266"/>
      <c r="C244" s="271"/>
      <c r="D244" s="275"/>
      <c r="E244" s="87">
        <f t="shared" si="11"/>
        <v>0</v>
      </c>
      <c r="F244" s="122" t="s">
        <v>349</v>
      </c>
      <c r="G244" s="98"/>
      <c r="H244" s="297"/>
      <c r="I244" s="110"/>
      <c r="J244" s="110"/>
      <c r="K244" s="110"/>
      <c r="L244" s="110"/>
      <c r="M244" s="110"/>
      <c r="N244" s="110"/>
      <c r="O244" s="110"/>
    </row>
    <row r="245" spans="1:15" s="122" customFormat="1" hidden="1" x14ac:dyDescent="0.25">
      <c r="A245" s="270"/>
      <c r="B245" s="266"/>
      <c r="C245" s="271"/>
      <c r="D245" s="275"/>
      <c r="E245" s="87">
        <f t="shared" si="11"/>
        <v>0</v>
      </c>
      <c r="F245" s="122" t="s">
        <v>349</v>
      </c>
      <c r="G245" s="98"/>
      <c r="H245" s="128"/>
      <c r="I245" s="110"/>
      <c r="J245" s="110"/>
      <c r="K245" s="110"/>
      <c r="L245" s="110"/>
      <c r="M245" s="110"/>
      <c r="N245" s="110"/>
      <c r="O245" s="110"/>
    </row>
    <row r="246" spans="1:15" s="122" customFormat="1" hidden="1" x14ac:dyDescent="0.25">
      <c r="A246" s="270"/>
      <c r="B246" s="266"/>
      <c r="C246" s="271"/>
      <c r="D246" s="275"/>
      <c r="E246" s="87">
        <f t="shared" si="11"/>
        <v>0</v>
      </c>
      <c r="F246" s="122" t="s">
        <v>349</v>
      </c>
      <c r="G246" s="98"/>
      <c r="H246" s="297"/>
      <c r="I246" s="110"/>
      <c r="J246" s="110"/>
      <c r="K246" s="110"/>
      <c r="L246" s="110"/>
      <c r="M246" s="110"/>
      <c r="N246" s="110"/>
      <c r="O246" s="110"/>
    </row>
    <row r="247" spans="1:15" s="122" customFormat="1" hidden="1" x14ac:dyDescent="0.25">
      <c r="A247" s="270"/>
      <c r="B247" s="266"/>
      <c r="C247" s="271"/>
      <c r="D247" s="275"/>
      <c r="E247" s="87">
        <f t="shared" si="11"/>
        <v>0</v>
      </c>
      <c r="F247" s="122" t="s">
        <v>349</v>
      </c>
      <c r="G247" s="98"/>
      <c r="H247" s="128"/>
      <c r="I247" s="110"/>
      <c r="J247" s="110"/>
      <c r="K247" s="110"/>
      <c r="L247" s="110"/>
      <c r="M247" s="110"/>
      <c r="N247" s="110"/>
      <c r="O247" s="110"/>
    </row>
    <row r="248" spans="1:15" s="122" customFormat="1" hidden="1" x14ac:dyDescent="0.25">
      <c r="A248" s="270"/>
      <c r="B248" s="266"/>
      <c r="C248" s="271"/>
      <c r="D248" s="275"/>
      <c r="E248" s="87">
        <f t="shared" si="11"/>
        <v>0</v>
      </c>
      <c r="F248" s="122" t="s">
        <v>349</v>
      </c>
      <c r="G248" s="98"/>
      <c r="H248" s="297"/>
      <c r="I248" s="110"/>
      <c r="J248" s="110"/>
      <c r="K248" s="110"/>
      <c r="L248" s="110"/>
      <c r="M248" s="110"/>
      <c r="N248" s="110"/>
      <c r="O248" s="110"/>
    </row>
    <row r="249" spans="1:15" s="122" customFormat="1" hidden="1" x14ac:dyDescent="0.25">
      <c r="A249" s="270"/>
      <c r="B249" s="266"/>
      <c r="C249" s="271"/>
      <c r="D249" s="275"/>
      <c r="E249" s="87">
        <f t="shared" si="11"/>
        <v>0</v>
      </c>
      <c r="F249" s="122" t="s">
        <v>349</v>
      </c>
      <c r="G249" s="98"/>
      <c r="H249" s="128"/>
      <c r="I249" s="110"/>
      <c r="J249" s="110"/>
      <c r="K249" s="110"/>
      <c r="L249" s="110"/>
      <c r="M249" s="110"/>
      <c r="N249" s="110"/>
      <c r="O249" s="110"/>
    </row>
    <row r="250" spans="1:15" s="122" customFormat="1" hidden="1" x14ac:dyDescent="0.25">
      <c r="A250" s="270"/>
      <c r="B250" s="266"/>
      <c r="C250" s="271"/>
      <c r="D250" s="275"/>
      <c r="E250" s="87">
        <f t="shared" si="11"/>
        <v>0</v>
      </c>
      <c r="F250" s="122" t="s">
        <v>349</v>
      </c>
      <c r="G250" s="98"/>
      <c r="H250" s="297"/>
      <c r="I250" s="110"/>
      <c r="J250" s="110"/>
      <c r="K250" s="110"/>
      <c r="L250" s="110"/>
      <c r="M250" s="110"/>
      <c r="N250" s="110"/>
      <c r="O250" s="110"/>
    </row>
    <row r="251" spans="1:15" s="122" customFormat="1" hidden="1" x14ac:dyDescent="0.25">
      <c r="A251" s="270"/>
      <c r="B251" s="266"/>
      <c r="C251" s="271"/>
      <c r="D251" s="275"/>
      <c r="E251" s="87">
        <f t="shared" si="11"/>
        <v>0</v>
      </c>
      <c r="F251" s="122" t="s">
        <v>349</v>
      </c>
      <c r="G251" s="98"/>
      <c r="H251" s="128"/>
      <c r="I251" s="110"/>
      <c r="J251" s="110"/>
      <c r="K251" s="110"/>
      <c r="L251" s="110"/>
      <c r="M251" s="110"/>
      <c r="N251" s="110"/>
      <c r="O251" s="110"/>
    </row>
    <row r="252" spans="1:15" s="122" customFormat="1" hidden="1" x14ac:dyDescent="0.25">
      <c r="A252" s="270"/>
      <c r="B252" s="266"/>
      <c r="C252" s="271"/>
      <c r="D252" s="275"/>
      <c r="E252" s="87">
        <f t="shared" si="11"/>
        <v>0</v>
      </c>
      <c r="F252" s="122" t="s">
        <v>349</v>
      </c>
      <c r="G252" s="98"/>
      <c r="H252" s="297"/>
      <c r="I252" s="110"/>
      <c r="J252" s="110"/>
      <c r="K252" s="110"/>
      <c r="L252" s="110"/>
      <c r="M252" s="110"/>
      <c r="N252" s="110"/>
      <c r="O252" s="110"/>
    </row>
    <row r="253" spans="1:15" s="122" customFormat="1" hidden="1" x14ac:dyDescent="0.25">
      <c r="A253" s="270"/>
      <c r="B253" s="266"/>
      <c r="C253" s="271"/>
      <c r="D253" s="275"/>
      <c r="E253" s="87">
        <f t="shared" si="11"/>
        <v>0</v>
      </c>
      <c r="F253" s="122" t="s">
        <v>349</v>
      </c>
      <c r="G253" s="98"/>
      <c r="H253" s="128"/>
      <c r="I253" s="110"/>
      <c r="J253" s="110"/>
      <c r="K253" s="110"/>
      <c r="L253" s="110"/>
      <c r="M253" s="110"/>
      <c r="N253" s="110"/>
      <c r="O253" s="110"/>
    </row>
    <row r="254" spans="1:15" s="122" customFormat="1" hidden="1" x14ac:dyDescent="0.25">
      <c r="A254" s="270"/>
      <c r="B254" s="266"/>
      <c r="C254" s="271"/>
      <c r="D254" s="275"/>
      <c r="E254" s="87">
        <f t="shared" si="11"/>
        <v>0</v>
      </c>
      <c r="F254" s="122" t="s">
        <v>349</v>
      </c>
      <c r="G254" s="98"/>
      <c r="H254" s="297"/>
      <c r="I254" s="110"/>
      <c r="J254" s="110"/>
      <c r="K254" s="110"/>
      <c r="L254" s="110"/>
      <c r="M254" s="110"/>
      <c r="N254" s="110"/>
      <c r="O254" s="110"/>
    </row>
    <row r="255" spans="1:15" s="122" customFormat="1" hidden="1" x14ac:dyDescent="0.25">
      <c r="A255" s="270"/>
      <c r="B255" s="266"/>
      <c r="C255" s="271"/>
      <c r="D255" s="275"/>
      <c r="E255" s="87">
        <f t="shared" si="11"/>
        <v>0</v>
      </c>
      <c r="F255" s="122" t="s">
        <v>349</v>
      </c>
      <c r="G255" s="98"/>
      <c r="H255" s="128"/>
      <c r="I255" s="110"/>
      <c r="J255" s="110"/>
      <c r="K255" s="110"/>
      <c r="L255" s="110"/>
      <c r="M255" s="110"/>
      <c r="N255" s="110"/>
      <c r="O255" s="110"/>
    </row>
    <row r="256" spans="1:15" s="122" customFormat="1" hidden="1" x14ac:dyDescent="0.25">
      <c r="A256" s="270"/>
      <c r="B256" s="266"/>
      <c r="C256" s="271"/>
      <c r="D256" s="275"/>
      <c r="E256" s="87">
        <f t="shared" si="11"/>
        <v>0</v>
      </c>
      <c r="F256" s="122" t="s">
        <v>349</v>
      </c>
      <c r="G256" s="98"/>
      <c r="H256" s="297"/>
      <c r="I256" s="110"/>
      <c r="J256" s="110"/>
      <c r="K256" s="110"/>
      <c r="L256" s="110"/>
      <c r="M256" s="110"/>
      <c r="N256" s="110"/>
      <c r="O256" s="110"/>
    </row>
    <row r="257" spans="1:17" s="122" customFormat="1" hidden="1" x14ac:dyDescent="0.25">
      <c r="A257" s="270"/>
      <c r="B257" s="266"/>
      <c r="C257" s="271"/>
      <c r="D257" s="275"/>
      <c r="E257" s="87">
        <f t="shared" si="11"/>
        <v>0</v>
      </c>
      <c r="F257" s="122" t="s">
        <v>349</v>
      </c>
      <c r="G257" s="98"/>
      <c r="H257" s="128"/>
      <c r="I257" s="110"/>
      <c r="J257" s="110"/>
      <c r="K257" s="110"/>
      <c r="L257" s="110"/>
      <c r="M257" s="110"/>
      <c r="N257" s="110"/>
      <c r="O257" s="110"/>
    </row>
    <row r="258" spans="1:17" s="122" customFormat="1" hidden="1" x14ac:dyDescent="0.25">
      <c r="A258" s="270"/>
      <c r="B258" s="266"/>
      <c r="C258" s="271"/>
      <c r="D258" s="275"/>
      <c r="E258" s="87">
        <f t="shared" si="11"/>
        <v>0</v>
      </c>
      <c r="F258" s="122" t="s">
        <v>349</v>
      </c>
      <c r="G258" s="98"/>
      <c r="H258" s="297"/>
      <c r="I258" s="110"/>
      <c r="J258" s="110"/>
      <c r="K258" s="110"/>
      <c r="L258" s="110"/>
      <c r="M258" s="110"/>
      <c r="N258" s="110"/>
      <c r="O258" s="110"/>
    </row>
    <row r="259" spans="1:17" s="122" customFormat="1" hidden="1" x14ac:dyDescent="0.25">
      <c r="A259" s="270"/>
      <c r="B259" s="266"/>
      <c r="C259" s="271"/>
      <c r="D259" s="275"/>
      <c r="E259" s="87">
        <f t="shared" si="11"/>
        <v>0</v>
      </c>
      <c r="F259" s="122" t="s">
        <v>349</v>
      </c>
      <c r="G259" s="98"/>
      <c r="H259" s="128"/>
      <c r="I259" s="110"/>
      <c r="J259" s="110"/>
      <c r="K259" s="110"/>
      <c r="L259" s="110"/>
      <c r="M259" s="110"/>
      <c r="N259" s="110"/>
      <c r="O259" s="110"/>
    </row>
    <row r="260" spans="1:17" s="122" customFormat="1" hidden="1" x14ac:dyDescent="0.25">
      <c r="A260" s="270"/>
      <c r="B260" s="266"/>
      <c r="C260" s="271"/>
      <c r="D260" s="275"/>
      <c r="E260" s="87">
        <f t="shared" si="11"/>
        <v>0</v>
      </c>
      <c r="F260" s="122" t="s">
        <v>349</v>
      </c>
      <c r="G260" s="98"/>
      <c r="H260" s="297"/>
      <c r="I260" s="110"/>
      <c r="J260" s="110"/>
      <c r="K260" s="110"/>
      <c r="L260" s="110"/>
      <c r="M260" s="110"/>
      <c r="N260" s="110"/>
      <c r="O260" s="110"/>
    </row>
    <row r="261" spans="1:17" s="122" customFormat="1" hidden="1" x14ac:dyDescent="0.25">
      <c r="A261" s="270"/>
      <c r="B261" s="266"/>
      <c r="C261" s="271"/>
      <c r="D261" s="275"/>
      <c r="E261" s="87">
        <f t="shared" si="11"/>
        <v>0</v>
      </c>
      <c r="F261" s="122" t="s">
        <v>349</v>
      </c>
      <c r="G261" s="98"/>
      <c r="H261" s="128"/>
      <c r="I261" s="110"/>
      <c r="J261" s="110"/>
      <c r="K261" s="110"/>
      <c r="L261" s="110"/>
      <c r="M261" s="110"/>
      <c r="N261" s="110"/>
      <c r="O261" s="110"/>
    </row>
    <row r="262" spans="1:17" s="122" customFormat="1" hidden="1" x14ac:dyDescent="0.25">
      <c r="A262" s="270"/>
      <c r="B262" s="266"/>
      <c r="C262" s="271"/>
      <c r="D262" s="275"/>
      <c r="E262" s="87">
        <f t="shared" si="11"/>
        <v>0</v>
      </c>
      <c r="F262" s="122" t="s">
        <v>349</v>
      </c>
      <c r="G262" s="98"/>
      <c r="H262" s="297"/>
      <c r="I262" s="110"/>
      <c r="J262" s="110"/>
      <c r="K262" s="110"/>
      <c r="L262" s="110"/>
      <c r="M262" s="110"/>
      <c r="N262" s="110"/>
      <c r="O262" s="110"/>
    </row>
    <row r="263" spans="1:17" s="122" customFormat="1" hidden="1" x14ac:dyDescent="0.25">
      <c r="A263" s="270"/>
      <c r="B263" s="266"/>
      <c r="C263" s="271"/>
      <c r="D263" s="275"/>
      <c r="E263" s="87">
        <f t="shared" si="11"/>
        <v>0</v>
      </c>
      <c r="F263" s="122" t="s">
        <v>349</v>
      </c>
      <c r="G263" s="98"/>
      <c r="H263" s="128"/>
      <c r="I263" s="110"/>
      <c r="J263" s="110"/>
      <c r="K263" s="110"/>
      <c r="L263" s="110"/>
      <c r="M263" s="110"/>
      <c r="N263" s="110"/>
      <c r="O263" s="110"/>
    </row>
    <row r="264" spans="1:17" s="122" customFormat="1" hidden="1" x14ac:dyDescent="0.25">
      <c r="A264" s="270"/>
      <c r="B264" s="266"/>
      <c r="C264" s="271"/>
      <c r="D264" s="275"/>
      <c r="E264" s="87">
        <f t="shared" si="11"/>
        <v>0</v>
      </c>
      <c r="F264" s="122" t="s">
        <v>349</v>
      </c>
      <c r="G264" s="98"/>
      <c r="H264" s="297"/>
      <c r="I264" s="110"/>
      <c r="J264" s="110"/>
      <c r="K264" s="110"/>
      <c r="L264" s="110"/>
      <c r="M264" s="110"/>
      <c r="N264" s="110"/>
      <c r="O264" s="110"/>
    </row>
    <row r="265" spans="1:17" s="122" customFormat="1" hidden="1" x14ac:dyDescent="0.25">
      <c r="A265" s="270"/>
      <c r="B265" s="266"/>
      <c r="C265" s="271"/>
      <c r="D265" s="275"/>
      <c r="E265" s="87">
        <f t="shared" ref="E265:E266" si="12">ROUND(C265*D265,2)</f>
        <v>0</v>
      </c>
      <c r="F265" s="122" t="s">
        <v>349</v>
      </c>
      <c r="G265" s="98"/>
      <c r="H265" s="128"/>
      <c r="I265" s="110"/>
      <c r="J265" s="110"/>
      <c r="K265" s="110"/>
      <c r="L265" s="110"/>
      <c r="M265" s="110"/>
      <c r="N265" s="110"/>
      <c r="O265" s="110"/>
    </row>
    <row r="266" spans="1:17" s="122" customFormat="1" x14ac:dyDescent="0.25">
      <c r="A266" s="266" t="s">
        <v>340</v>
      </c>
      <c r="B266" s="266" t="s">
        <v>366</v>
      </c>
      <c r="C266" s="271">
        <f t="shared" ref="C266" ca="1" si="13">RAND()*1000000</f>
        <v>480780.36669774051</v>
      </c>
      <c r="D266" s="275">
        <v>0.09</v>
      </c>
      <c r="E266" s="309">
        <f t="shared" ca="1" si="12"/>
        <v>43270.23</v>
      </c>
      <c r="F266" s="122" t="s">
        <v>349</v>
      </c>
      <c r="G266" s="110"/>
      <c r="H266" s="128"/>
      <c r="I266" s="110"/>
      <c r="J266" s="110"/>
      <c r="K266" s="110"/>
      <c r="L266" s="110"/>
      <c r="M266" s="110"/>
      <c r="N266" s="110"/>
      <c r="O266" s="110"/>
    </row>
    <row r="267" spans="1:17" s="122" customFormat="1" x14ac:dyDescent="0.25">
      <c r="A267" s="269"/>
      <c r="B267" s="266"/>
      <c r="C267" s="210"/>
      <c r="D267" s="215" t="s">
        <v>272</v>
      </c>
      <c r="E267" s="323">
        <f ca="1">ROUND(SUBTOTAL(109,E136:E266),2)</f>
        <v>250794.55</v>
      </c>
      <c r="F267" s="122" t="s">
        <v>349</v>
      </c>
      <c r="G267" s="110"/>
      <c r="H267" s="125" t="s">
        <v>352</v>
      </c>
      <c r="I267" s="110"/>
      <c r="J267" s="110"/>
      <c r="K267" s="110"/>
      <c r="L267" s="110"/>
      <c r="M267" s="110"/>
      <c r="N267" s="110"/>
      <c r="O267" s="110"/>
    </row>
    <row r="268" spans="1:17" x14ac:dyDescent="0.25">
      <c r="A268" s="8"/>
      <c r="B268" s="8"/>
      <c r="C268" s="8"/>
      <c r="D268" s="8"/>
      <c r="E268" s="311"/>
      <c r="F268" s="122" t="s">
        <v>347</v>
      </c>
      <c r="G268" s="8"/>
    </row>
    <row r="269" spans="1:17" x14ac:dyDescent="0.25">
      <c r="A269" s="8"/>
      <c r="B269" s="8"/>
      <c r="C269" s="232"/>
      <c r="D269" s="232" t="s">
        <v>217</v>
      </c>
      <c r="E269" s="87">
        <f ca="1">+E267+E135</f>
        <v>472800.88</v>
      </c>
      <c r="F269" s="122" t="s">
        <v>347</v>
      </c>
      <c r="G269" s="8"/>
      <c r="H269" s="149" t="s">
        <v>246</v>
      </c>
    </row>
    <row r="270" spans="1:17" s="122" customFormat="1" x14ac:dyDescent="0.25">
      <c r="A270" s="110"/>
      <c r="B270" s="132"/>
      <c r="C270" s="111"/>
      <c r="D270" s="131"/>
      <c r="E270" s="98"/>
      <c r="F270" s="122" t="s">
        <v>347</v>
      </c>
      <c r="G270" s="110"/>
    </row>
    <row r="271" spans="1:17" s="122" customFormat="1" x14ac:dyDescent="0.25">
      <c r="A271" s="422" t="s">
        <v>215</v>
      </c>
      <c r="B271" s="115"/>
      <c r="C271" s="115"/>
      <c r="D271" s="115"/>
      <c r="E271" s="116"/>
      <c r="F271" s="122" t="s">
        <v>348</v>
      </c>
      <c r="G271" s="110"/>
      <c r="H271" s="150" t="s">
        <v>245</v>
      </c>
    </row>
    <row r="272" spans="1:17" s="122" customFormat="1" ht="45" customHeight="1" x14ac:dyDescent="0.25">
      <c r="A272" s="563" t="s">
        <v>375</v>
      </c>
      <c r="B272" s="564"/>
      <c r="C272" s="564"/>
      <c r="D272" s="564"/>
      <c r="E272" s="565"/>
      <c r="F272" s="110" t="s">
        <v>348</v>
      </c>
      <c r="G272" s="110"/>
      <c r="H272" s="569" t="s">
        <v>307</v>
      </c>
      <c r="I272" s="569"/>
      <c r="J272" s="569"/>
      <c r="K272" s="569"/>
      <c r="L272" s="569"/>
      <c r="M272" s="569"/>
      <c r="N272" s="569"/>
      <c r="O272" s="569"/>
      <c r="P272" s="569"/>
      <c r="Q272" s="569"/>
    </row>
    <row r="273" spans="1:17" x14ac:dyDescent="0.25">
      <c r="A273" s="8"/>
      <c r="B273" s="8"/>
      <c r="C273" s="8"/>
      <c r="D273" s="8"/>
      <c r="E273" s="8"/>
      <c r="F273" s="291" t="s">
        <v>349</v>
      </c>
      <c r="G273" s="8"/>
    </row>
    <row r="274" spans="1:17" s="122" customFormat="1" x14ac:dyDescent="0.25">
      <c r="A274" s="251" t="s">
        <v>216</v>
      </c>
      <c r="B274" s="119"/>
      <c r="C274" s="119"/>
      <c r="D274" s="119"/>
      <c r="E274" s="120"/>
      <c r="F274" s="110" t="s">
        <v>349</v>
      </c>
      <c r="G274" s="110"/>
      <c r="H274" s="150" t="s">
        <v>245</v>
      </c>
      <c r="J274" s="110"/>
    </row>
    <row r="275" spans="1:17" s="122" customFormat="1" ht="45" customHeight="1" x14ac:dyDescent="0.25">
      <c r="A275" s="563" t="s">
        <v>375</v>
      </c>
      <c r="B275" s="564"/>
      <c r="C275" s="564"/>
      <c r="D275" s="564"/>
      <c r="E275" s="565"/>
      <c r="F275" s="110" t="s">
        <v>349</v>
      </c>
      <c r="G275" s="110"/>
      <c r="H275" s="569" t="s">
        <v>307</v>
      </c>
      <c r="I275" s="569"/>
      <c r="J275" s="569"/>
      <c r="K275" s="569"/>
      <c r="L275" s="569"/>
      <c r="M275" s="569"/>
      <c r="N275" s="569"/>
      <c r="O275" s="569"/>
      <c r="P275" s="569"/>
      <c r="Q275" s="569"/>
    </row>
    <row r="276" spans="1:17" x14ac:dyDescent="0.25">
      <c r="A276" s="8"/>
      <c r="B276" s="8"/>
      <c r="C276" s="8"/>
      <c r="D276" s="8"/>
      <c r="E276" s="8"/>
      <c r="G276" s="8"/>
    </row>
    <row r="277" spans="1:17" x14ac:dyDescent="0.25">
      <c r="A277" s="8"/>
      <c r="B277" s="8"/>
      <c r="C277" s="8"/>
      <c r="D277" s="8"/>
      <c r="E277" s="8"/>
    </row>
    <row r="278" spans="1:17" x14ac:dyDescent="0.25">
      <c r="A278" s="8"/>
      <c r="B278" s="8"/>
      <c r="C278" s="8"/>
      <c r="D278" s="8"/>
      <c r="E278" s="8"/>
    </row>
    <row r="279" spans="1:17" x14ac:dyDescent="0.25">
      <c r="A279" s="8"/>
      <c r="B279" s="8"/>
      <c r="C279" s="8"/>
      <c r="D279" s="8"/>
      <c r="E279" s="8"/>
    </row>
    <row r="280" spans="1:17" x14ac:dyDescent="0.25">
      <c r="A280" s="8"/>
      <c r="B280" s="8"/>
      <c r="C280" s="8"/>
      <c r="D280" s="8"/>
      <c r="E280" s="8"/>
    </row>
    <row r="281" spans="1:17" x14ac:dyDescent="0.25">
      <c r="A281" s="8"/>
      <c r="B281" s="8"/>
      <c r="C281" s="8"/>
      <c r="D281" s="8"/>
      <c r="E281" s="8"/>
    </row>
    <row r="282" spans="1:17" x14ac:dyDescent="0.25">
      <c r="A282" s="8"/>
      <c r="B282" s="8"/>
      <c r="C282" s="8"/>
      <c r="D282" s="8"/>
      <c r="E282" s="8"/>
    </row>
    <row r="283" spans="1:17" x14ac:dyDescent="0.25">
      <c r="A283" s="8"/>
      <c r="B283" s="8"/>
      <c r="C283" s="8"/>
      <c r="D283" s="8"/>
      <c r="E283" s="8"/>
    </row>
    <row r="284" spans="1:17" x14ac:dyDescent="0.25">
      <c r="A284" s="8"/>
      <c r="B284" s="8"/>
      <c r="C284" s="8"/>
      <c r="D284" s="8"/>
      <c r="E284" s="8"/>
    </row>
    <row r="285" spans="1:17" x14ac:dyDescent="0.25">
      <c r="A285" s="8"/>
      <c r="B285" s="8"/>
      <c r="C285" s="8"/>
      <c r="D285" s="8"/>
      <c r="E285" s="8"/>
    </row>
    <row r="286" spans="1:17" x14ac:dyDescent="0.25">
      <c r="A286" s="8"/>
      <c r="B286" s="8"/>
      <c r="C286" s="8"/>
      <c r="D286" s="8"/>
      <c r="E286" s="8"/>
    </row>
    <row r="287" spans="1:17" x14ac:dyDescent="0.25">
      <c r="A287" s="8"/>
      <c r="B287" s="8"/>
      <c r="C287" s="8"/>
      <c r="D287" s="8"/>
      <c r="E287" s="8"/>
    </row>
    <row r="288" spans="1:17" x14ac:dyDescent="0.25">
      <c r="A288" s="8"/>
      <c r="B288" s="8"/>
      <c r="C288" s="8"/>
      <c r="D288" s="8"/>
      <c r="E288" s="8"/>
    </row>
    <row r="289" spans="1:5" x14ac:dyDescent="0.25">
      <c r="A289" s="8"/>
      <c r="B289" s="8"/>
      <c r="C289" s="8"/>
      <c r="D289" s="8"/>
      <c r="E289" s="8"/>
    </row>
    <row r="290" spans="1:5" x14ac:dyDescent="0.25">
      <c r="A290" s="8"/>
      <c r="B290" s="8"/>
      <c r="C290" s="8"/>
      <c r="D290" s="8"/>
      <c r="E290" s="8"/>
    </row>
    <row r="291" spans="1:5" x14ac:dyDescent="0.25">
      <c r="A291" s="8"/>
      <c r="B291" s="8"/>
      <c r="C291" s="8"/>
      <c r="D291" s="8"/>
      <c r="E291" s="8"/>
    </row>
    <row r="292" spans="1:5" x14ac:dyDescent="0.25">
      <c r="A292" s="8"/>
      <c r="B292" s="8"/>
      <c r="C292" s="8"/>
      <c r="D292" s="8"/>
      <c r="E292" s="8"/>
    </row>
    <row r="293" spans="1:5" x14ac:dyDescent="0.25">
      <c r="A293" s="8"/>
      <c r="B293" s="8"/>
      <c r="C293" s="8"/>
      <c r="D293" s="8"/>
      <c r="E293" s="8"/>
    </row>
    <row r="294" spans="1:5" x14ac:dyDescent="0.25">
      <c r="A294" s="8"/>
      <c r="B294" s="8"/>
      <c r="C294" s="8"/>
      <c r="D294" s="8"/>
      <c r="E294" s="8"/>
    </row>
    <row r="295" spans="1:5" x14ac:dyDescent="0.25">
      <c r="A295" s="8"/>
      <c r="B295" s="8"/>
      <c r="C295" s="8"/>
      <c r="D295" s="8"/>
      <c r="E295" s="8"/>
    </row>
    <row r="296" spans="1:5" x14ac:dyDescent="0.25">
      <c r="A296" s="8"/>
      <c r="B296" s="8"/>
      <c r="C296" s="8"/>
      <c r="D296" s="8"/>
      <c r="E296" s="8"/>
    </row>
    <row r="297" spans="1:5" x14ac:dyDescent="0.25">
      <c r="A297" s="8"/>
      <c r="B297" s="8"/>
      <c r="C297" s="8"/>
      <c r="D297" s="8"/>
      <c r="E297" s="8"/>
    </row>
    <row r="298" spans="1:5" x14ac:dyDescent="0.25">
      <c r="A298" s="8"/>
      <c r="B298" s="8"/>
      <c r="C298" s="8"/>
      <c r="D298" s="8"/>
      <c r="E298" s="8"/>
    </row>
    <row r="299" spans="1:5" x14ac:dyDescent="0.25">
      <c r="A299" s="8"/>
      <c r="B299" s="8"/>
      <c r="C299" s="8"/>
      <c r="D299" s="8"/>
      <c r="E299" s="8"/>
    </row>
    <row r="300" spans="1:5" x14ac:dyDescent="0.25">
      <c r="A300" s="8"/>
      <c r="B300" s="8"/>
      <c r="C300" s="8"/>
      <c r="D300" s="8"/>
      <c r="E300" s="8"/>
    </row>
    <row r="301" spans="1:5" x14ac:dyDescent="0.25">
      <c r="A301" s="8"/>
      <c r="B301" s="8"/>
      <c r="C301" s="8"/>
      <c r="D301" s="8"/>
      <c r="E301" s="8"/>
    </row>
    <row r="302" spans="1:5" x14ac:dyDescent="0.25">
      <c r="A302" s="8"/>
      <c r="B302" s="8"/>
      <c r="C302" s="8"/>
      <c r="D302" s="8"/>
      <c r="E302" s="8"/>
    </row>
    <row r="303" spans="1:5" x14ac:dyDescent="0.25">
      <c r="A303" s="8"/>
      <c r="B303" s="8"/>
      <c r="C303" s="8"/>
      <c r="D303" s="8"/>
      <c r="E303" s="8"/>
    </row>
    <row r="304" spans="1:5" x14ac:dyDescent="0.25">
      <c r="A304" s="8"/>
      <c r="B304" s="8"/>
      <c r="C304" s="8"/>
      <c r="D304" s="8"/>
      <c r="E304" s="8"/>
    </row>
    <row r="305" spans="1:5" x14ac:dyDescent="0.25">
      <c r="A305" s="8"/>
      <c r="B305" s="8"/>
      <c r="C305" s="8"/>
      <c r="D305" s="8"/>
      <c r="E305" s="8"/>
    </row>
    <row r="306" spans="1:5" x14ac:dyDescent="0.25">
      <c r="A306" s="8"/>
      <c r="B306" s="8"/>
      <c r="C306" s="8"/>
      <c r="D306" s="8"/>
      <c r="E306" s="8"/>
    </row>
    <row r="307" spans="1:5" x14ac:dyDescent="0.25">
      <c r="A307" s="8"/>
      <c r="B307" s="8"/>
      <c r="C307" s="8"/>
      <c r="D307" s="8"/>
      <c r="E307" s="8"/>
    </row>
    <row r="308" spans="1:5" x14ac:dyDescent="0.25">
      <c r="A308" s="8"/>
      <c r="B308" s="8"/>
      <c r="C308" s="8"/>
      <c r="D308" s="8"/>
      <c r="E308" s="8"/>
    </row>
    <row r="309" spans="1:5" x14ac:dyDescent="0.25">
      <c r="A309" s="8"/>
      <c r="B309" s="8"/>
      <c r="C309" s="8"/>
      <c r="D309" s="8"/>
      <c r="E309" s="8"/>
    </row>
    <row r="310" spans="1:5" x14ac:dyDescent="0.25">
      <c r="A310" s="8"/>
      <c r="B310" s="8"/>
      <c r="C310" s="8"/>
      <c r="D310" s="8"/>
      <c r="E310" s="8"/>
    </row>
    <row r="311" spans="1:5" x14ac:dyDescent="0.25">
      <c r="A311" s="8"/>
      <c r="B311" s="8"/>
      <c r="C311" s="8"/>
      <c r="D311" s="8"/>
      <c r="E311" s="8"/>
    </row>
    <row r="312" spans="1:5" x14ac:dyDescent="0.25">
      <c r="A312" s="8"/>
      <c r="B312" s="8"/>
      <c r="C312" s="8"/>
      <c r="D312" s="8"/>
      <c r="E312" s="8"/>
    </row>
    <row r="313" spans="1:5" x14ac:dyDescent="0.25">
      <c r="A313" s="8"/>
      <c r="B313" s="8"/>
      <c r="C313" s="8"/>
      <c r="D313" s="8"/>
      <c r="E313" s="8"/>
    </row>
    <row r="314" spans="1:5" x14ac:dyDescent="0.25">
      <c r="A314" s="8"/>
      <c r="B314" s="8"/>
      <c r="C314" s="8"/>
      <c r="D314" s="8"/>
      <c r="E314" s="8"/>
    </row>
    <row r="315" spans="1:5" x14ac:dyDescent="0.25">
      <c r="A315" s="8"/>
      <c r="B315" s="8"/>
      <c r="C315" s="8"/>
      <c r="D315" s="8"/>
      <c r="E315" s="8"/>
    </row>
    <row r="316" spans="1:5" x14ac:dyDescent="0.25">
      <c r="A316" s="8"/>
      <c r="B316" s="8"/>
      <c r="C316" s="8"/>
      <c r="D316" s="8"/>
      <c r="E316" s="8"/>
    </row>
    <row r="317" spans="1:5" x14ac:dyDescent="0.25">
      <c r="A317" s="8"/>
      <c r="B317" s="8"/>
      <c r="C317" s="8"/>
      <c r="D317" s="8"/>
      <c r="E317" s="8"/>
    </row>
    <row r="318" spans="1:5" x14ac:dyDescent="0.25">
      <c r="A318" s="8"/>
      <c r="B318" s="8"/>
      <c r="C318" s="8"/>
      <c r="D318" s="8"/>
      <c r="E318" s="8"/>
    </row>
    <row r="319" spans="1:5" x14ac:dyDescent="0.25">
      <c r="A319" s="8"/>
      <c r="B319" s="8"/>
      <c r="C319" s="8"/>
      <c r="D319" s="8"/>
      <c r="E319" s="8"/>
    </row>
    <row r="320" spans="1:5" x14ac:dyDescent="0.25">
      <c r="A320" s="8"/>
      <c r="B320" s="8"/>
      <c r="C320" s="8"/>
      <c r="D320" s="8"/>
      <c r="E320" s="8"/>
    </row>
    <row r="321" spans="1:5" x14ac:dyDescent="0.25">
      <c r="A321" s="8"/>
      <c r="B321" s="8"/>
      <c r="C321" s="8"/>
      <c r="D321" s="8"/>
      <c r="E321" s="8"/>
    </row>
    <row r="322" spans="1:5" x14ac:dyDescent="0.25">
      <c r="A322" s="8"/>
      <c r="B322" s="8"/>
      <c r="C322" s="8"/>
      <c r="D322" s="8"/>
      <c r="E322" s="8"/>
    </row>
    <row r="323" spans="1:5" x14ac:dyDescent="0.25">
      <c r="A323" s="8"/>
      <c r="B323" s="8"/>
      <c r="C323" s="8"/>
      <c r="D323" s="8"/>
      <c r="E323" s="8"/>
    </row>
    <row r="324" spans="1:5" x14ac:dyDescent="0.25">
      <c r="A324" s="8"/>
      <c r="B324" s="8"/>
      <c r="C324" s="8"/>
      <c r="D324" s="8"/>
      <c r="E324" s="8"/>
    </row>
    <row r="325" spans="1:5" x14ac:dyDescent="0.25">
      <c r="A325" s="8"/>
      <c r="B325" s="8"/>
      <c r="C325" s="8"/>
      <c r="D325" s="8"/>
      <c r="E325" s="8"/>
    </row>
    <row r="326" spans="1:5" x14ac:dyDescent="0.25">
      <c r="A326" s="8"/>
      <c r="B326" s="8"/>
      <c r="C326" s="8"/>
      <c r="D326" s="8"/>
      <c r="E326" s="8"/>
    </row>
    <row r="327" spans="1:5" x14ac:dyDescent="0.25">
      <c r="A327" s="8"/>
      <c r="B327" s="8"/>
      <c r="C327" s="8"/>
      <c r="D327" s="8"/>
      <c r="E327" s="8"/>
    </row>
    <row r="328" spans="1:5" x14ac:dyDescent="0.25">
      <c r="A328" s="8"/>
      <c r="B328" s="8"/>
      <c r="C328" s="8"/>
      <c r="D328" s="8"/>
      <c r="E328" s="8"/>
    </row>
    <row r="329" spans="1:5" x14ac:dyDescent="0.25">
      <c r="A329" s="8"/>
      <c r="B329" s="8"/>
      <c r="C329" s="8"/>
      <c r="D329" s="8"/>
      <c r="E329" s="8"/>
    </row>
    <row r="330" spans="1:5" x14ac:dyDescent="0.25">
      <c r="A330" s="8"/>
      <c r="B330" s="8"/>
      <c r="C330" s="8"/>
      <c r="D330" s="8"/>
      <c r="E330" s="8"/>
    </row>
    <row r="331" spans="1:5" x14ac:dyDescent="0.25">
      <c r="A331" s="8"/>
      <c r="B331" s="8"/>
      <c r="C331" s="8"/>
      <c r="D331" s="8"/>
      <c r="E331" s="8"/>
    </row>
    <row r="332" spans="1:5" x14ac:dyDescent="0.25">
      <c r="A332" s="8"/>
      <c r="B332" s="8"/>
      <c r="C332" s="8"/>
      <c r="D332" s="8"/>
      <c r="E332" s="8"/>
    </row>
    <row r="333" spans="1:5" x14ac:dyDescent="0.25">
      <c r="A333" s="8"/>
      <c r="B333" s="8"/>
      <c r="C333" s="8"/>
      <c r="D333" s="8"/>
      <c r="E333" s="8"/>
    </row>
    <row r="334" spans="1:5" x14ac:dyDescent="0.25">
      <c r="A334" s="8"/>
      <c r="B334" s="8"/>
      <c r="C334" s="8"/>
      <c r="D334" s="8"/>
      <c r="E334" s="8"/>
    </row>
    <row r="335" spans="1:5" x14ac:dyDescent="0.25">
      <c r="A335" s="8"/>
      <c r="B335" s="8"/>
      <c r="C335" s="8"/>
      <c r="D335" s="8"/>
      <c r="E335" s="8"/>
    </row>
    <row r="336" spans="1:5" x14ac:dyDescent="0.25">
      <c r="A336" s="8"/>
      <c r="B336" s="8"/>
      <c r="C336" s="8"/>
      <c r="D336" s="8"/>
      <c r="E336" s="8"/>
    </row>
    <row r="337" spans="1:5" x14ac:dyDescent="0.25">
      <c r="A337" s="8"/>
      <c r="B337" s="8"/>
      <c r="C337" s="8"/>
      <c r="D337" s="8"/>
      <c r="E337" s="8"/>
    </row>
    <row r="338" spans="1:5" x14ac:dyDescent="0.25">
      <c r="A338" s="8"/>
      <c r="B338" s="8"/>
      <c r="C338" s="8"/>
      <c r="D338" s="8"/>
      <c r="E338" s="8"/>
    </row>
    <row r="339" spans="1:5" x14ac:dyDescent="0.25">
      <c r="A339" s="8"/>
      <c r="B339" s="8"/>
      <c r="C339" s="8"/>
      <c r="D339" s="8"/>
      <c r="E339" s="8"/>
    </row>
    <row r="340" spans="1:5" x14ac:dyDescent="0.25">
      <c r="A340" s="8"/>
      <c r="B340" s="8"/>
      <c r="C340" s="8"/>
      <c r="D340" s="8"/>
      <c r="E340" s="8"/>
    </row>
    <row r="341" spans="1:5" x14ac:dyDescent="0.25">
      <c r="A341" s="8"/>
      <c r="B341" s="8"/>
      <c r="C341" s="8"/>
      <c r="D341" s="8"/>
      <c r="E341" s="8"/>
    </row>
    <row r="342" spans="1:5" x14ac:dyDescent="0.25">
      <c r="A342" s="8"/>
      <c r="B342" s="8"/>
      <c r="C342" s="8"/>
      <c r="D342" s="8"/>
      <c r="E342" s="8"/>
    </row>
    <row r="343" spans="1:5" x14ac:dyDescent="0.25">
      <c r="A343" s="8"/>
      <c r="B343" s="8"/>
      <c r="C343" s="8"/>
      <c r="D343" s="8"/>
      <c r="E343" s="8"/>
    </row>
    <row r="344" spans="1:5" x14ac:dyDescent="0.25">
      <c r="A344" s="8"/>
      <c r="B344" s="8"/>
      <c r="C344" s="8"/>
      <c r="D344" s="8"/>
      <c r="E344" s="8"/>
    </row>
    <row r="345" spans="1:5" x14ac:dyDescent="0.25">
      <c r="A345" s="8"/>
      <c r="B345" s="8"/>
      <c r="C345" s="8"/>
      <c r="D345" s="8"/>
      <c r="E345" s="8"/>
    </row>
    <row r="346" spans="1:5" x14ac:dyDescent="0.25">
      <c r="A346" s="8"/>
      <c r="B346" s="8"/>
      <c r="C346" s="8"/>
      <c r="D346" s="8"/>
      <c r="E346" s="8"/>
    </row>
    <row r="347" spans="1:5" x14ac:dyDescent="0.25">
      <c r="A347" s="8"/>
      <c r="B347" s="8"/>
      <c r="C347" s="8"/>
      <c r="D347" s="8"/>
      <c r="E347" s="8"/>
    </row>
    <row r="348" spans="1:5" x14ac:dyDescent="0.25">
      <c r="A348" s="8"/>
      <c r="B348" s="8"/>
      <c r="C348" s="8"/>
      <c r="D348" s="8"/>
      <c r="E348" s="8"/>
    </row>
    <row r="349" spans="1:5" x14ac:dyDescent="0.25">
      <c r="A349" s="8"/>
      <c r="B349" s="8"/>
      <c r="C349" s="8"/>
      <c r="D349" s="8"/>
      <c r="E349" s="8"/>
    </row>
    <row r="350" spans="1:5" x14ac:dyDescent="0.25">
      <c r="A350" s="8"/>
      <c r="B350" s="8"/>
      <c r="C350" s="8"/>
      <c r="D350" s="8"/>
      <c r="E350" s="8"/>
    </row>
    <row r="351" spans="1:5" x14ac:dyDescent="0.25">
      <c r="A351" s="8"/>
      <c r="B351" s="8"/>
      <c r="C351" s="8"/>
      <c r="D351" s="8"/>
      <c r="E351" s="8"/>
    </row>
    <row r="352" spans="1:5" x14ac:dyDescent="0.25">
      <c r="A352" s="8"/>
      <c r="B352" s="8"/>
      <c r="C352" s="8"/>
      <c r="D352" s="8"/>
      <c r="E352" s="8"/>
    </row>
    <row r="353" spans="1:5" x14ac:dyDescent="0.25">
      <c r="A353" s="8"/>
      <c r="B353" s="8"/>
      <c r="C353" s="8"/>
      <c r="D353" s="8"/>
      <c r="E353" s="8"/>
    </row>
    <row r="354" spans="1:5" x14ac:dyDescent="0.25">
      <c r="A354" s="8"/>
      <c r="B354" s="8"/>
      <c r="C354" s="8"/>
      <c r="D354" s="8"/>
      <c r="E354" s="8"/>
    </row>
    <row r="355" spans="1:5" x14ac:dyDescent="0.25">
      <c r="A355" s="8"/>
      <c r="B355" s="8"/>
      <c r="C355" s="8"/>
      <c r="D355" s="8"/>
      <c r="E355" s="8"/>
    </row>
    <row r="356" spans="1:5" x14ac:dyDescent="0.25">
      <c r="A356" s="8"/>
      <c r="B356" s="8"/>
      <c r="C356" s="8"/>
      <c r="D356" s="8"/>
      <c r="E356" s="8"/>
    </row>
    <row r="357" spans="1:5" x14ac:dyDescent="0.25">
      <c r="A357" s="8"/>
      <c r="B357" s="8"/>
      <c r="C357" s="8"/>
      <c r="D357" s="8"/>
      <c r="E357" s="8"/>
    </row>
    <row r="358" spans="1:5" x14ac:dyDescent="0.25">
      <c r="A358" s="8"/>
      <c r="B358" s="8"/>
      <c r="C358" s="8"/>
      <c r="D358" s="8"/>
      <c r="E358" s="8"/>
    </row>
    <row r="359" spans="1:5" x14ac:dyDescent="0.25">
      <c r="A359" s="8"/>
      <c r="B359" s="8"/>
      <c r="C359" s="8"/>
      <c r="D359" s="8"/>
      <c r="E359" s="8"/>
    </row>
    <row r="360" spans="1:5" x14ac:dyDescent="0.25">
      <c r="A360" s="8"/>
      <c r="B360" s="8"/>
      <c r="C360" s="8"/>
      <c r="D360" s="8"/>
      <c r="E360" s="8"/>
    </row>
    <row r="361" spans="1:5" x14ac:dyDescent="0.25">
      <c r="A361" s="8"/>
      <c r="B361" s="8"/>
      <c r="C361" s="8"/>
      <c r="D361" s="8"/>
      <c r="E361" s="8"/>
    </row>
    <row r="362" spans="1:5" x14ac:dyDescent="0.25">
      <c r="A362" s="8"/>
      <c r="B362" s="8"/>
      <c r="C362" s="8"/>
      <c r="D362" s="8"/>
      <c r="E362" s="8"/>
    </row>
    <row r="363" spans="1:5" x14ac:dyDescent="0.25">
      <c r="A363" s="8"/>
      <c r="B363" s="8"/>
      <c r="C363" s="8"/>
      <c r="D363" s="8"/>
      <c r="E363" s="8"/>
    </row>
    <row r="364" spans="1:5" x14ac:dyDescent="0.25">
      <c r="A364" s="8"/>
      <c r="B364" s="8"/>
      <c r="C364" s="8"/>
      <c r="D364" s="8"/>
      <c r="E364" s="8"/>
    </row>
    <row r="365" spans="1:5" x14ac:dyDescent="0.25">
      <c r="A365" s="8"/>
      <c r="B365" s="8"/>
      <c r="C365" s="8"/>
      <c r="D365" s="8"/>
      <c r="E365" s="8"/>
    </row>
    <row r="366" spans="1:5" x14ac:dyDescent="0.25">
      <c r="A366" s="8"/>
      <c r="B366" s="8"/>
      <c r="C366" s="8"/>
      <c r="D366" s="8"/>
      <c r="E366" s="8"/>
    </row>
    <row r="367" spans="1:5" x14ac:dyDescent="0.25">
      <c r="A367" s="8"/>
      <c r="B367" s="8"/>
      <c r="C367" s="8"/>
      <c r="D367" s="8"/>
      <c r="E367" s="8"/>
    </row>
    <row r="368" spans="1:5" x14ac:dyDescent="0.25">
      <c r="A368" s="8"/>
      <c r="B368" s="8"/>
      <c r="C368" s="8"/>
      <c r="D368" s="8"/>
      <c r="E368" s="8"/>
    </row>
    <row r="369" spans="1:5" x14ac:dyDescent="0.25">
      <c r="A369" s="8"/>
      <c r="B369" s="8"/>
      <c r="C369" s="8"/>
      <c r="D369" s="8"/>
      <c r="E369" s="8"/>
    </row>
    <row r="370" spans="1:5" x14ac:dyDescent="0.25">
      <c r="A370" s="8"/>
      <c r="B370" s="8"/>
      <c r="C370" s="8"/>
      <c r="D370" s="8"/>
      <c r="E370" s="8"/>
    </row>
    <row r="371" spans="1:5" x14ac:dyDescent="0.25">
      <c r="A371" s="8"/>
      <c r="B371" s="8"/>
      <c r="C371" s="8"/>
      <c r="D371" s="8"/>
      <c r="E371" s="8"/>
    </row>
    <row r="372" spans="1:5" x14ac:dyDescent="0.25">
      <c r="A372" s="8"/>
      <c r="B372" s="8"/>
      <c r="C372" s="8"/>
      <c r="D372" s="8"/>
      <c r="E372" s="8"/>
    </row>
    <row r="373" spans="1:5" x14ac:dyDescent="0.25">
      <c r="A373" s="8"/>
      <c r="B373" s="8"/>
      <c r="C373" s="8"/>
      <c r="D373" s="8"/>
      <c r="E373" s="8"/>
    </row>
    <row r="374" spans="1:5" x14ac:dyDescent="0.25">
      <c r="A374" s="8"/>
      <c r="B374" s="8"/>
      <c r="C374" s="8"/>
      <c r="D374" s="8"/>
      <c r="E374" s="8"/>
    </row>
    <row r="375" spans="1:5" x14ac:dyDescent="0.25">
      <c r="A375" s="8"/>
      <c r="B375" s="8"/>
      <c r="C375" s="8"/>
      <c r="D375" s="8"/>
      <c r="E375" s="8"/>
    </row>
    <row r="376" spans="1:5" x14ac:dyDescent="0.25">
      <c r="A376" s="8"/>
      <c r="B376" s="8"/>
      <c r="C376" s="8"/>
      <c r="D376" s="8"/>
      <c r="E376" s="8"/>
    </row>
    <row r="377" spans="1:5" x14ac:dyDescent="0.25">
      <c r="A377" s="8"/>
      <c r="B377" s="8"/>
      <c r="C377" s="8"/>
      <c r="D377" s="8"/>
      <c r="E377" s="8"/>
    </row>
    <row r="378" spans="1:5" x14ac:dyDescent="0.25">
      <c r="A378" s="8"/>
      <c r="B378" s="8"/>
      <c r="C378" s="8"/>
      <c r="D378" s="8"/>
      <c r="E378" s="8"/>
    </row>
    <row r="379" spans="1:5" x14ac:dyDescent="0.25">
      <c r="A379" s="8"/>
      <c r="B379" s="8"/>
      <c r="C379" s="8"/>
      <c r="D379" s="8"/>
      <c r="E379" s="8"/>
    </row>
    <row r="380" spans="1:5" x14ac:dyDescent="0.25">
      <c r="A380" s="8"/>
      <c r="B380" s="8"/>
      <c r="C380" s="8"/>
      <c r="D380" s="8"/>
      <c r="E380" s="8"/>
    </row>
    <row r="381" spans="1:5" x14ac:dyDescent="0.25">
      <c r="A381" s="8"/>
      <c r="B381" s="8"/>
      <c r="C381" s="8"/>
      <c r="D381" s="8"/>
      <c r="E381" s="8"/>
    </row>
    <row r="382" spans="1:5" x14ac:dyDescent="0.25">
      <c r="A382" s="8"/>
      <c r="B382" s="8"/>
      <c r="C382" s="8"/>
      <c r="D382" s="8"/>
      <c r="E382" s="8"/>
    </row>
    <row r="383" spans="1:5" x14ac:dyDescent="0.25">
      <c r="A383" s="8"/>
      <c r="B383" s="8"/>
      <c r="C383" s="8"/>
      <c r="D383" s="8"/>
      <c r="E383" s="8"/>
    </row>
    <row r="384" spans="1:5" x14ac:dyDescent="0.25">
      <c r="A384" s="8"/>
      <c r="B384" s="8"/>
      <c r="C384" s="8"/>
      <c r="D384" s="8"/>
      <c r="E384" s="8"/>
    </row>
    <row r="385" spans="1:5" x14ac:dyDescent="0.25">
      <c r="A385" s="8"/>
      <c r="B385" s="8"/>
      <c r="C385" s="8"/>
      <c r="D385" s="8"/>
      <c r="E385" s="8"/>
    </row>
    <row r="386" spans="1:5" x14ac:dyDescent="0.25">
      <c r="A386" s="8"/>
      <c r="B386" s="8"/>
      <c r="C386" s="8"/>
      <c r="D386" s="8"/>
      <c r="E386" s="8"/>
    </row>
    <row r="387" spans="1:5" x14ac:dyDescent="0.25">
      <c r="A387" s="8"/>
      <c r="B387" s="8"/>
      <c r="C387" s="8"/>
      <c r="D387" s="8"/>
      <c r="E387" s="8"/>
    </row>
    <row r="388" spans="1:5" x14ac:dyDescent="0.25">
      <c r="A388" s="8"/>
      <c r="B388" s="8"/>
      <c r="C388" s="8"/>
      <c r="D388" s="8"/>
      <c r="E388" s="8"/>
    </row>
    <row r="389" spans="1:5" x14ac:dyDescent="0.25">
      <c r="A389" s="8"/>
      <c r="B389" s="8"/>
      <c r="C389" s="8"/>
      <c r="D389" s="8"/>
      <c r="E389" s="8"/>
    </row>
    <row r="390" spans="1:5" x14ac:dyDescent="0.25">
      <c r="A390" s="8"/>
      <c r="B390" s="8"/>
      <c r="C390" s="8"/>
      <c r="D390" s="8"/>
      <c r="E390" s="8"/>
    </row>
    <row r="391" spans="1:5" x14ac:dyDescent="0.25">
      <c r="A391" s="8"/>
      <c r="B391" s="8"/>
      <c r="C391" s="8"/>
      <c r="D391" s="8"/>
      <c r="E391" s="8"/>
    </row>
    <row r="392" spans="1:5" x14ac:dyDescent="0.25">
      <c r="A392" s="8"/>
      <c r="B392" s="8"/>
      <c r="C392" s="8"/>
      <c r="D392" s="8"/>
      <c r="E392" s="8"/>
    </row>
    <row r="393" spans="1:5" x14ac:dyDescent="0.25">
      <c r="A393" s="8"/>
      <c r="B393" s="8"/>
      <c r="C393" s="8"/>
      <c r="D393" s="8"/>
      <c r="E393" s="8"/>
    </row>
    <row r="394" spans="1:5" x14ac:dyDescent="0.25">
      <c r="A394" s="8"/>
      <c r="B394" s="8"/>
      <c r="C394" s="8"/>
      <c r="D394" s="8"/>
      <c r="E394" s="8"/>
    </row>
    <row r="395" spans="1:5" x14ac:dyDescent="0.25">
      <c r="A395" s="8"/>
      <c r="B395" s="8"/>
      <c r="C395" s="8"/>
      <c r="D395" s="8"/>
      <c r="E395" s="8"/>
    </row>
    <row r="396" spans="1:5" x14ac:dyDescent="0.25">
      <c r="A396" s="8"/>
      <c r="B396" s="8"/>
      <c r="C396" s="8"/>
      <c r="D396" s="8"/>
      <c r="E396" s="8"/>
    </row>
    <row r="397" spans="1:5" x14ac:dyDescent="0.25">
      <c r="A397" s="8"/>
      <c r="B397" s="8"/>
      <c r="C397" s="8"/>
      <c r="D397" s="8"/>
      <c r="E397" s="8"/>
    </row>
    <row r="398" spans="1:5" x14ac:dyDescent="0.25">
      <c r="A398" s="8"/>
      <c r="B398" s="8"/>
      <c r="C398" s="8"/>
      <c r="D398" s="8"/>
      <c r="E398" s="8"/>
    </row>
    <row r="399" spans="1:5" x14ac:dyDescent="0.25">
      <c r="A399" s="8"/>
      <c r="B399" s="8"/>
      <c r="C399" s="8"/>
      <c r="D399" s="8"/>
      <c r="E399" s="8"/>
    </row>
    <row r="400" spans="1:5" x14ac:dyDescent="0.25">
      <c r="A400" s="8"/>
      <c r="B400" s="8"/>
      <c r="C400" s="8"/>
      <c r="D400" s="8"/>
      <c r="E400" s="8"/>
    </row>
    <row r="401" spans="1:5" x14ac:dyDescent="0.25">
      <c r="A401" s="8"/>
      <c r="B401" s="8"/>
      <c r="C401" s="8"/>
      <c r="D401" s="8"/>
      <c r="E401" s="8"/>
    </row>
    <row r="402" spans="1:5" x14ac:dyDescent="0.25">
      <c r="A402" s="8"/>
      <c r="B402" s="8"/>
      <c r="C402" s="8"/>
      <c r="D402" s="8"/>
      <c r="E402" s="8"/>
    </row>
    <row r="403" spans="1:5" x14ac:dyDescent="0.25">
      <c r="A403" s="8"/>
      <c r="B403" s="8"/>
      <c r="C403" s="8"/>
      <c r="D403" s="8"/>
      <c r="E403" s="8"/>
    </row>
    <row r="404" spans="1:5" x14ac:dyDescent="0.25">
      <c r="A404" s="8"/>
      <c r="B404" s="8"/>
      <c r="C404" s="8"/>
      <c r="D404" s="8"/>
      <c r="E404" s="8"/>
    </row>
    <row r="405" spans="1:5" x14ac:dyDescent="0.25">
      <c r="A405" s="8"/>
      <c r="B405" s="8"/>
      <c r="C405" s="8"/>
      <c r="D405" s="8"/>
      <c r="E405" s="8"/>
    </row>
    <row r="406" spans="1:5" x14ac:dyDescent="0.25">
      <c r="A406" s="8"/>
      <c r="B406" s="8"/>
      <c r="C406" s="8"/>
      <c r="D406" s="8"/>
      <c r="E406" s="8"/>
    </row>
    <row r="407" spans="1:5" x14ac:dyDescent="0.25">
      <c r="A407" s="8"/>
      <c r="B407" s="8"/>
      <c r="C407" s="8"/>
      <c r="D407" s="8"/>
      <c r="E407" s="8"/>
    </row>
    <row r="408" spans="1:5" x14ac:dyDescent="0.25">
      <c r="A408" s="8"/>
      <c r="B408" s="8"/>
      <c r="C408" s="8"/>
      <c r="D408" s="8"/>
      <c r="E408" s="8"/>
    </row>
    <row r="409" spans="1:5" x14ac:dyDescent="0.25">
      <c r="A409" s="8"/>
      <c r="B409" s="8"/>
      <c r="C409" s="8"/>
      <c r="D409" s="8"/>
      <c r="E409" s="8"/>
    </row>
    <row r="410" spans="1:5" x14ac:dyDescent="0.25">
      <c r="A410" s="8"/>
      <c r="B410" s="8"/>
      <c r="C410" s="8"/>
      <c r="D410" s="8"/>
      <c r="E410" s="8"/>
    </row>
    <row r="411" spans="1:5" x14ac:dyDescent="0.25">
      <c r="A411" s="8"/>
      <c r="B411" s="8"/>
      <c r="C411" s="8"/>
      <c r="D411" s="8"/>
      <c r="E411" s="8"/>
    </row>
    <row r="412" spans="1:5" x14ac:dyDescent="0.25">
      <c r="A412" s="8"/>
      <c r="B412" s="8"/>
      <c r="C412" s="8"/>
      <c r="D412" s="8"/>
      <c r="E412" s="8"/>
    </row>
    <row r="413" spans="1:5" x14ac:dyDescent="0.25">
      <c r="A413" s="8"/>
      <c r="B413" s="8"/>
      <c r="C413" s="8"/>
      <c r="D413" s="8"/>
      <c r="E413" s="8"/>
    </row>
    <row r="414" spans="1:5" x14ac:dyDescent="0.25">
      <c r="A414" s="8"/>
      <c r="B414" s="8"/>
      <c r="C414" s="8"/>
      <c r="D414" s="8"/>
      <c r="E414" s="8"/>
    </row>
    <row r="415" spans="1:5" x14ac:dyDescent="0.25">
      <c r="A415" s="8"/>
      <c r="B415" s="8"/>
      <c r="C415" s="8"/>
      <c r="D415" s="8"/>
      <c r="E415" s="8"/>
    </row>
    <row r="416" spans="1:5" x14ac:dyDescent="0.25">
      <c r="A416" s="8"/>
      <c r="B416" s="8"/>
      <c r="C416" s="8"/>
      <c r="D416" s="8"/>
      <c r="E416" s="8"/>
    </row>
    <row r="417" spans="1:5" x14ac:dyDescent="0.25">
      <c r="A417" s="8"/>
      <c r="B417" s="8"/>
      <c r="C417" s="8"/>
      <c r="D417" s="8"/>
      <c r="E417" s="8"/>
    </row>
    <row r="418" spans="1:5" x14ac:dyDescent="0.25">
      <c r="A418" s="8"/>
      <c r="B418" s="8"/>
      <c r="C418" s="8"/>
      <c r="D418" s="8"/>
      <c r="E418" s="8"/>
    </row>
    <row r="419" spans="1:5" x14ac:dyDescent="0.25">
      <c r="A419" s="8"/>
      <c r="B419" s="8"/>
      <c r="C419" s="8"/>
      <c r="D419" s="8"/>
      <c r="E419" s="8"/>
    </row>
    <row r="420" spans="1:5" x14ac:dyDescent="0.25">
      <c r="A420" s="8"/>
      <c r="B420" s="8"/>
      <c r="C420" s="8"/>
      <c r="D420" s="8"/>
      <c r="E420" s="8"/>
    </row>
    <row r="421" spans="1:5" x14ac:dyDescent="0.25">
      <c r="A421" s="8"/>
      <c r="B421" s="8"/>
      <c r="C421" s="8"/>
      <c r="D421" s="8"/>
      <c r="E421" s="8"/>
    </row>
    <row r="422" spans="1:5" x14ac:dyDescent="0.25">
      <c r="A422" s="8"/>
      <c r="B422" s="8"/>
      <c r="C422" s="8"/>
      <c r="D422" s="8"/>
      <c r="E422" s="8"/>
    </row>
    <row r="423" spans="1:5" x14ac:dyDescent="0.25">
      <c r="A423" s="8"/>
      <c r="B423" s="8"/>
      <c r="C423" s="8"/>
      <c r="D423" s="8"/>
      <c r="E423" s="8"/>
    </row>
    <row r="424" spans="1:5" x14ac:dyDescent="0.25">
      <c r="A424" s="8"/>
      <c r="B424" s="8"/>
      <c r="C424" s="8"/>
      <c r="D424" s="8"/>
      <c r="E424" s="8"/>
    </row>
    <row r="425" spans="1:5" x14ac:dyDescent="0.25">
      <c r="A425" s="8"/>
      <c r="B425" s="8"/>
      <c r="C425" s="8"/>
      <c r="D425" s="8"/>
      <c r="E425" s="8"/>
    </row>
    <row r="426" spans="1:5" x14ac:dyDescent="0.25">
      <c r="A426" s="8"/>
      <c r="B426" s="8"/>
      <c r="C426" s="8"/>
      <c r="D426" s="8"/>
      <c r="E426" s="8"/>
    </row>
    <row r="427" spans="1:5" x14ac:dyDescent="0.25">
      <c r="A427" s="8"/>
      <c r="B427" s="8"/>
      <c r="C427" s="8"/>
      <c r="D427" s="8"/>
      <c r="E427" s="8"/>
    </row>
    <row r="428" spans="1:5" x14ac:dyDescent="0.25">
      <c r="A428" s="8"/>
      <c r="B428" s="8"/>
      <c r="C428" s="8"/>
      <c r="D428" s="8"/>
      <c r="E428" s="8"/>
    </row>
    <row r="429" spans="1:5" x14ac:dyDescent="0.25">
      <c r="A429" s="8"/>
      <c r="B429" s="8"/>
      <c r="C429" s="8"/>
      <c r="D429" s="8"/>
      <c r="E429" s="8"/>
    </row>
    <row r="430" spans="1:5" x14ac:dyDescent="0.25">
      <c r="A430" s="8"/>
      <c r="B430" s="8"/>
      <c r="C430" s="8"/>
      <c r="D430" s="8"/>
      <c r="E430" s="8"/>
    </row>
    <row r="431" spans="1:5" x14ac:dyDescent="0.25">
      <c r="A431" s="8"/>
      <c r="B431" s="8"/>
      <c r="C431" s="8"/>
      <c r="D431" s="8"/>
      <c r="E431" s="8"/>
    </row>
    <row r="432" spans="1:5" x14ac:dyDescent="0.25">
      <c r="A432" s="8"/>
      <c r="B432" s="8"/>
      <c r="C432" s="8"/>
      <c r="D432" s="8"/>
      <c r="E432" s="8"/>
    </row>
    <row r="433" spans="1:5" x14ac:dyDescent="0.25">
      <c r="A433" s="8"/>
      <c r="B433" s="8"/>
      <c r="C433" s="8"/>
      <c r="D433" s="8"/>
      <c r="E433" s="8"/>
    </row>
    <row r="434" spans="1:5" x14ac:dyDescent="0.25">
      <c r="A434" s="8"/>
      <c r="B434" s="8"/>
      <c r="C434" s="8"/>
      <c r="D434" s="8"/>
      <c r="E434" s="8"/>
    </row>
    <row r="435" spans="1:5" x14ac:dyDescent="0.25">
      <c r="A435" s="8"/>
      <c r="B435" s="8"/>
      <c r="C435" s="8"/>
      <c r="D435" s="8"/>
      <c r="E435" s="8"/>
    </row>
    <row r="436" spans="1:5" x14ac:dyDescent="0.25">
      <c r="A436" s="8"/>
      <c r="B436" s="8"/>
      <c r="C436" s="8"/>
      <c r="D436" s="8"/>
      <c r="E436" s="8"/>
    </row>
    <row r="437" spans="1:5" x14ac:dyDescent="0.25">
      <c r="A437" s="8"/>
      <c r="B437" s="8"/>
      <c r="C437" s="8"/>
      <c r="D437" s="8"/>
      <c r="E437" s="8"/>
    </row>
    <row r="438" spans="1:5" x14ac:dyDescent="0.25">
      <c r="A438" s="8"/>
      <c r="B438" s="8"/>
      <c r="C438" s="8"/>
      <c r="D438" s="8"/>
      <c r="E438" s="8"/>
    </row>
    <row r="439" spans="1:5" x14ac:dyDescent="0.25">
      <c r="A439" s="8"/>
      <c r="B439" s="8"/>
      <c r="C439" s="8"/>
      <c r="D439" s="8"/>
      <c r="E439" s="8"/>
    </row>
    <row r="440" spans="1:5" x14ac:dyDescent="0.25">
      <c r="A440" s="8"/>
      <c r="B440" s="8"/>
      <c r="C440" s="8"/>
      <c r="D440" s="8"/>
      <c r="E440" s="8"/>
    </row>
    <row r="441" spans="1:5" x14ac:dyDescent="0.25">
      <c r="A441" s="8"/>
      <c r="B441" s="8"/>
      <c r="C441" s="8"/>
      <c r="D441" s="8"/>
      <c r="E441" s="8"/>
    </row>
    <row r="442" spans="1:5" x14ac:dyDescent="0.25">
      <c r="A442" s="8"/>
      <c r="B442" s="8"/>
      <c r="C442" s="8"/>
      <c r="D442" s="8"/>
      <c r="E442" s="8"/>
    </row>
    <row r="443" spans="1:5" x14ac:dyDescent="0.25">
      <c r="A443" s="8"/>
      <c r="B443" s="8"/>
      <c r="C443" s="8"/>
      <c r="D443" s="8"/>
      <c r="E443" s="8"/>
    </row>
    <row r="444" spans="1:5" x14ac:dyDescent="0.25">
      <c r="A444" s="8"/>
      <c r="B444" s="8"/>
      <c r="C444" s="8"/>
      <c r="D444" s="8"/>
      <c r="E444" s="8"/>
    </row>
    <row r="445" spans="1:5" x14ac:dyDescent="0.25">
      <c r="A445" s="8"/>
      <c r="B445" s="8"/>
      <c r="C445" s="8"/>
      <c r="D445" s="8"/>
      <c r="E445" s="8"/>
    </row>
    <row r="446" spans="1:5" x14ac:dyDescent="0.25">
      <c r="A446" s="8"/>
      <c r="B446" s="8"/>
      <c r="C446" s="8"/>
      <c r="D446" s="8"/>
      <c r="E446" s="8"/>
    </row>
    <row r="447" spans="1:5" x14ac:dyDescent="0.25">
      <c r="A447" s="8"/>
      <c r="B447" s="8"/>
      <c r="C447" s="8"/>
      <c r="D447" s="8"/>
      <c r="E447" s="8"/>
    </row>
    <row r="448" spans="1:5" x14ac:dyDescent="0.25">
      <c r="A448" s="8"/>
      <c r="B448" s="8"/>
      <c r="C448" s="8"/>
      <c r="D448" s="8"/>
      <c r="E448" s="8"/>
    </row>
    <row r="449" spans="1:5" x14ac:dyDescent="0.25">
      <c r="A449" s="8"/>
      <c r="B449" s="8"/>
      <c r="C449" s="8"/>
      <c r="D449" s="8"/>
      <c r="E449" s="8"/>
    </row>
    <row r="450" spans="1:5" x14ac:dyDescent="0.25">
      <c r="A450" s="8"/>
      <c r="B450" s="8"/>
      <c r="C450" s="8"/>
      <c r="D450" s="8"/>
      <c r="E450" s="8"/>
    </row>
    <row r="451" spans="1:5" x14ac:dyDescent="0.25">
      <c r="A451" s="8"/>
      <c r="B451" s="8"/>
      <c r="C451" s="8"/>
      <c r="D451" s="8"/>
      <c r="E451" s="8"/>
    </row>
    <row r="452" spans="1:5" x14ac:dyDescent="0.25">
      <c r="A452" s="8"/>
      <c r="B452" s="8"/>
      <c r="C452" s="8"/>
      <c r="D452" s="8"/>
      <c r="E452" s="8"/>
    </row>
    <row r="453" spans="1:5" x14ac:dyDescent="0.25">
      <c r="A453" s="8"/>
      <c r="B453" s="8"/>
      <c r="C453" s="8"/>
      <c r="D453" s="8"/>
      <c r="E453" s="8"/>
    </row>
    <row r="454" spans="1:5" x14ac:dyDescent="0.25">
      <c r="A454" s="8"/>
      <c r="B454" s="8"/>
      <c r="C454" s="8"/>
      <c r="D454" s="8"/>
      <c r="E454" s="8"/>
    </row>
    <row r="455" spans="1:5" x14ac:dyDescent="0.25">
      <c r="A455" s="8"/>
      <c r="B455" s="8"/>
      <c r="C455" s="8"/>
      <c r="D455" s="8"/>
      <c r="E455" s="8"/>
    </row>
    <row r="456" spans="1:5" x14ac:dyDescent="0.25">
      <c r="A456" s="8"/>
      <c r="B456" s="8"/>
      <c r="C456" s="8"/>
      <c r="D456" s="8"/>
      <c r="E456" s="8"/>
    </row>
    <row r="457" spans="1:5" x14ac:dyDescent="0.25">
      <c r="A457" s="8"/>
      <c r="B457" s="8"/>
      <c r="C457" s="8"/>
      <c r="D457" s="8"/>
      <c r="E457" s="8"/>
    </row>
    <row r="458" spans="1:5" x14ac:dyDescent="0.25">
      <c r="A458" s="8"/>
      <c r="B458" s="8"/>
      <c r="C458" s="8"/>
      <c r="D458" s="8"/>
      <c r="E458" s="8"/>
    </row>
    <row r="459" spans="1:5" x14ac:dyDescent="0.25">
      <c r="A459" s="8"/>
      <c r="B459" s="8"/>
      <c r="C459" s="8"/>
      <c r="D459" s="8"/>
      <c r="E459" s="8"/>
    </row>
    <row r="460" spans="1:5" x14ac:dyDescent="0.25">
      <c r="A460" s="8"/>
      <c r="B460" s="8"/>
      <c r="C460" s="8"/>
      <c r="D460" s="8"/>
      <c r="E460" s="8"/>
    </row>
    <row r="461" spans="1:5" x14ac:dyDescent="0.25">
      <c r="A461" s="8"/>
      <c r="B461" s="8"/>
      <c r="C461" s="8"/>
      <c r="D461" s="8"/>
      <c r="E461" s="8"/>
    </row>
  </sheetData>
  <sheetProtection algorithmName="SHA-512" hashValue="oqSuME8r2AOhmHIlyw4+FxFvVDKWmT8E3ZhElV+hzSZmuURLeX2Sx8+Tx8W2uCEp0xoYd38g6wEefbuSzIs42w==" saltValue="xVy0bShmMW7ojlMYXMK6FQ==" spinCount="100000" sheet="1" formatCells="0" formatRows="0" sort="0" autoFilter="0"/>
  <autoFilter ref="F1:F461" xr:uid="{00000000-0001-0000-0800-000000000000}"/>
  <mergeCells count="6">
    <mergeCell ref="H272:Q272"/>
    <mergeCell ref="H275:Q275"/>
    <mergeCell ref="A1:D1"/>
    <mergeCell ref="A2:E2"/>
    <mergeCell ref="A272:E272"/>
    <mergeCell ref="A275:E275"/>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275"/>
  <sheetViews>
    <sheetView view="pageBreakPreview" zoomScaleNormal="100" zoomScaleSheetLayoutView="100" workbookViewId="0">
      <selection activeCell="L24" sqref="L24"/>
    </sheetView>
  </sheetViews>
  <sheetFormatPr defaultColWidth="9.140625" defaultRowHeight="15" x14ac:dyDescent="0.25"/>
  <cols>
    <col min="1" max="1" width="39.28515625" style="8" customWidth="1"/>
    <col min="2" max="2" width="24.85546875" style="8" customWidth="1"/>
    <col min="3" max="3" width="16.42578125" style="8" customWidth="1"/>
    <col min="4" max="4" width="14.5703125" style="8" customWidth="1"/>
    <col min="5" max="5" width="12.42578125" style="8" customWidth="1"/>
    <col min="6" max="6" width="8.7109375" style="8" customWidth="1"/>
    <col min="7" max="7" width="16.28515625" style="8" customWidth="1"/>
    <col min="8" max="8" width="11" hidden="1" customWidth="1"/>
    <col min="9" max="9" width="2.85546875" style="8" customWidth="1"/>
    <col min="10" max="14" width="9.140625" style="8"/>
    <col min="15" max="15" width="10.42578125" style="8" customWidth="1"/>
    <col min="16" max="18" width="9.140625" style="8"/>
    <col min="19" max="19" width="16.85546875" style="8" customWidth="1"/>
    <col min="20" max="20" width="9.140625" style="8"/>
    <col min="21" max="21" width="10.85546875" style="8" customWidth="1"/>
    <col min="22" max="16384" width="9.140625" style="8"/>
  </cols>
  <sheetData>
    <row r="1" spans="1:10" ht="24" customHeight="1" x14ac:dyDescent="0.25">
      <c r="A1" s="566" t="s">
        <v>186</v>
      </c>
      <c r="B1" s="566"/>
      <c r="C1" s="566"/>
      <c r="D1" s="566"/>
      <c r="E1" s="566"/>
      <c r="F1" s="566"/>
      <c r="G1" s="8">
        <f>+'Section A'!B2</f>
        <v>0</v>
      </c>
      <c r="H1" s="55"/>
    </row>
    <row r="2" spans="1:10" ht="89.25" customHeight="1" x14ac:dyDescent="0.25">
      <c r="A2" s="570" t="s">
        <v>194</v>
      </c>
      <c r="B2" s="570"/>
      <c r="C2" s="570"/>
      <c r="D2" s="570"/>
      <c r="E2" s="570"/>
      <c r="F2" s="570"/>
      <c r="G2" s="570"/>
      <c r="H2" s="8"/>
      <c r="I2" s="17"/>
      <c r="J2" s="17"/>
    </row>
    <row r="3" spans="1:10" x14ac:dyDescent="0.25">
      <c r="B3" s="17"/>
      <c r="C3" s="17"/>
      <c r="D3" s="17"/>
      <c r="E3" s="17"/>
      <c r="F3" s="17"/>
      <c r="G3" s="17"/>
      <c r="I3" s="17"/>
      <c r="J3" s="17"/>
    </row>
    <row r="4" spans="1:10" x14ac:dyDescent="0.25">
      <c r="A4" s="247" t="s">
        <v>302</v>
      </c>
      <c r="B4" s="247" t="s">
        <v>41</v>
      </c>
      <c r="C4" s="248" t="s">
        <v>42</v>
      </c>
      <c r="D4" s="248" t="s">
        <v>43</v>
      </c>
      <c r="E4" s="248" t="s">
        <v>44</v>
      </c>
      <c r="F4" s="248" t="s">
        <v>45</v>
      </c>
      <c r="G4" s="319" t="s">
        <v>278</v>
      </c>
      <c r="H4" s="300" t="s">
        <v>350</v>
      </c>
      <c r="I4" s="17"/>
      <c r="J4" s="17"/>
    </row>
    <row r="5" spans="1:10" s="110" customFormat="1" x14ac:dyDescent="0.25">
      <c r="A5" s="276" t="s">
        <v>311</v>
      </c>
      <c r="B5" s="276" t="s">
        <v>41</v>
      </c>
      <c r="C5" s="271">
        <f t="shared" ref="C5:C7" ca="1" si="0">RAND()*1000000</f>
        <v>820870.85172856785</v>
      </c>
      <c r="D5" s="277" t="s">
        <v>312</v>
      </c>
      <c r="E5" s="277">
        <v>1</v>
      </c>
      <c r="F5" s="277">
        <v>1</v>
      </c>
      <c r="G5" s="87">
        <f ca="1">ROUND(+C5*E5*F5,2)</f>
        <v>820870.85</v>
      </c>
      <c r="H5" s="122" t="s">
        <v>348</v>
      </c>
      <c r="I5" s="133"/>
      <c r="J5" s="133"/>
    </row>
    <row r="6" spans="1:10" s="110" customFormat="1" x14ac:dyDescent="0.25">
      <c r="A6" s="278" t="s">
        <v>377</v>
      </c>
      <c r="B6" s="278" t="s">
        <v>41</v>
      </c>
      <c r="C6" s="271">
        <f t="shared" ca="1" si="0"/>
        <v>937416.40411569667</v>
      </c>
      <c r="D6" s="277" t="s">
        <v>312</v>
      </c>
      <c r="E6" s="277">
        <v>1</v>
      </c>
      <c r="F6" s="277">
        <v>1</v>
      </c>
      <c r="G6" s="87">
        <f t="shared" ref="G6:G69" ca="1" si="1">ROUND(+C6*E6*F6,2)</f>
        <v>937416.4</v>
      </c>
      <c r="H6" s="122" t="s">
        <v>348</v>
      </c>
      <c r="I6" s="98"/>
      <c r="J6" s="98"/>
    </row>
    <row r="7" spans="1:10" s="110" customFormat="1" x14ac:dyDescent="0.25">
      <c r="A7" s="278" t="s">
        <v>378</v>
      </c>
      <c r="B7" s="278" t="s">
        <v>41</v>
      </c>
      <c r="C7" s="271">
        <f t="shared" ca="1" si="0"/>
        <v>55299.140822591355</v>
      </c>
      <c r="D7" s="277" t="s">
        <v>312</v>
      </c>
      <c r="E7" s="277">
        <v>1</v>
      </c>
      <c r="F7" s="277">
        <v>1</v>
      </c>
      <c r="G7" s="87">
        <f t="shared" ca="1" si="1"/>
        <v>55299.14</v>
      </c>
      <c r="H7" s="122" t="s">
        <v>348</v>
      </c>
      <c r="J7" s="98"/>
    </row>
    <row r="8" spans="1:10" s="110" customFormat="1" hidden="1" x14ac:dyDescent="0.25">
      <c r="A8" s="278"/>
      <c r="B8" s="278"/>
      <c r="C8" s="271"/>
      <c r="D8" s="277"/>
      <c r="E8" s="277"/>
      <c r="F8" s="277"/>
      <c r="G8" s="87">
        <f t="shared" si="1"/>
        <v>0</v>
      </c>
      <c r="H8" s="122" t="s">
        <v>348</v>
      </c>
      <c r="I8" s="98"/>
      <c r="J8" s="98"/>
    </row>
    <row r="9" spans="1:10" s="110" customFormat="1" hidden="1" x14ac:dyDescent="0.25">
      <c r="A9" s="278"/>
      <c r="B9" s="278"/>
      <c r="C9" s="271"/>
      <c r="D9" s="277"/>
      <c r="E9" s="277"/>
      <c r="F9" s="277"/>
      <c r="G9" s="87">
        <f t="shared" si="1"/>
        <v>0</v>
      </c>
      <c r="H9" s="122" t="s">
        <v>348</v>
      </c>
      <c r="J9" s="98"/>
    </row>
    <row r="10" spans="1:10" s="110" customFormat="1" hidden="1" x14ac:dyDescent="0.25">
      <c r="A10" s="278"/>
      <c r="B10" s="278"/>
      <c r="C10" s="271"/>
      <c r="D10" s="277"/>
      <c r="E10" s="277"/>
      <c r="F10" s="277"/>
      <c r="G10" s="87">
        <f t="shared" si="1"/>
        <v>0</v>
      </c>
      <c r="H10" s="122" t="s">
        <v>348</v>
      </c>
      <c r="I10" s="98"/>
      <c r="J10" s="98"/>
    </row>
    <row r="11" spans="1:10" s="110" customFormat="1" hidden="1" x14ac:dyDescent="0.25">
      <c r="A11" s="278"/>
      <c r="B11" s="278"/>
      <c r="C11" s="271"/>
      <c r="D11" s="277"/>
      <c r="E11" s="277"/>
      <c r="F11" s="277"/>
      <c r="G11" s="87">
        <f t="shared" si="1"/>
        <v>0</v>
      </c>
      <c r="H11" s="122" t="s">
        <v>348</v>
      </c>
      <c r="J11" s="98"/>
    </row>
    <row r="12" spans="1:10" s="110" customFormat="1" hidden="1" x14ac:dyDescent="0.25">
      <c r="A12" s="278"/>
      <c r="B12" s="278"/>
      <c r="C12" s="271"/>
      <c r="D12" s="277"/>
      <c r="E12" s="277"/>
      <c r="F12" s="277"/>
      <c r="G12" s="87">
        <f t="shared" si="1"/>
        <v>0</v>
      </c>
      <c r="H12" s="122" t="s">
        <v>348</v>
      </c>
      <c r="I12" s="98"/>
      <c r="J12" s="98"/>
    </row>
    <row r="13" spans="1:10" s="110" customFormat="1" hidden="1" x14ac:dyDescent="0.25">
      <c r="A13" s="278"/>
      <c r="B13" s="278"/>
      <c r="C13" s="271"/>
      <c r="D13" s="277"/>
      <c r="E13" s="277"/>
      <c r="F13" s="277"/>
      <c r="G13" s="87">
        <f t="shared" si="1"/>
        <v>0</v>
      </c>
      <c r="H13" s="122" t="s">
        <v>348</v>
      </c>
      <c r="J13" s="98"/>
    </row>
    <row r="14" spans="1:10" s="110" customFormat="1" hidden="1" x14ac:dyDescent="0.25">
      <c r="A14" s="278"/>
      <c r="B14" s="278"/>
      <c r="C14" s="271"/>
      <c r="D14" s="277"/>
      <c r="E14" s="277"/>
      <c r="F14" s="277"/>
      <c r="G14" s="87">
        <f t="shared" si="1"/>
        <v>0</v>
      </c>
      <c r="H14" s="122" t="s">
        <v>348</v>
      </c>
      <c r="I14" s="98"/>
      <c r="J14" s="98"/>
    </row>
    <row r="15" spans="1:10" s="110" customFormat="1" hidden="1" x14ac:dyDescent="0.25">
      <c r="A15" s="278"/>
      <c r="B15" s="278"/>
      <c r="C15" s="271"/>
      <c r="D15" s="277"/>
      <c r="E15" s="277"/>
      <c r="F15" s="277"/>
      <c r="G15" s="87">
        <f t="shared" si="1"/>
        <v>0</v>
      </c>
      <c r="H15" s="122" t="s">
        <v>348</v>
      </c>
      <c r="J15" s="98"/>
    </row>
    <row r="16" spans="1:10" s="110" customFormat="1" hidden="1" x14ac:dyDescent="0.25">
      <c r="A16" s="278"/>
      <c r="B16" s="278"/>
      <c r="C16" s="271"/>
      <c r="D16" s="277"/>
      <c r="E16" s="277"/>
      <c r="F16" s="277"/>
      <c r="G16" s="87">
        <f t="shared" si="1"/>
        <v>0</v>
      </c>
      <c r="H16" s="122" t="s">
        <v>348</v>
      </c>
      <c r="I16" s="98"/>
      <c r="J16" s="98"/>
    </row>
    <row r="17" spans="1:10" s="110" customFormat="1" hidden="1" x14ac:dyDescent="0.25">
      <c r="A17" s="278"/>
      <c r="B17" s="278"/>
      <c r="C17" s="271"/>
      <c r="D17" s="277"/>
      <c r="E17" s="277"/>
      <c r="F17" s="277"/>
      <c r="G17" s="87">
        <f t="shared" si="1"/>
        <v>0</v>
      </c>
      <c r="H17" s="122" t="s">
        <v>348</v>
      </c>
      <c r="J17" s="98"/>
    </row>
    <row r="18" spans="1:10" s="110" customFormat="1" hidden="1" x14ac:dyDescent="0.25">
      <c r="A18" s="278"/>
      <c r="B18" s="278"/>
      <c r="C18" s="271"/>
      <c r="D18" s="277"/>
      <c r="E18" s="277"/>
      <c r="F18" s="277"/>
      <c r="G18" s="87">
        <f t="shared" si="1"/>
        <v>0</v>
      </c>
      <c r="H18" s="122" t="s">
        <v>348</v>
      </c>
      <c r="I18" s="98"/>
      <c r="J18" s="98"/>
    </row>
    <row r="19" spans="1:10" s="110" customFormat="1" hidden="1" x14ac:dyDescent="0.25">
      <c r="A19" s="278"/>
      <c r="B19" s="278"/>
      <c r="C19" s="271"/>
      <c r="D19" s="277"/>
      <c r="E19" s="277"/>
      <c r="F19" s="277"/>
      <c r="G19" s="87">
        <f t="shared" si="1"/>
        <v>0</v>
      </c>
      <c r="H19" s="122" t="s">
        <v>348</v>
      </c>
      <c r="J19" s="98"/>
    </row>
    <row r="20" spans="1:10" s="110" customFormat="1" hidden="1" x14ac:dyDescent="0.25">
      <c r="A20" s="278"/>
      <c r="B20" s="278"/>
      <c r="C20" s="271"/>
      <c r="D20" s="277"/>
      <c r="E20" s="277"/>
      <c r="F20" s="277"/>
      <c r="G20" s="87">
        <f t="shared" si="1"/>
        <v>0</v>
      </c>
      <c r="H20" s="122" t="s">
        <v>348</v>
      </c>
      <c r="I20" s="98"/>
      <c r="J20" s="98"/>
    </row>
    <row r="21" spans="1:10" s="110" customFormat="1" hidden="1" x14ac:dyDescent="0.25">
      <c r="A21" s="278"/>
      <c r="B21" s="278"/>
      <c r="C21" s="271"/>
      <c r="D21" s="277"/>
      <c r="E21" s="277"/>
      <c r="F21" s="277"/>
      <c r="G21" s="87">
        <f t="shared" si="1"/>
        <v>0</v>
      </c>
      <c r="H21" s="122" t="s">
        <v>348</v>
      </c>
      <c r="J21" s="98"/>
    </row>
    <row r="22" spans="1:10" s="110" customFormat="1" hidden="1" x14ac:dyDescent="0.25">
      <c r="A22" s="278"/>
      <c r="B22" s="278"/>
      <c r="C22" s="271"/>
      <c r="D22" s="277"/>
      <c r="E22" s="277"/>
      <c r="F22" s="277"/>
      <c r="G22" s="87">
        <f t="shared" si="1"/>
        <v>0</v>
      </c>
      <c r="H22" s="122" t="s">
        <v>348</v>
      </c>
      <c r="I22" s="98"/>
      <c r="J22" s="98"/>
    </row>
    <row r="23" spans="1:10" s="110" customFormat="1" hidden="1" x14ac:dyDescent="0.25">
      <c r="A23" s="278"/>
      <c r="B23" s="278"/>
      <c r="C23" s="271"/>
      <c r="D23" s="277"/>
      <c r="E23" s="277"/>
      <c r="F23" s="277"/>
      <c r="G23" s="87">
        <f t="shared" si="1"/>
        <v>0</v>
      </c>
      <c r="H23" s="122" t="s">
        <v>348</v>
      </c>
      <c r="J23" s="98"/>
    </row>
    <row r="24" spans="1:10" s="110" customFormat="1" hidden="1" x14ac:dyDescent="0.25">
      <c r="A24" s="278"/>
      <c r="B24" s="278"/>
      <c r="C24" s="271"/>
      <c r="D24" s="277"/>
      <c r="E24" s="277"/>
      <c r="F24" s="277"/>
      <c r="G24" s="87">
        <f t="shared" si="1"/>
        <v>0</v>
      </c>
      <c r="H24" s="122" t="s">
        <v>348</v>
      </c>
      <c r="I24" s="98"/>
      <c r="J24" s="98"/>
    </row>
    <row r="25" spans="1:10" s="110" customFormat="1" hidden="1" x14ac:dyDescent="0.25">
      <c r="A25" s="278"/>
      <c r="B25" s="278"/>
      <c r="C25" s="271"/>
      <c r="D25" s="277"/>
      <c r="E25" s="277"/>
      <c r="F25" s="277"/>
      <c r="G25" s="87">
        <f t="shared" si="1"/>
        <v>0</v>
      </c>
      <c r="H25" s="122" t="s">
        <v>348</v>
      </c>
      <c r="J25" s="98"/>
    </row>
    <row r="26" spans="1:10" s="110" customFormat="1" hidden="1" x14ac:dyDescent="0.25">
      <c r="A26" s="278"/>
      <c r="B26" s="278"/>
      <c r="C26" s="271"/>
      <c r="D26" s="277"/>
      <c r="E26" s="277"/>
      <c r="F26" s="277"/>
      <c r="G26" s="87">
        <f t="shared" si="1"/>
        <v>0</v>
      </c>
      <c r="H26" s="122" t="s">
        <v>348</v>
      </c>
      <c r="I26" s="98"/>
      <c r="J26" s="98"/>
    </row>
    <row r="27" spans="1:10" s="110" customFormat="1" hidden="1" x14ac:dyDescent="0.25">
      <c r="A27" s="278"/>
      <c r="B27" s="278"/>
      <c r="C27" s="271"/>
      <c r="D27" s="277"/>
      <c r="E27" s="277"/>
      <c r="F27" s="277"/>
      <c r="G27" s="87">
        <f t="shared" si="1"/>
        <v>0</v>
      </c>
      <c r="H27" s="122" t="s">
        <v>348</v>
      </c>
      <c r="J27" s="98"/>
    </row>
    <row r="28" spans="1:10" s="110" customFormat="1" hidden="1" x14ac:dyDescent="0.25">
      <c r="A28" s="278"/>
      <c r="B28" s="278"/>
      <c r="C28" s="271"/>
      <c r="D28" s="277"/>
      <c r="E28" s="277"/>
      <c r="F28" s="277"/>
      <c r="G28" s="87">
        <f t="shared" si="1"/>
        <v>0</v>
      </c>
      <c r="H28" s="122" t="s">
        <v>348</v>
      </c>
      <c r="I28" s="98"/>
      <c r="J28" s="98"/>
    </row>
    <row r="29" spans="1:10" s="110" customFormat="1" hidden="1" x14ac:dyDescent="0.25">
      <c r="A29" s="278"/>
      <c r="B29" s="278"/>
      <c r="C29" s="271"/>
      <c r="D29" s="277"/>
      <c r="E29" s="277"/>
      <c r="F29" s="277"/>
      <c r="G29" s="87">
        <f t="shared" si="1"/>
        <v>0</v>
      </c>
      <c r="H29" s="122" t="s">
        <v>348</v>
      </c>
      <c r="J29" s="98"/>
    </row>
    <row r="30" spans="1:10" s="110" customFormat="1" hidden="1" x14ac:dyDescent="0.25">
      <c r="A30" s="278"/>
      <c r="B30" s="278"/>
      <c r="C30" s="271"/>
      <c r="D30" s="277"/>
      <c r="E30" s="277"/>
      <c r="F30" s="277"/>
      <c r="G30" s="87">
        <f t="shared" si="1"/>
        <v>0</v>
      </c>
      <c r="H30" s="122" t="s">
        <v>348</v>
      </c>
      <c r="I30" s="98"/>
      <c r="J30" s="98"/>
    </row>
    <row r="31" spans="1:10" s="110" customFormat="1" hidden="1" x14ac:dyDescent="0.25">
      <c r="A31" s="278"/>
      <c r="B31" s="278"/>
      <c r="C31" s="271"/>
      <c r="D31" s="277"/>
      <c r="E31" s="277"/>
      <c r="F31" s="277"/>
      <c r="G31" s="87">
        <f t="shared" si="1"/>
        <v>0</v>
      </c>
      <c r="H31" s="122" t="s">
        <v>348</v>
      </c>
      <c r="J31" s="98"/>
    </row>
    <row r="32" spans="1:10" s="110" customFormat="1" hidden="1" x14ac:dyDescent="0.25">
      <c r="A32" s="278"/>
      <c r="B32" s="278"/>
      <c r="C32" s="271"/>
      <c r="D32" s="277"/>
      <c r="E32" s="277"/>
      <c r="F32" s="277"/>
      <c r="G32" s="87">
        <f t="shared" si="1"/>
        <v>0</v>
      </c>
      <c r="H32" s="122" t="s">
        <v>348</v>
      </c>
      <c r="I32" s="98"/>
      <c r="J32" s="98"/>
    </row>
    <row r="33" spans="1:10" s="110" customFormat="1" hidden="1" x14ac:dyDescent="0.25">
      <c r="A33" s="278"/>
      <c r="B33" s="278"/>
      <c r="C33" s="271"/>
      <c r="D33" s="277"/>
      <c r="E33" s="277"/>
      <c r="F33" s="277"/>
      <c r="G33" s="87">
        <f t="shared" si="1"/>
        <v>0</v>
      </c>
      <c r="H33" s="122" t="s">
        <v>348</v>
      </c>
      <c r="J33" s="98"/>
    </row>
    <row r="34" spans="1:10" s="110" customFormat="1" hidden="1" x14ac:dyDescent="0.25">
      <c r="A34" s="278"/>
      <c r="B34" s="278"/>
      <c r="C34" s="271"/>
      <c r="D34" s="277"/>
      <c r="E34" s="277"/>
      <c r="F34" s="277"/>
      <c r="G34" s="87">
        <f t="shared" si="1"/>
        <v>0</v>
      </c>
      <c r="H34" s="122" t="s">
        <v>348</v>
      </c>
      <c r="I34" s="98"/>
      <c r="J34" s="98"/>
    </row>
    <row r="35" spans="1:10" s="110" customFormat="1" hidden="1" x14ac:dyDescent="0.25">
      <c r="A35" s="278"/>
      <c r="B35" s="278"/>
      <c r="C35" s="271"/>
      <c r="D35" s="277"/>
      <c r="E35" s="277"/>
      <c r="F35" s="277"/>
      <c r="G35" s="87">
        <f t="shared" si="1"/>
        <v>0</v>
      </c>
      <c r="H35" s="122" t="s">
        <v>348</v>
      </c>
      <c r="J35" s="98"/>
    </row>
    <row r="36" spans="1:10" s="110" customFormat="1" hidden="1" x14ac:dyDescent="0.25">
      <c r="A36" s="278"/>
      <c r="B36" s="278"/>
      <c r="C36" s="271"/>
      <c r="D36" s="277"/>
      <c r="E36" s="277"/>
      <c r="F36" s="277"/>
      <c r="G36" s="87">
        <f t="shared" si="1"/>
        <v>0</v>
      </c>
      <c r="H36" s="122" t="s">
        <v>348</v>
      </c>
      <c r="I36" s="98"/>
      <c r="J36" s="98"/>
    </row>
    <row r="37" spans="1:10" s="110" customFormat="1" hidden="1" x14ac:dyDescent="0.25">
      <c r="A37" s="278"/>
      <c r="B37" s="278"/>
      <c r="C37" s="271"/>
      <c r="D37" s="277"/>
      <c r="E37" s="277"/>
      <c r="F37" s="277"/>
      <c r="G37" s="87">
        <f t="shared" si="1"/>
        <v>0</v>
      </c>
      <c r="H37" s="122" t="s">
        <v>348</v>
      </c>
      <c r="J37" s="98"/>
    </row>
    <row r="38" spans="1:10" s="110" customFormat="1" hidden="1" x14ac:dyDescent="0.25">
      <c r="A38" s="278"/>
      <c r="B38" s="278"/>
      <c r="C38" s="271"/>
      <c r="D38" s="277"/>
      <c r="E38" s="277"/>
      <c r="F38" s="277"/>
      <c r="G38" s="87">
        <f t="shared" si="1"/>
        <v>0</v>
      </c>
      <c r="H38" s="122" t="s">
        <v>348</v>
      </c>
      <c r="I38" s="98"/>
      <c r="J38" s="98"/>
    </row>
    <row r="39" spans="1:10" s="110" customFormat="1" hidden="1" x14ac:dyDescent="0.25">
      <c r="A39" s="278"/>
      <c r="B39" s="278"/>
      <c r="C39" s="271"/>
      <c r="D39" s="277"/>
      <c r="E39" s="277"/>
      <c r="F39" s="277"/>
      <c r="G39" s="87">
        <f t="shared" si="1"/>
        <v>0</v>
      </c>
      <c r="H39" s="122" t="s">
        <v>348</v>
      </c>
      <c r="J39" s="98"/>
    </row>
    <row r="40" spans="1:10" s="110" customFormat="1" hidden="1" x14ac:dyDescent="0.25">
      <c r="A40" s="278"/>
      <c r="B40" s="278"/>
      <c r="C40" s="271"/>
      <c r="D40" s="277"/>
      <c r="E40" s="277"/>
      <c r="F40" s="277"/>
      <c r="G40" s="87">
        <f t="shared" si="1"/>
        <v>0</v>
      </c>
      <c r="H40" s="122" t="s">
        <v>348</v>
      </c>
      <c r="I40" s="98"/>
      <c r="J40" s="98"/>
    </row>
    <row r="41" spans="1:10" s="110" customFormat="1" hidden="1" x14ac:dyDescent="0.25">
      <c r="A41" s="278"/>
      <c r="B41" s="278"/>
      <c r="C41" s="271"/>
      <c r="D41" s="277"/>
      <c r="E41" s="277"/>
      <c r="F41" s="277"/>
      <c r="G41" s="87">
        <f t="shared" si="1"/>
        <v>0</v>
      </c>
      <c r="H41" s="122" t="s">
        <v>348</v>
      </c>
      <c r="J41" s="98"/>
    </row>
    <row r="42" spans="1:10" s="110" customFormat="1" hidden="1" x14ac:dyDescent="0.25">
      <c r="A42" s="278"/>
      <c r="B42" s="278"/>
      <c r="C42" s="271"/>
      <c r="D42" s="277"/>
      <c r="E42" s="277"/>
      <c r="F42" s="277"/>
      <c r="G42" s="87">
        <f t="shared" si="1"/>
        <v>0</v>
      </c>
      <c r="H42" s="122" t="s">
        <v>348</v>
      </c>
      <c r="I42" s="98"/>
      <c r="J42" s="98"/>
    </row>
    <row r="43" spans="1:10" s="110" customFormat="1" hidden="1" x14ac:dyDescent="0.25">
      <c r="A43" s="278"/>
      <c r="B43" s="278"/>
      <c r="C43" s="271"/>
      <c r="D43" s="277"/>
      <c r="E43" s="277"/>
      <c r="F43" s="277"/>
      <c r="G43" s="87">
        <f t="shared" si="1"/>
        <v>0</v>
      </c>
      <c r="H43" s="122" t="s">
        <v>348</v>
      </c>
      <c r="J43" s="98"/>
    </row>
    <row r="44" spans="1:10" s="110" customFormat="1" hidden="1" x14ac:dyDescent="0.25">
      <c r="A44" s="278"/>
      <c r="B44" s="278"/>
      <c r="C44" s="271"/>
      <c r="D44" s="277"/>
      <c r="E44" s="277"/>
      <c r="F44" s="277"/>
      <c r="G44" s="87">
        <f t="shared" si="1"/>
        <v>0</v>
      </c>
      <c r="H44" s="122" t="s">
        <v>348</v>
      </c>
      <c r="I44" s="98"/>
      <c r="J44" s="98"/>
    </row>
    <row r="45" spans="1:10" s="110" customFormat="1" hidden="1" x14ac:dyDescent="0.25">
      <c r="A45" s="278"/>
      <c r="B45" s="278"/>
      <c r="C45" s="271"/>
      <c r="D45" s="277"/>
      <c r="E45" s="277"/>
      <c r="F45" s="277"/>
      <c r="G45" s="87">
        <f t="shared" si="1"/>
        <v>0</v>
      </c>
      <c r="H45" s="122" t="s">
        <v>348</v>
      </c>
      <c r="J45" s="98"/>
    </row>
    <row r="46" spans="1:10" s="110" customFormat="1" hidden="1" x14ac:dyDescent="0.25">
      <c r="A46" s="278"/>
      <c r="B46" s="278"/>
      <c r="C46" s="271"/>
      <c r="D46" s="277"/>
      <c r="E46" s="277"/>
      <c r="F46" s="277"/>
      <c r="G46" s="87">
        <f t="shared" si="1"/>
        <v>0</v>
      </c>
      <c r="H46" s="122" t="s">
        <v>348</v>
      </c>
      <c r="I46" s="98"/>
      <c r="J46" s="98"/>
    </row>
    <row r="47" spans="1:10" s="110" customFormat="1" hidden="1" x14ac:dyDescent="0.25">
      <c r="A47" s="278"/>
      <c r="B47" s="278"/>
      <c r="C47" s="271"/>
      <c r="D47" s="277"/>
      <c r="E47" s="277"/>
      <c r="F47" s="277"/>
      <c r="G47" s="87">
        <f t="shared" si="1"/>
        <v>0</v>
      </c>
      <c r="H47" s="122" t="s">
        <v>348</v>
      </c>
      <c r="J47" s="98"/>
    </row>
    <row r="48" spans="1:10" s="110" customFormat="1" hidden="1" x14ac:dyDescent="0.25">
      <c r="A48" s="278"/>
      <c r="B48" s="278"/>
      <c r="C48" s="271"/>
      <c r="D48" s="277"/>
      <c r="E48" s="277"/>
      <c r="F48" s="277"/>
      <c r="G48" s="87">
        <f t="shared" si="1"/>
        <v>0</v>
      </c>
      <c r="H48" s="122" t="s">
        <v>348</v>
      </c>
      <c r="I48" s="98"/>
      <c r="J48" s="98"/>
    </row>
    <row r="49" spans="1:10" s="110" customFormat="1" hidden="1" x14ac:dyDescent="0.25">
      <c r="A49" s="278"/>
      <c r="B49" s="278"/>
      <c r="C49" s="271"/>
      <c r="D49" s="277"/>
      <c r="E49" s="277"/>
      <c r="F49" s="277"/>
      <c r="G49" s="87">
        <f t="shared" si="1"/>
        <v>0</v>
      </c>
      <c r="H49" s="122" t="s">
        <v>348</v>
      </c>
      <c r="J49" s="98"/>
    </row>
    <row r="50" spans="1:10" s="110" customFormat="1" hidden="1" x14ac:dyDescent="0.25">
      <c r="A50" s="278"/>
      <c r="B50" s="278"/>
      <c r="C50" s="271"/>
      <c r="D50" s="277"/>
      <c r="E50" s="277"/>
      <c r="F50" s="277"/>
      <c r="G50" s="87">
        <f t="shared" si="1"/>
        <v>0</v>
      </c>
      <c r="H50" s="122" t="s">
        <v>348</v>
      </c>
      <c r="I50" s="98"/>
      <c r="J50" s="98"/>
    </row>
    <row r="51" spans="1:10" s="110" customFormat="1" hidden="1" x14ac:dyDescent="0.25">
      <c r="A51" s="278"/>
      <c r="B51" s="278"/>
      <c r="C51" s="271"/>
      <c r="D51" s="277"/>
      <c r="E51" s="277"/>
      <c r="F51" s="277"/>
      <c r="G51" s="87">
        <f t="shared" si="1"/>
        <v>0</v>
      </c>
      <c r="H51" s="122" t="s">
        <v>348</v>
      </c>
      <c r="J51" s="98"/>
    </row>
    <row r="52" spans="1:10" s="110" customFormat="1" hidden="1" x14ac:dyDescent="0.25">
      <c r="A52" s="278"/>
      <c r="B52" s="278"/>
      <c r="C52" s="271"/>
      <c r="D52" s="277"/>
      <c r="E52" s="277"/>
      <c r="F52" s="277"/>
      <c r="G52" s="87">
        <f t="shared" si="1"/>
        <v>0</v>
      </c>
      <c r="H52" s="122" t="s">
        <v>348</v>
      </c>
      <c r="I52" s="98"/>
      <c r="J52" s="98"/>
    </row>
    <row r="53" spans="1:10" s="110" customFormat="1" hidden="1" x14ac:dyDescent="0.25">
      <c r="A53" s="278"/>
      <c r="B53" s="278"/>
      <c r="C53" s="271"/>
      <c r="D53" s="277"/>
      <c r="E53" s="277"/>
      <c r="F53" s="277"/>
      <c r="G53" s="87">
        <f t="shared" si="1"/>
        <v>0</v>
      </c>
      <c r="H53" s="122" t="s">
        <v>348</v>
      </c>
      <c r="J53" s="98"/>
    </row>
    <row r="54" spans="1:10" s="110" customFormat="1" hidden="1" x14ac:dyDescent="0.25">
      <c r="A54" s="278"/>
      <c r="B54" s="278"/>
      <c r="C54" s="271"/>
      <c r="D54" s="277"/>
      <c r="E54" s="277"/>
      <c r="F54" s="277"/>
      <c r="G54" s="87">
        <f t="shared" si="1"/>
        <v>0</v>
      </c>
      <c r="H54" s="122" t="s">
        <v>348</v>
      </c>
      <c r="I54" s="98"/>
      <c r="J54" s="98"/>
    </row>
    <row r="55" spans="1:10" s="110" customFormat="1" hidden="1" x14ac:dyDescent="0.25">
      <c r="A55" s="278"/>
      <c r="B55" s="278"/>
      <c r="C55" s="271"/>
      <c r="D55" s="277"/>
      <c r="E55" s="277"/>
      <c r="F55" s="277"/>
      <c r="G55" s="87">
        <f t="shared" si="1"/>
        <v>0</v>
      </c>
      <c r="H55" s="122" t="s">
        <v>348</v>
      </c>
      <c r="J55" s="98"/>
    </row>
    <row r="56" spans="1:10" s="110" customFormat="1" hidden="1" x14ac:dyDescent="0.25">
      <c r="A56" s="278"/>
      <c r="B56" s="278"/>
      <c r="C56" s="271"/>
      <c r="D56" s="277"/>
      <c r="E56" s="277"/>
      <c r="F56" s="277"/>
      <c r="G56" s="87">
        <f t="shared" si="1"/>
        <v>0</v>
      </c>
      <c r="H56" s="122" t="s">
        <v>348</v>
      </c>
      <c r="I56" s="98"/>
      <c r="J56" s="98"/>
    </row>
    <row r="57" spans="1:10" s="110" customFormat="1" hidden="1" x14ac:dyDescent="0.25">
      <c r="A57" s="278"/>
      <c r="B57" s="278"/>
      <c r="C57" s="271"/>
      <c r="D57" s="277"/>
      <c r="E57" s="277"/>
      <c r="F57" s="277"/>
      <c r="G57" s="87">
        <f t="shared" si="1"/>
        <v>0</v>
      </c>
      <c r="H57" s="122" t="s">
        <v>348</v>
      </c>
      <c r="J57" s="98"/>
    </row>
    <row r="58" spans="1:10" s="110" customFormat="1" hidden="1" x14ac:dyDescent="0.25">
      <c r="A58" s="278"/>
      <c r="B58" s="278"/>
      <c r="C58" s="271"/>
      <c r="D58" s="277"/>
      <c r="E58" s="277"/>
      <c r="F58" s="277"/>
      <c r="G58" s="87">
        <f t="shared" si="1"/>
        <v>0</v>
      </c>
      <c r="H58" s="122" t="s">
        <v>348</v>
      </c>
      <c r="I58" s="98"/>
      <c r="J58" s="98"/>
    </row>
    <row r="59" spans="1:10" s="110" customFormat="1" hidden="1" x14ac:dyDescent="0.25">
      <c r="A59" s="278"/>
      <c r="B59" s="278"/>
      <c r="C59" s="271"/>
      <c r="D59" s="277"/>
      <c r="E59" s="277"/>
      <c r="F59" s="277"/>
      <c r="G59" s="87">
        <f t="shared" si="1"/>
        <v>0</v>
      </c>
      <c r="H59" s="122" t="s">
        <v>348</v>
      </c>
      <c r="J59" s="98"/>
    </row>
    <row r="60" spans="1:10" s="110" customFormat="1" hidden="1" x14ac:dyDescent="0.25">
      <c r="A60" s="278"/>
      <c r="B60" s="278"/>
      <c r="C60" s="271"/>
      <c r="D60" s="277"/>
      <c r="E60" s="277"/>
      <c r="F60" s="277"/>
      <c r="G60" s="87">
        <f t="shared" si="1"/>
        <v>0</v>
      </c>
      <c r="H60" s="122" t="s">
        <v>348</v>
      </c>
      <c r="I60" s="98"/>
      <c r="J60" s="98"/>
    </row>
    <row r="61" spans="1:10" s="110" customFormat="1" hidden="1" x14ac:dyDescent="0.25">
      <c r="A61" s="278"/>
      <c r="B61" s="278"/>
      <c r="C61" s="271"/>
      <c r="D61" s="277"/>
      <c r="E61" s="277"/>
      <c r="F61" s="277"/>
      <c r="G61" s="87">
        <f t="shared" si="1"/>
        <v>0</v>
      </c>
      <c r="H61" s="122" t="s">
        <v>348</v>
      </c>
      <c r="J61" s="98"/>
    </row>
    <row r="62" spans="1:10" s="110" customFormat="1" hidden="1" x14ac:dyDescent="0.25">
      <c r="A62" s="278"/>
      <c r="B62" s="278"/>
      <c r="C62" s="271"/>
      <c r="D62" s="277"/>
      <c r="E62" s="277"/>
      <c r="F62" s="277"/>
      <c r="G62" s="87">
        <f t="shared" si="1"/>
        <v>0</v>
      </c>
      <c r="H62" s="122" t="s">
        <v>348</v>
      </c>
      <c r="I62" s="98"/>
      <c r="J62" s="98"/>
    </row>
    <row r="63" spans="1:10" s="110" customFormat="1" hidden="1" x14ac:dyDescent="0.25">
      <c r="A63" s="278"/>
      <c r="B63" s="278"/>
      <c r="C63" s="271"/>
      <c r="D63" s="277"/>
      <c r="E63" s="277"/>
      <c r="F63" s="277"/>
      <c r="G63" s="87">
        <f t="shared" si="1"/>
        <v>0</v>
      </c>
      <c r="H63" s="122" t="s">
        <v>348</v>
      </c>
      <c r="J63" s="98"/>
    </row>
    <row r="64" spans="1:10" s="110" customFormat="1" hidden="1" x14ac:dyDescent="0.25">
      <c r="A64" s="278"/>
      <c r="B64" s="278"/>
      <c r="C64" s="271"/>
      <c r="D64" s="277"/>
      <c r="E64" s="277"/>
      <c r="F64" s="277"/>
      <c r="G64" s="87">
        <f t="shared" si="1"/>
        <v>0</v>
      </c>
      <c r="H64" s="122" t="s">
        <v>348</v>
      </c>
      <c r="I64" s="98"/>
      <c r="J64" s="98"/>
    </row>
    <row r="65" spans="1:10" s="110" customFormat="1" hidden="1" x14ac:dyDescent="0.25">
      <c r="A65" s="278"/>
      <c r="B65" s="278"/>
      <c r="C65" s="271"/>
      <c r="D65" s="277"/>
      <c r="E65" s="277"/>
      <c r="F65" s="277"/>
      <c r="G65" s="87">
        <f t="shared" si="1"/>
        <v>0</v>
      </c>
      <c r="H65" s="122" t="s">
        <v>348</v>
      </c>
      <c r="J65" s="98"/>
    </row>
    <row r="66" spans="1:10" s="110" customFormat="1" hidden="1" x14ac:dyDescent="0.25">
      <c r="A66" s="278"/>
      <c r="B66" s="278"/>
      <c r="C66" s="271"/>
      <c r="D66" s="277"/>
      <c r="E66" s="277"/>
      <c r="F66" s="277"/>
      <c r="G66" s="87">
        <f t="shared" si="1"/>
        <v>0</v>
      </c>
      <c r="H66" s="122" t="s">
        <v>348</v>
      </c>
      <c r="I66" s="98"/>
      <c r="J66" s="98"/>
    </row>
    <row r="67" spans="1:10" s="110" customFormat="1" hidden="1" x14ac:dyDescent="0.25">
      <c r="A67" s="278"/>
      <c r="B67" s="278"/>
      <c r="C67" s="271"/>
      <c r="D67" s="277"/>
      <c r="E67" s="277"/>
      <c r="F67" s="277"/>
      <c r="G67" s="87">
        <f t="shared" si="1"/>
        <v>0</v>
      </c>
      <c r="H67" s="122" t="s">
        <v>348</v>
      </c>
      <c r="J67" s="98"/>
    </row>
    <row r="68" spans="1:10" s="110" customFormat="1" hidden="1" x14ac:dyDescent="0.25">
      <c r="A68" s="278"/>
      <c r="B68" s="278"/>
      <c r="C68" s="271"/>
      <c r="D68" s="277"/>
      <c r="E68" s="277"/>
      <c r="F68" s="277"/>
      <c r="G68" s="87">
        <f t="shared" si="1"/>
        <v>0</v>
      </c>
      <c r="H68" s="122" t="s">
        <v>348</v>
      </c>
      <c r="I68" s="98"/>
      <c r="J68" s="98"/>
    </row>
    <row r="69" spans="1:10" s="110" customFormat="1" hidden="1" x14ac:dyDescent="0.25">
      <c r="A69" s="278"/>
      <c r="B69" s="278"/>
      <c r="C69" s="271"/>
      <c r="D69" s="277"/>
      <c r="E69" s="277"/>
      <c r="F69" s="277"/>
      <c r="G69" s="87">
        <f t="shared" si="1"/>
        <v>0</v>
      </c>
      <c r="H69" s="122" t="s">
        <v>348</v>
      </c>
      <c r="J69" s="98"/>
    </row>
    <row r="70" spans="1:10" s="110" customFormat="1" hidden="1" x14ac:dyDescent="0.25">
      <c r="A70" s="278"/>
      <c r="B70" s="278"/>
      <c r="C70" s="271"/>
      <c r="D70" s="277"/>
      <c r="E70" s="277"/>
      <c r="F70" s="277"/>
      <c r="G70" s="87">
        <f t="shared" ref="G70:G101" si="2">ROUND(+C70*E70*F70,2)</f>
        <v>0</v>
      </c>
      <c r="H70" s="122" t="s">
        <v>348</v>
      </c>
      <c r="I70" s="98"/>
      <c r="J70" s="98"/>
    </row>
    <row r="71" spans="1:10" s="110" customFormat="1" hidden="1" x14ac:dyDescent="0.25">
      <c r="A71" s="278"/>
      <c r="B71" s="278"/>
      <c r="C71" s="271"/>
      <c r="D71" s="277"/>
      <c r="E71" s="277"/>
      <c r="F71" s="277"/>
      <c r="G71" s="87">
        <f t="shared" si="2"/>
        <v>0</v>
      </c>
      <c r="H71" s="122" t="s">
        <v>348</v>
      </c>
      <c r="J71" s="98"/>
    </row>
    <row r="72" spans="1:10" s="110" customFormat="1" hidden="1" x14ac:dyDescent="0.25">
      <c r="A72" s="278"/>
      <c r="B72" s="278"/>
      <c r="C72" s="271"/>
      <c r="D72" s="277"/>
      <c r="E72" s="277"/>
      <c r="F72" s="277"/>
      <c r="G72" s="87">
        <f t="shared" si="2"/>
        <v>0</v>
      </c>
      <c r="H72" s="122" t="s">
        <v>348</v>
      </c>
      <c r="I72" s="98"/>
      <c r="J72" s="98"/>
    </row>
    <row r="73" spans="1:10" s="110" customFormat="1" hidden="1" x14ac:dyDescent="0.25">
      <c r="A73" s="278"/>
      <c r="B73" s="278"/>
      <c r="C73" s="271"/>
      <c r="D73" s="277"/>
      <c r="E73" s="277"/>
      <c r="F73" s="277"/>
      <c r="G73" s="87">
        <f t="shared" si="2"/>
        <v>0</v>
      </c>
      <c r="H73" s="122" t="s">
        <v>348</v>
      </c>
      <c r="J73" s="98"/>
    </row>
    <row r="74" spans="1:10" s="110" customFormat="1" hidden="1" x14ac:dyDescent="0.25">
      <c r="A74" s="278"/>
      <c r="B74" s="278"/>
      <c r="C74" s="271"/>
      <c r="D74" s="277"/>
      <c r="E74" s="277"/>
      <c r="F74" s="277"/>
      <c r="G74" s="87">
        <f t="shared" si="2"/>
        <v>0</v>
      </c>
      <c r="H74" s="122" t="s">
        <v>348</v>
      </c>
      <c r="I74" s="98"/>
      <c r="J74" s="98"/>
    </row>
    <row r="75" spans="1:10" s="110" customFormat="1" hidden="1" x14ac:dyDescent="0.25">
      <c r="A75" s="278"/>
      <c r="B75" s="278"/>
      <c r="C75" s="271"/>
      <c r="D75" s="277"/>
      <c r="E75" s="277"/>
      <c r="F75" s="277"/>
      <c r="G75" s="87">
        <f t="shared" si="2"/>
        <v>0</v>
      </c>
      <c r="H75" s="122" t="s">
        <v>348</v>
      </c>
      <c r="J75" s="98"/>
    </row>
    <row r="76" spans="1:10" s="110" customFormat="1" hidden="1" x14ac:dyDescent="0.25">
      <c r="A76" s="278"/>
      <c r="B76" s="278"/>
      <c r="C76" s="271"/>
      <c r="D76" s="277"/>
      <c r="E76" s="277"/>
      <c r="F76" s="277"/>
      <c r="G76" s="87">
        <f t="shared" si="2"/>
        <v>0</v>
      </c>
      <c r="H76" s="122" t="s">
        <v>348</v>
      </c>
      <c r="I76" s="98"/>
      <c r="J76" s="98"/>
    </row>
    <row r="77" spans="1:10" s="110" customFormat="1" hidden="1" x14ac:dyDescent="0.25">
      <c r="A77" s="278"/>
      <c r="B77" s="278"/>
      <c r="C77" s="271"/>
      <c r="D77" s="277"/>
      <c r="E77" s="277"/>
      <c r="F77" s="277"/>
      <c r="G77" s="87">
        <f t="shared" si="2"/>
        <v>0</v>
      </c>
      <c r="H77" s="122" t="s">
        <v>348</v>
      </c>
      <c r="J77" s="98"/>
    </row>
    <row r="78" spans="1:10" s="110" customFormat="1" hidden="1" x14ac:dyDescent="0.25">
      <c r="A78" s="278"/>
      <c r="B78" s="278"/>
      <c r="C78" s="271"/>
      <c r="D78" s="277"/>
      <c r="E78" s="277"/>
      <c r="F78" s="277"/>
      <c r="G78" s="87">
        <f t="shared" si="2"/>
        <v>0</v>
      </c>
      <c r="H78" s="122" t="s">
        <v>348</v>
      </c>
      <c r="I78" s="98"/>
      <c r="J78" s="98"/>
    </row>
    <row r="79" spans="1:10" s="110" customFormat="1" hidden="1" x14ac:dyDescent="0.25">
      <c r="A79" s="278"/>
      <c r="B79" s="278"/>
      <c r="C79" s="271"/>
      <c r="D79" s="277"/>
      <c r="E79" s="277"/>
      <c r="F79" s="277"/>
      <c r="G79" s="87">
        <f t="shared" si="2"/>
        <v>0</v>
      </c>
      <c r="H79" s="122" t="s">
        <v>348</v>
      </c>
      <c r="J79" s="98"/>
    </row>
    <row r="80" spans="1:10" s="110" customFormat="1" hidden="1" x14ac:dyDescent="0.25">
      <c r="A80" s="278"/>
      <c r="B80" s="278"/>
      <c r="C80" s="271"/>
      <c r="D80" s="277"/>
      <c r="E80" s="277"/>
      <c r="F80" s="277"/>
      <c r="G80" s="87">
        <f t="shared" si="2"/>
        <v>0</v>
      </c>
      <c r="H80" s="122" t="s">
        <v>348</v>
      </c>
      <c r="I80" s="98"/>
      <c r="J80" s="98"/>
    </row>
    <row r="81" spans="1:10" s="110" customFormat="1" hidden="1" x14ac:dyDescent="0.25">
      <c r="A81" s="278"/>
      <c r="B81" s="278"/>
      <c r="C81" s="271"/>
      <c r="D81" s="277"/>
      <c r="E81" s="277"/>
      <c r="F81" s="277"/>
      <c r="G81" s="87">
        <f t="shared" si="2"/>
        <v>0</v>
      </c>
      <c r="H81" s="122" t="s">
        <v>348</v>
      </c>
      <c r="J81" s="98"/>
    </row>
    <row r="82" spans="1:10" s="110" customFormat="1" hidden="1" x14ac:dyDescent="0.25">
      <c r="A82" s="278"/>
      <c r="B82" s="278"/>
      <c r="C82" s="271"/>
      <c r="D82" s="277"/>
      <c r="E82" s="277"/>
      <c r="F82" s="277"/>
      <c r="G82" s="87">
        <f t="shared" si="2"/>
        <v>0</v>
      </c>
      <c r="H82" s="122" t="s">
        <v>348</v>
      </c>
      <c r="I82" s="98"/>
      <c r="J82" s="98"/>
    </row>
    <row r="83" spans="1:10" s="110" customFormat="1" hidden="1" x14ac:dyDescent="0.25">
      <c r="A83" s="278"/>
      <c r="B83" s="278"/>
      <c r="C83" s="271"/>
      <c r="D83" s="277"/>
      <c r="E83" s="277"/>
      <c r="F83" s="277"/>
      <c r="G83" s="87">
        <f t="shared" si="2"/>
        <v>0</v>
      </c>
      <c r="H83" s="122" t="s">
        <v>348</v>
      </c>
      <c r="J83" s="98"/>
    </row>
    <row r="84" spans="1:10" s="110" customFormat="1" hidden="1" x14ac:dyDescent="0.25">
      <c r="A84" s="278"/>
      <c r="B84" s="278"/>
      <c r="C84" s="271"/>
      <c r="D84" s="277"/>
      <c r="E84" s="277"/>
      <c r="F84" s="277"/>
      <c r="G84" s="87">
        <f t="shared" si="2"/>
        <v>0</v>
      </c>
      <c r="H84" s="122" t="s">
        <v>348</v>
      </c>
      <c r="I84" s="98"/>
      <c r="J84" s="98"/>
    </row>
    <row r="85" spans="1:10" s="110" customFormat="1" hidden="1" x14ac:dyDescent="0.25">
      <c r="A85" s="278"/>
      <c r="B85" s="278"/>
      <c r="C85" s="271"/>
      <c r="D85" s="277"/>
      <c r="E85" s="277"/>
      <c r="F85" s="277"/>
      <c r="G85" s="87">
        <f t="shared" si="2"/>
        <v>0</v>
      </c>
      <c r="H85" s="122" t="s">
        <v>348</v>
      </c>
      <c r="J85" s="98"/>
    </row>
    <row r="86" spans="1:10" s="110" customFormat="1" hidden="1" x14ac:dyDescent="0.25">
      <c r="A86" s="278"/>
      <c r="B86" s="278"/>
      <c r="C86" s="271"/>
      <c r="D86" s="277"/>
      <c r="E86" s="277"/>
      <c r="F86" s="277"/>
      <c r="G86" s="87">
        <f t="shared" si="2"/>
        <v>0</v>
      </c>
      <c r="H86" s="122" t="s">
        <v>348</v>
      </c>
      <c r="I86" s="98"/>
      <c r="J86" s="98"/>
    </row>
    <row r="87" spans="1:10" s="110" customFormat="1" hidden="1" x14ac:dyDescent="0.25">
      <c r="A87" s="278"/>
      <c r="B87" s="278"/>
      <c r="C87" s="271"/>
      <c r="D87" s="277"/>
      <c r="E87" s="277"/>
      <c r="F87" s="277"/>
      <c r="G87" s="87">
        <f t="shared" si="2"/>
        <v>0</v>
      </c>
      <c r="H87" s="122" t="s">
        <v>348</v>
      </c>
      <c r="J87" s="98"/>
    </row>
    <row r="88" spans="1:10" s="110" customFormat="1" hidden="1" x14ac:dyDescent="0.25">
      <c r="A88" s="278"/>
      <c r="B88" s="278"/>
      <c r="C88" s="271"/>
      <c r="D88" s="277"/>
      <c r="E88" s="277"/>
      <c r="F88" s="277"/>
      <c r="G88" s="87">
        <f t="shared" si="2"/>
        <v>0</v>
      </c>
      <c r="H88" s="122" t="s">
        <v>348</v>
      </c>
      <c r="I88" s="98"/>
      <c r="J88" s="98"/>
    </row>
    <row r="89" spans="1:10" s="110" customFormat="1" hidden="1" x14ac:dyDescent="0.25">
      <c r="A89" s="278"/>
      <c r="B89" s="278"/>
      <c r="C89" s="271"/>
      <c r="D89" s="277"/>
      <c r="E89" s="277"/>
      <c r="F89" s="277"/>
      <c r="G89" s="87">
        <f t="shared" si="2"/>
        <v>0</v>
      </c>
      <c r="H89" s="122" t="s">
        <v>348</v>
      </c>
      <c r="J89" s="98"/>
    </row>
    <row r="90" spans="1:10" s="110" customFormat="1" hidden="1" x14ac:dyDescent="0.25">
      <c r="A90" s="278"/>
      <c r="B90" s="278"/>
      <c r="C90" s="271"/>
      <c r="D90" s="277"/>
      <c r="E90" s="277"/>
      <c r="F90" s="277"/>
      <c r="G90" s="87">
        <f t="shared" si="2"/>
        <v>0</v>
      </c>
      <c r="H90" s="122" t="s">
        <v>348</v>
      </c>
      <c r="I90" s="98"/>
      <c r="J90" s="98"/>
    </row>
    <row r="91" spans="1:10" s="110" customFormat="1" hidden="1" x14ac:dyDescent="0.25">
      <c r="A91" s="278"/>
      <c r="B91" s="278"/>
      <c r="C91" s="271"/>
      <c r="D91" s="277"/>
      <c r="E91" s="277"/>
      <c r="F91" s="277"/>
      <c r="G91" s="87">
        <f t="shared" si="2"/>
        <v>0</v>
      </c>
      <c r="H91" s="122" t="s">
        <v>348</v>
      </c>
      <c r="J91" s="98"/>
    </row>
    <row r="92" spans="1:10" s="110" customFormat="1" hidden="1" x14ac:dyDescent="0.25">
      <c r="A92" s="278"/>
      <c r="B92" s="278"/>
      <c r="C92" s="271"/>
      <c r="D92" s="277"/>
      <c r="E92" s="277"/>
      <c r="F92" s="277"/>
      <c r="G92" s="87">
        <f t="shared" si="2"/>
        <v>0</v>
      </c>
      <c r="H92" s="122" t="s">
        <v>348</v>
      </c>
      <c r="I92" s="98"/>
      <c r="J92" s="98"/>
    </row>
    <row r="93" spans="1:10" s="110" customFormat="1" hidden="1" x14ac:dyDescent="0.25">
      <c r="A93" s="278"/>
      <c r="B93" s="278"/>
      <c r="C93" s="271"/>
      <c r="D93" s="277"/>
      <c r="E93" s="277"/>
      <c r="F93" s="277"/>
      <c r="G93" s="87">
        <f t="shared" si="2"/>
        <v>0</v>
      </c>
      <c r="H93" s="122" t="s">
        <v>348</v>
      </c>
      <c r="J93" s="98"/>
    </row>
    <row r="94" spans="1:10" s="110" customFormat="1" hidden="1" x14ac:dyDescent="0.25">
      <c r="A94" s="278"/>
      <c r="B94" s="278"/>
      <c r="C94" s="271"/>
      <c r="D94" s="277"/>
      <c r="E94" s="277"/>
      <c r="F94" s="277"/>
      <c r="G94" s="87">
        <f t="shared" si="2"/>
        <v>0</v>
      </c>
      <c r="H94" s="122" t="s">
        <v>348</v>
      </c>
      <c r="I94" s="98"/>
      <c r="J94" s="98"/>
    </row>
    <row r="95" spans="1:10" s="110" customFormat="1" hidden="1" x14ac:dyDescent="0.25">
      <c r="A95" s="278"/>
      <c r="B95" s="278"/>
      <c r="C95" s="271"/>
      <c r="D95" s="277"/>
      <c r="E95" s="277"/>
      <c r="F95" s="277"/>
      <c r="G95" s="87">
        <f t="shared" si="2"/>
        <v>0</v>
      </c>
      <c r="H95" s="122" t="s">
        <v>348</v>
      </c>
      <c r="J95" s="98"/>
    </row>
    <row r="96" spans="1:10" s="110" customFormat="1" hidden="1" x14ac:dyDescent="0.25">
      <c r="A96" s="278"/>
      <c r="B96" s="278"/>
      <c r="C96" s="271"/>
      <c r="D96" s="277"/>
      <c r="E96" s="277"/>
      <c r="F96" s="277"/>
      <c r="G96" s="87">
        <f t="shared" si="2"/>
        <v>0</v>
      </c>
      <c r="H96" s="122" t="s">
        <v>348</v>
      </c>
      <c r="I96" s="98"/>
      <c r="J96" s="98"/>
    </row>
    <row r="97" spans="1:10" s="110" customFormat="1" hidden="1" x14ac:dyDescent="0.25">
      <c r="A97" s="278"/>
      <c r="B97" s="278"/>
      <c r="C97" s="271"/>
      <c r="D97" s="277"/>
      <c r="E97" s="277"/>
      <c r="F97" s="277"/>
      <c r="G97" s="87">
        <f t="shared" si="2"/>
        <v>0</v>
      </c>
      <c r="H97" s="122" t="s">
        <v>348</v>
      </c>
      <c r="J97" s="98"/>
    </row>
    <row r="98" spans="1:10" s="110" customFormat="1" hidden="1" x14ac:dyDescent="0.25">
      <c r="A98" s="278"/>
      <c r="B98" s="278"/>
      <c r="C98" s="271"/>
      <c r="D98" s="277"/>
      <c r="E98" s="277"/>
      <c r="F98" s="277"/>
      <c r="G98" s="87">
        <f t="shared" si="2"/>
        <v>0</v>
      </c>
      <c r="H98" s="122" t="s">
        <v>348</v>
      </c>
      <c r="I98" s="98"/>
      <c r="J98" s="98"/>
    </row>
    <row r="99" spans="1:10" s="110" customFormat="1" hidden="1" x14ac:dyDescent="0.25">
      <c r="A99" s="278"/>
      <c r="B99" s="278"/>
      <c r="C99" s="271"/>
      <c r="D99" s="277"/>
      <c r="E99" s="277"/>
      <c r="F99" s="277"/>
      <c r="G99" s="87">
        <f t="shared" si="2"/>
        <v>0</v>
      </c>
      <c r="H99" s="122" t="s">
        <v>348</v>
      </c>
      <c r="J99" s="98"/>
    </row>
    <row r="100" spans="1:10" s="110" customFormat="1" hidden="1" x14ac:dyDescent="0.25">
      <c r="A100" s="278"/>
      <c r="B100" s="278"/>
      <c r="C100" s="271"/>
      <c r="D100" s="277"/>
      <c r="E100" s="277"/>
      <c r="F100" s="277"/>
      <c r="G100" s="87">
        <f t="shared" si="2"/>
        <v>0</v>
      </c>
      <c r="H100" s="122" t="s">
        <v>348</v>
      </c>
      <c r="I100" s="98"/>
      <c r="J100" s="98"/>
    </row>
    <row r="101" spans="1:10" s="110" customFormat="1" hidden="1" x14ac:dyDescent="0.25">
      <c r="A101" s="278"/>
      <c r="B101" s="278"/>
      <c r="C101" s="271"/>
      <c r="D101" s="277"/>
      <c r="E101" s="277"/>
      <c r="F101" s="277"/>
      <c r="G101" s="87">
        <f t="shared" si="2"/>
        <v>0</v>
      </c>
      <c r="H101" s="122" t="s">
        <v>348</v>
      </c>
      <c r="J101" s="98"/>
    </row>
    <row r="102" spans="1:10" s="110" customFormat="1" hidden="1" x14ac:dyDescent="0.25">
      <c r="A102" s="278"/>
      <c r="B102" s="278"/>
      <c r="C102" s="271"/>
      <c r="D102" s="277"/>
      <c r="E102" s="277"/>
      <c r="F102" s="277"/>
      <c r="G102" s="87">
        <f t="shared" ref="G102:G117" si="3">ROUND(+C102*E102*F102,2)</f>
        <v>0</v>
      </c>
      <c r="H102" s="122" t="s">
        <v>348</v>
      </c>
      <c r="I102" s="98"/>
      <c r="J102" s="98"/>
    </row>
    <row r="103" spans="1:10" s="110" customFormat="1" hidden="1" x14ac:dyDescent="0.25">
      <c r="A103" s="278"/>
      <c r="B103" s="278"/>
      <c r="C103" s="271"/>
      <c r="D103" s="277"/>
      <c r="E103" s="277"/>
      <c r="F103" s="277"/>
      <c r="G103" s="87">
        <f t="shared" si="3"/>
        <v>0</v>
      </c>
      <c r="H103" s="122" t="s">
        <v>348</v>
      </c>
      <c r="J103" s="98"/>
    </row>
    <row r="104" spans="1:10" s="110" customFormat="1" hidden="1" x14ac:dyDescent="0.25">
      <c r="A104" s="278"/>
      <c r="B104" s="278"/>
      <c r="C104" s="271"/>
      <c r="D104" s="277"/>
      <c r="E104" s="277"/>
      <c r="F104" s="277"/>
      <c r="G104" s="87">
        <f t="shared" si="3"/>
        <v>0</v>
      </c>
      <c r="H104" s="122" t="s">
        <v>348</v>
      </c>
      <c r="I104" s="98"/>
      <c r="J104" s="98"/>
    </row>
    <row r="105" spans="1:10" s="110" customFormat="1" hidden="1" x14ac:dyDescent="0.25">
      <c r="A105" s="278"/>
      <c r="B105" s="278"/>
      <c r="C105" s="271"/>
      <c r="D105" s="277"/>
      <c r="E105" s="277"/>
      <c r="F105" s="277"/>
      <c r="G105" s="87">
        <f t="shared" si="3"/>
        <v>0</v>
      </c>
      <c r="H105" s="122" t="s">
        <v>348</v>
      </c>
      <c r="J105" s="98"/>
    </row>
    <row r="106" spans="1:10" s="110" customFormat="1" hidden="1" x14ac:dyDescent="0.25">
      <c r="A106" s="278"/>
      <c r="B106" s="278"/>
      <c r="C106" s="271"/>
      <c r="D106" s="277"/>
      <c r="E106" s="277"/>
      <c r="F106" s="277"/>
      <c r="G106" s="87">
        <f t="shared" si="3"/>
        <v>0</v>
      </c>
      <c r="H106" s="122" t="s">
        <v>348</v>
      </c>
      <c r="I106" s="98"/>
      <c r="J106" s="98"/>
    </row>
    <row r="107" spans="1:10" s="110" customFormat="1" hidden="1" x14ac:dyDescent="0.25">
      <c r="A107" s="278"/>
      <c r="B107" s="278"/>
      <c r="C107" s="271"/>
      <c r="D107" s="277"/>
      <c r="E107" s="277"/>
      <c r="F107" s="277"/>
      <c r="G107" s="87">
        <f t="shared" si="3"/>
        <v>0</v>
      </c>
      <c r="H107" s="122" t="s">
        <v>348</v>
      </c>
      <c r="J107" s="98"/>
    </row>
    <row r="108" spans="1:10" s="110" customFormat="1" hidden="1" x14ac:dyDescent="0.25">
      <c r="A108" s="278"/>
      <c r="B108" s="278"/>
      <c r="C108" s="271"/>
      <c r="D108" s="277"/>
      <c r="E108" s="277"/>
      <c r="F108" s="277"/>
      <c r="G108" s="87">
        <f t="shared" si="3"/>
        <v>0</v>
      </c>
      <c r="H108" s="122" t="s">
        <v>348</v>
      </c>
      <c r="I108" s="98"/>
      <c r="J108" s="98"/>
    </row>
    <row r="109" spans="1:10" s="110" customFormat="1" hidden="1" x14ac:dyDescent="0.25">
      <c r="A109" s="278"/>
      <c r="B109" s="278"/>
      <c r="C109" s="271"/>
      <c r="D109" s="277"/>
      <c r="E109" s="277"/>
      <c r="F109" s="277"/>
      <c r="G109" s="87">
        <f t="shared" si="3"/>
        <v>0</v>
      </c>
      <c r="H109" s="122" t="s">
        <v>348</v>
      </c>
      <c r="J109" s="98"/>
    </row>
    <row r="110" spans="1:10" s="110" customFormat="1" hidden="1" x14ac:dyDescent="0.25">
      <c r="A110" s="278"/>
      <c r="B110" s="278"/>
      <c r="C110" s="271"/>
      <c r="D110" s="277"/>
      <c r="E110" s="277"/>
      <c r="F110" s="277"/>
      <c r="G110" s="87">
        <f t="shared" si="3"/>
        <v>0</v>
      </c>
      <c r="H110" s="122" t="s">
        <v>348</v>
      </c>
      <c r="I110" s="98"/>
      <c r="J110" s="98"/>
    </row>
    <row r="111" spans="1:10" s="110" customFormat="1" hidden="1" x14ac:dyDescent="0.25">
      <c r="A111" s="278"/>
      <c r="B111" s="278"/>
      <c r="C111" s="271"/>
      <c r="D111" s="277"/>
      <c r="E111" s="277"/>
      <c r="F111" s="277"/>
      <c r="G111" s="87">
        <f t="shared" si="3"/>
        <v>0</v>
      </c>
      <c r="H111" s="122" t="s">
        <v>348</v>
      </c>
      <c r="J111" s="98"/>
    </row>
    <row r="112" spans="1:10" s="110" customFormat="1" hidden="1" x14ac:dyDescent="0.25">
      <c r="A112" s="278"/>
      <c r="B112" s="278"/>
      <c r="C112" s="271"/>
      <c r="D112" s="277"/>
      <c r="E112" s="277"/>
      <c r="F112" s="277"/>
      <c r="G112" s="87">
        <f t="shared" si="3"/>
        <v>0</v>
      </c>
      <c r="H112" s="122" t="s">
        <v>348</v>
      </c>
      <c r="I112" s="98"/>
      <c r="J112" s="98"/>
    </row>
    <row r="113" spans="1:10" s="110" customFormat="1" hidden="1" x14ac:dyDescent="0.25">
      <c r="A113" s="278"/>
      <c r="B113" s="278"/>
      <c r="C113" s="271"/>
      <c r="D113" s="277"/>
      <c r="E113" s="277"/>
      <c r="F113" s="277"/>
      <c r="G113" s="87">
        <f t="shared" si="3"/>
        <v>0</v>
      </c>
      <c r="H113" s="122" t="s">
        <v>348</v>
      </c>
      <c r="J113" s="98"/>
    </row>
    <row r="114" spans="1:10" s="110" customFormat="1" hidden="1" x14ac:dyDescent="0.25">
      <c r="A114" s="278"/>
      <c r="B114" s="278"/>
      <c r="C114" s="271"/>
      <c r="D114" s="277"/>
      <c r="E114" s="277"/>
      <c r="F114" s="277"/>
      <c r="G114" s="87">
        <f t="shared" si="3"/>
        <v>0</v>
      </c>
      <c r="H114" s="122" t="s">
        <v>348</v>
      </c>
      <c r="I114" s="98"/>
      <c r="J114" s="98"/>
    </row>
    <row r="115" spans="1:10" s="110" customFormat="1" hidden="1" x14ac:dyDescent="0.25">
      <c r="A115" s="278"/>
      <c r="B115" s="278"/>
      <c r="C115" s="271"/>
      <c r="D115" s="277"/>
      <c r="E115" s="277"/>
      <c r="F115" s="277"/>
      <c r="G115" s="87">
        <f t="shared" si="3"/>
        <v>0</v>
      </c>
      <c r="H115" s="122" t="s">
        <v>348</v>
      </c>
      <c r="J115" s="98"/>
    </row>
    <row r="116" spans="1:10" s="110" customFormat="1" hidden="1" x14ac:dyDescent="0.25">
      <c r="A116" s="278"/>
      <c r="B116" s="278"/>
      <c r="C116" s="271"/>
      <c r="D116" s="277"/>
      <c r="E116" s="277"/>
      <c r="F116" s="277"/>
      <c r="G116" s="87">
        <f t="shared" si="3"/>
        <v>0</v>
      </c>
      <c r="H116" s="122" t="s">
        <v>348</v>
      </c>
      <c r="I116" s="98"/>
      <c r="J116" s="98"/>
    </row>
    <row r="117" spans="1:10" s="110" customFormat="1" hidden="1" x14ac:dyDescent="0.25">
      <c r="A117" s="278"/>
      <c r="B117" s="278"/>
      <c r="C117" s="271"/>
      <c r="D117" s="277"/>
      <c r="E117" s="277"/>
      <c r="F117" s="277"/>
      <c r="G117" s="87">
        <f t="shared" si="3"/>
        <v>0</v>
      </c>
      <c r="H117" s="122" t="s">
        <v>348</v>
      </c>
      <c r="J117" s="98"/>
    </row>
    <row r="118" spans="1:10" s="110" customFormat="1" hidden="1" x14ac:dyDescent="0.25">
      <c r="A118" s="278"/>
      <c r="B118" s="278"/>
      <c r="C118" s="271"/>
      <c r="D118" s="277"/>
      <c r="E118" s="277"/>
      <c r="F118" s="277"/>
      <c r="G118" s="87">
        <f t="shared" ref="G118:G125" si="4">ROUND(+C118*E118*F118,2)</f>
        <v>0</v>
      </c>
      <c r="H118" s="122" t="s">
        <v>348</v>
      </c>
      <c r="I118" s="98"/>
      <c r="J118" s="98"/>
    </row>
    <row r="119" spans="1:10" s="110" customFormat="1" hidden="1" x14ac:dyDescent="0.25">
      <c r="A119" s="278"/>
      <c r="B119" s="278"/>
      <c r="C119" s="271"/>
      <c r="D119" s="277"/>
      <c r="E119" s="277"/>
      <c r="F119" s="277"/>
      <c r="G119" s="87">
        <f t="shared" si="4"/>
        <v>0</v>
      </c>
      <c r="H119" s="122" t="s">
        <v>348</v>
      </c>
      <c r="J119" s="98"/>
    </row>
    <row r="120" spans="1:10" s="110" customFormat="1" hidden="1" x14ac:dyDescent="0.25">
      <c r="A120" s="278"/>
      <c r="B120" s="278"/>
      <c r="C120" s="271"/>
      <c r="D120" s="277"/>
      <c r="E120" s="277"/>
      <c r="F120" s="277"/>
      <c r="G120" s="87">
        <f t="shared" si="4"/>
        <v>0</v>
      </c>
      <c r="H120" s="122" t="s">
        <v>348</v>
      </c>
      <c r="I120" s="98"/>
      <c r="J120" s="98"/>
    </row>
    <row r="121" spans="1:10" s="110" customFormat="1" hidden="1" x14ac:dyDescent="0.25">
      <c r="A121" s="278"/>
      <c r="B121" s="278"/>
      <c r="C121" s="271"/>
      <c r="D121" s="277"/>
      <c r="E121" s="277"/>
      <c r="F121" s="277"/>
      <c r="G121" s="87">
        <f t="shared" si="4"/>
        <v>0</v>
      </c>
      <c r="H121" s="122" t="s">
        <v>348</v>
      </c>
      <c r="J121" s="98"/>
    </row>
    <row r="122" spans="1:10" s="110" customFormat="1" hidden="1" x14ac:dyDescent="0.25">
      <c r="A122" s="278"/>
      <c r="B122" s="278"/>
      <c r="C122" s="271"/>
      <c r="D122" s="277"/>
      <c r="E122" s="277"/>
      <c r="F122" s="277"/>
      <c r="G122" s="87">
        <f t="shared" si="4"/>
        <v>0</v>
      </c>
      <c r="H122" s="122" t="s">
        <v>348</v>
      </c>
      <c r="I122" s="98"/>
      <c r="J122" s="98"/>
    </row>
    <row r="123" spans="1:10" s="110" customFormat="1" hidden="1" x14ac:dyDescent="0.25">
      <c r="A123" s="278"/>
      <c r="B123" s="278"/>
      <c r="C123" s="271"/>
      <c r="D123" s="277"/>
      <c r="E123" s="277"/>
      <c r="F123" s="277"/>
      <c r="G123" s="87">
        <f t="shared" si="4"/>
        <v>0</v>
      </c>
      <c r="H123" s="122" t="s">
        <v>348</v>
      </c>
      <c r="J123" s="98"/>
    </row>
    <row r="124" spans="1:10" s="110" customFormat="1" hidden="1" x14ac:dyDescent="0.25">
      <c r="A124" s="278"/>
      <c r="B124" s="278"/>
      <c r="C124" s="271"/>
      <c r="D124" s="277"/>
      <c r="E124" s="277"/>
      <c r="F124" s="277"/>
      <c r="G124" s="87">
        <f t="shared" si="4"/>
        <v>0</v>
      </c>
      <c r="H124" s="122" t="s">
        <v>348</v>
      </c>
      <c r="I124" s="98"/>
      <c r="J124" s="98"/>
    </row>
    <row r="125" spans="1:10" s="110" customFormat="1" hidden="1" x14ac:dyDescent="0.25">
      <c r="A125" s="278"/>
      <c r="B125" s="278"/>
      <c r="C125" s="271"/>
      <c r="D125" s="277"/>
      <c r="E125" s="277"/>
      <c r="F125" s="277"/>
      <c r="G125" s="87">
        <f t="shared" si="4"/>
        <v>0</v>
      </c>
      <c r="H125" s="122" t="s">
        <v>348</v>
      </c>
      <c r="J125" s="98"/>
    </row>
    <row r="126" spans="1:10" s="110" customFormat="1" hidden="1" x14ac:dyDescent="0.25">
      <c r="A126" s="278"/>
      <c r="B126" s="278"/>
      <c r="C126" s="271"/>
      <c r="D126" s="277"/>
      <c r="E126" s="277"/>
      <c r="F126" s="277"/>
      <c r="G126" s="87">
        <f t="shared" ref="G126:G129" si="5">ROUND(+C126*E126*F126,2)</f>
        <v>0</v>
      </c>
      <c r="H126" s="122" t="s">
        <v>348</v>
      </c>
      <c r="I126" s="98"/>
      <c r="J126" s="98"/>
    </row>
    <row r="127" spans="1:10" s="110" customFormat="1" hidden="1" x14ac:dyDescent="0.25">
      <c r="A127" s="278"/>
      <c r="B127" s="278"/>
      <c r="C127" s="271"/>
      <c r="D127" s="277"/>
      <c r="E127" s="277"/>
      <c r="F127" s="277"/>
      <c r="G127" s="87">
        <f t="shared" si="5"/>
        <v>0</v>
      </c>
      <c r="H127" s="122" t="s">
        <v>348</v>
      </c>
      <c r="J127" s="98"/>
    </row>
    <row r="128" spans="1:10" s="110" customFormat="1" hidden="1" x14ac:dyDescent="0.25">
      <c r="A128" s="278"/>
      <c r="B128" s="278"/>
      <c r="C128" s="271"/>
      <c r="D128" s="277"/>
      <c r="E128" s="277"/>
      <c r="F128" s="277"/>
      <c r="G128" s="87">
        <f t="shared" si="5"/>
        <v>0</v>
      </c>
      <c r="H128" s="122" t="s">
        <v>348</v>
      </c>
      <c r="I128" s="98"/>
      <c r="J128" s="98"/>
    </row>
    <row r="129" spans="1:21" s="110" customFormat="1" hidden="1" x14ac:dyDescent="0.25">
      <c r="A129" s="278"/>
      <c r="B129" s="278"/>
      <c r="C129" s="271"/>
      <c r="D129" s="277"/>
      <c r="E129" s="277"/>
      <c r="F129" s="277"/>
      <c r="G129" s="87">
        <f t="shared" si="5"/>
        <v>0</v>
      </c>
      <c r="H129" s="122" t="s">
        <v>348</v>
      </c>
      <c r="J129" s="98"/>
    </row>
    <row r="130" spans="1:21" s="110" customFormat="1" hidden="1" x14ac:dyDescent="0.25">
      <c r="A130" s="278"/>
      <c r="B130" s="278"/>
      <c r="C130" s="271"/>
      <c r="D130" s="277"/>
      <c r="E130" s="277"/>
      <c r="F130" s="277"/>
      <c r="G130" s="87">
        <f t="shared" ref="G130:G131" si="6">ROUND(+C130*E130*F130,2)</f>
        <v>0</v>
      </c>
      <c r="H130" s="122" t="s">
        <v>348</v>
      </c>
      <c r="I130" s="98"/>
      <c r="J130" s="98"/>
    </row>
    <row r="131" spans="1:21" s="110" customFormat="1" hidden="1" x14ac:dyDescent="0.25">
      <c r="A131" s="278"/>
      <c r="B131" s="278"/>
      <c r="C131" s="271"/>
      <c r="D131" s="277"/>
      <c r="E131" s="277"/>
      <c r="F131" s="277"/>
      <c r="G131" s="87">
        <f t="shared" si="6"/>
        <v>0</v>
      </c>
      <c r="H131" s="122" t="s">
        <v>348</v>
      </c>
      <c r="J131" s="98"/>
    </row>
    <row r="132" spans="1:21" s="110" customFormat="1" hidden="1" x14ac:dyDescent="0.25">
      <c r="A132" s="278"/>
      <c r="B132" s="278"/>
      <c r="C132" s="271"/>
      <c r="D132" s="277"/>
      <c r="E132" s="277"/>
      <c r="F132" s="277"/>
      <c r="G132" s="87">
        <f t="shared" ref="G132:G134" si="7">ROUND(+C132*E132*F132,2)</f>
        <v>0</v>
      </c>
      <c r="H132" s="122" t="s">
        <v>348</v>
      </c>
      <c r="I132" s="98"/>
      <c r="J132" s="98"/>
    </row>
    <row r="133" spans="1:21" s="110" customFormat="1" hidden="1" x14ac:dyDescent="0.25">
      <c r="A133" s="278"/>
      <c r="B133" s="278"/>
      <c r="C133" s="271"/>
      <c r="D133" s="277"/>
      <c r="E133" s="277"/>
      <c r="F133" s="277"/>
      <c r="G133" s="87">
        <f t="shared" si="7"/>
        <v>0</v>
      </c>
      <c r="H133" s="122" t="s">
        <v>348</v>
      </c>
      <c r="J133" s="98"/>
    </row>
    <row r="134" spans="1:21" s="110" customFormat="1" x14ac:dyDescent="0.25">
      <c r="A134" s="278" t="s">
        <v>311</v>
      </c>
      <c r="B134" s="278" t="s">
        <v>41</v>
      </c>
      <c r="C134" s="271">
        <f t="shared" ref="C134" ca="1" si="8">RAND()*1000000</f>
        <v>719667.26907369355</v>
      </c>
      <c r="D134" s="277" t="s">
        <v>312</v>
      </c>
      <c r="E134" s="277">
        <v>1</v>
      </c>
      <c r="F134" s="277">
        <v>1</v>
      </c>
      <c r="G134" s="309">
        <f t="shared" ca="1" si="7"/>
        <v>719667.27</v>
      </c>
      <c r="H134" s="122" t="s">
        <v>348</v>
      </c>
      <c r="J134" s="98"/>
    </row>
    <row r="135" spans="1:21" s="110" customFormat="1" x14ac:dyDescent="0.25">
      <c r="A135" s="202"/>
      <c r="B135" s="202"/>
      <c r="C135" s="111"/>
      <c r="E135" s="211"/>
      <c r="F135" s="218" t="s">
        <v>243</v>
      </c>
      <c r="G135" s="323">
        <f ca="1">ROUND(SUBTOTAL(109,G5:G134),2)</f>
        <v>2533253.66</v>
      </c>
      <c r="H135" s="122" t="s">
        <v>348</v>
      </c>
      <c r="J135" s="125" t="s">
        <v>352</v>
      </c>
      <c r="O135" s="126"/>
      <c r="P135" s="98"/>
      <c r="Q135" s="98"/>
      <c r="R135" s="98"/>
      <c r="S135" s="98"/>
      <c r="T135" s="98"/>
      <c r="U135" s="98"/>
    </row>
    <row r="136" spans="1:21" s="110" customFormat="1" x14ac:dyDescent="0.25">
      <c r="A136" s="202"/>
      <c r="B136" s="202"/>
      <c r="C136" s="111"/>
      <c r="G136" s="318"/>
      <c r="H136" s="122" t="s">
        <v>349</v>
      </c>
      <c r="J136" s="98"/>
      <c r="O136" s="574"/>
      <c r="P136" s="574"/>
      <c r="Q136" s="126"/>
      <c r="R136" s="574"/>
      <c r="S136" s="574"/>
      <c r="T136" s="98"/>
      <c r="U136" s="126"/>
    </row>
    <row r="137" spans="1:21" s="110" customFormat="1" x14ac:dyDescent="0.25">
      <c r="A137" s="278" t="s">
        <v>311</v>
      </c>
      <c r="B137" s="278" t="s">
        <v>41</v>
      </c>
      <c r="C137" s="271">
        <f t="shared" ref="C137:C139" ca="1" si="9">RAND()*1000000</f>
        <v>762275.63787151873</v>
      </c>
      <c r="D137" s="277" t="s">
        <v>312</v>
      </c>
      <c r="E137" s="277">
        <v>1</v>
      </c>
      <c r="F137" s="277">
        <v>1</v>
      </c>
      <c r="G137" s="87">
        <f t="shared" ref="G137:G266" ca="1" si="10">ROUND(+C137*E137*F137,2)</f>
        <v>762275.64</v>
      </c>
      <c r="H137" s="122" t="s">
        <v>349</v>
      </c>
      <c r="J137" s="98"/>
      <c r="O137" s="199"/>
      <c r="P137" s="199"/>
      <c r="Q137" s="126"/>
      <c r="R137" s="199"/>
      <c r="S137" s="199"/>
      <c r="T137" s="98"/>
      <c r="U137" s="126"/>
    </row>
    <row r="138" spans="1:21" s="110" customFormat="1" x14ac:dyDescent="0.25">
      <c r="A138" s="278" t="s">
        <v>379</v>
      </c>
      <c r="B138" s="278" t="s">
        <v>41</v>
      </c>
      <c r="C138" s="271">
        <f t="shared" ca="1" si="9"/>
        <v>349109.16656483593</v>
      </c>
      <c r="D138" s="277" t="s">
        <v>312</v>
      </c>
      <c r="E138" s="277">
        <v>1</v>
      </c>
      <c r="F138" s="277">
        <v>1</v>
      </c>
      <c r="G138" s="87">
        <f t="shared" ca="1" si="10"/>
        <v>349109.17</v>
      </c>
      <c r="H138" s="122" t="s">
        <v>349</v>
      </c>
      <c r="I138" s="98"/>
      <c r="J138" s="98"/>
    </row>
    <row r="139" spans="1:21" s="110" customFormat="1" x14ac:dyDescent="0.25">
      <c r="A139" s="278" t="s">
        <v>380</v>
      </c>
      <c r="B139" s="278" t="s">
        <v>41</v>
      </c>
      <c r="C139" s="271">
        <f t="shared" ca="1" si="9"/>
        <v>745555.78962838731</v>
      </c>
      <c r="D139" s="277" t="s">
        <v>312</v>
      </c>
      <c r="E139" s="277">
        <v>1</v>
      </c>
      <c r="F139" s="277">
        <v>1</v>
      </c>
      <c r="G139" s="87">
        <f t="shared" ca="1" si="10"/>
        <v>745555.79</v>
      </c>
      <c r="H139" s="122" t="s">
        <v>349</v>
      </c>
      <c r="J139" s="98"/>
    </row>
    <row r="140" spans="1:21" s="110" customFormat="1" hidden="1" x14ac:dyDescent="0.25">
      <c r="A140" s="278"/>
      <c r="B140" s="278"/>
      <c r="C140" s="271"/>
      <c r="D140" s="277"/>
      <c r="E140" s="277"/>
      <c r="F140" s="277"/>
      <c r="G140" s="87">
        <f t="shared" si="10"/>
        <v>0</v>
      </c>
      <c r="H140" s="122" t="s">
        <v>349</v>
      </c>
      <c r="I140" s="98"/>
      <c r="J140" s="98"/>
    </row>
    <row r="141" spans="1:21" s="110" customFormat="1" hidden="1" x14ac:dyDescent="0.25">
      <c r="A141" s="278"/>
      <c r="B141" s="278"/>
      <c r="C141" s="271"/>
      <c r="D141" s="277"/>
      <c r="E141" s="277"/>
      <c r="F141" s="277"/>
      <c r="G141" s="87">
        <f t="shared" si="10"/>
        <v>0</v>
      </c>
      <c r="H141" s="122" t="s">
        <v>349</v>
      </c>
      <c r="J141" s="98"/>
    </row>
    <row r="142" spans="1:21" s="110" customFormat="1" hidden="1" x14ac:dyDescent="0.25">
      <c r="A142" s="278"/>
      <c r="B142" s="278"/>
      <c r="C142" s="271"/>
      <c r="D142" s="277"/>
      <c r="E142" s="277"/>
      <c r="F142" s="277"/>
      <c r="G142" s="87">
        <f t="shared" si="10"/>
        <v>0</v>
      </c>
      <c r="H142" s="122" t="s">
        <v>349</v>
      </c>
      <c r="I142" s="98"/>
      <c r="J142" s="98"/>
    </row>
    <row r="143" spans="1:21" s="110" customFormat="1" hidden="1" x14ac:dyDescent="0.25">
      <c r="A143" s="278"/>
      <c r="B143" s="278"/>
      <c r="C143" s="271"/>
      <c r="D143" s="277"/>
      <c r="E143" s="277"/>
      <c r="F143" s="277"/>
      <c r="G143" s="87">
        <f t="shared" si="10"/>
        <v>0</v>
      </c>
      <c r="H143" s="122" t="s">
        <v>349</v>
      </c>
      <c r="J143" s="98"/>
    </row>
    <row r="144" spans="1:21" s="110" customFormat="1" hidden="1" x14ac:dyDescent="0.25">
      <c r="A144" s="278"/>
      <c r="B144" s="278"/>
      <c r="C144" s="271"/>
      <c r="D144" s="277"/>
      <c r="E144" s="277"/>
      <c r="F144" s="277"/>
      <c r="G144" s="87">
        <f t="shared" si="10"/>
        <v>0</v>
      </c>
      <c r="H144" s="122" t="s">
        <v>349</v>
      </c>
      <c r="I144" s="98"/>
      <c r="J144" s="98"/>
    </row>
    <row r="145" spans="1:10" s="110" customFormat="1" hidden="1" x14ac:dyDescent="0.25">
      <c r="A145" s="278"/>
      <c r="B145" s="278"/>
      <c r="C145" s="271"/>
      <c r="D145" s="277"/>
      <c r="E145" s="277"/>
      <c r="F145" s="277"/>
      <c r="G145" s="87">
        <f t="shared" si="10"/>
        <v>0</v>
      </c>
      <c r="H145" s="122" t="s">
        <v>349</v>
      </c>
      <c r="J145" s="98"/>
    </row>
    <row r="146" spans="1:10" s="110" customFormat="1" hidden="1" x14ac:dyDescent="0.25">
      <c r="A146" s="278"/>
      <c r="B146" s="278"/>
      <c r="C146" s="271"/>
      <c r="D146" s="277"/>
      <c r="E146" s="277"/>
      <c r="F146" s="277"/>
      <c r="G146" s="87">
        <f t="shared" si="10"/>
        <v>0</v>
      </c>
      <c r="H146" s="122" t="s">
        <v>349</v>
      </c>
      <c r="I146" s="98"/>
      <c r="J146" s="98"/>
    </row>
    <row r="147" spans="1:10" s="110" customFormat="1" hidden="1" x14ac:dyDescent="0.25">
      <c r="A147" s="278"/>
      <c r="B147" s="278"/>
      <c r="C147" s="271"/>
      <c r="D147" s="277"/>
      <c r="E147" s="277"/>
      <c r="F147" s="277"/>
      <c r="G147" s="87">
        <f t="shared" si="10"/>
        <v>0</v>
      </c>
      <c r="H147" s="122" t="s">
        <v>349</v>
      </c>
      <c r="J147" s="98"/>
    </row>
    <row r="148" spans="1:10" s="110" customFormat="1" hidden="1" x14ac:dyDescent="0.25">
      <c r="A148" s="278"/>
      <c r="B148" s="278"/>
      <c r="C148" s="271"/>
      <c r="D148" s="277"/>
      <c r="E148" s="277"/>
      <c r="F148" s="277"/>
      <c r="G148" s="87">
        <f t="shared" si="10"/>
        <v>0</v>
      </c>
      <c r="H148" s="122" t="s">
        <v>349</v>
      </c>
      <c r="I148" s="98"/>
      <c r="J148" s="98"/>
    </row>
    <row r="149" spans="1:10" s="110" customFormat="1" hidden="1" x14ac:dyDescent="0.25">
      <c r="A149" s="278"/>
      <c r="B149" s="278"/>
      <c r="C149" s="271"/>
      <c r="D149" s="277"/>
      <c r="E149" s="277"/>
      <c r="F149" s="277"/>
      <c r="G149" s="87">
        <f t="shared" si="10"/>
        <v>0</v>
      </c>
      <c r="H149" s="122" t="s">
        <v>349</v>
      </c>
      <c r="J149" s="98"/>
    </row>
    <row r="150" spans="1:10" s="110" customFormat="1" hidden="1" x14ac:dyDescent="0.25">
      <c r="A150" s="278"/>
      <c r="B150" s="278"/>
      <c r="C150" s="271"/>
      <c r="D150" s="277"/>
      <c r="E150" s="277"/>
      <c r="F150" s="277"/>
      <c r="G150" s="87">
        <f t="shared" si="10"/>
        <v>0</v>
      </c>
      <c r="H150" s="122" t="s">
        <v>349</v>
      </c>
      <c r="I150" s="98"/>
      <c r="J150" s="98"/>
    </row>
    <row r="151" spans="1:10" s="110" customFormat="1" hidden="1" x14ac:dyDescent="0.25">
      <c r="A151" s="278"/>
      <c r="B151" s="278"/>
      <c r="C151" s="271"/>
      <c r="D151" s="277"/>
      <c r="E151" s="277"/>
      <c r="F151" s="277"/>
      <c r="G151" s="87">
        <f t="shared" si="10"/>
        <v>0</v>
      </c>
      <c r="H151" s="122" t="s">
        <v>349</v>
      </c>
      <c r="J151" s="98"/>
    </row>
    <row r="152" spans="1:10" s="110" customFormat="1" hidden="1" x14ac:dyDescent="0.25">
      <c r="A152" s="278"/>
      <c r="B152" s="278"/>
      <c r="C152" s="271"/>
      <c r="D152" s="277"/>
      <c r="E152" s="277"/>
      <c r="F152" s="277"/>
      <c r="G152" s="87">
        <f t="shared" si="10"/>
        <v>0</v>
      </c>
      <c r="H152" s="122" t="s">
        <v>349</v>
      </c>
      <c r="I152" s="98"/>
      <c r="J152" s="98"/>
    </row>
    <row r="153" spans="1:10" s="110" customFormat="1" hidden="1" x14ac:dyDescent="0.25">
      <c r="A153" s="278"/>
      <c r="B153" s="278"/>
      <c r="C153" s="271"/>
      <c r="D153" s="277"/>
      <c r="E153" s="277"/>
      <c r="F153" s="277"/>
      <c r="G153" s="87">
        <f t="shared" si="10"/>
        <v>0</v>
      </c>
      <c r="H153" s="122" t="s">
        <v>349</v>
      </c>
      <c r="J153" s="98"/>
    </row>
    <row r="154" spans="1:10" s="110" customFormat="1" hidden="1" x14ac:dyDescent="0.25">
      <c r="A154" s="278"/>
      <c r="B154" s="278"/>
      <c r="C154" s="271"/>
      <c r="D154" s="277"/>
      <c r="E154" s="277"/>
      <c r="F154" s="277"/>
      <c r="G154" s="87">
        <f t="shared" si="10"/>
        <v>0</v>
      </c>
      <c r="H154" s="122" t="s">
        <v>349</v>
      </c>
      <c r="I154" s="98"/>
      <c r="J154" s="98"/>
    </row>
    <row r="155" spans="1:10" s="110" customFormat="1" hidden="1" x14ac:dyDescent="0.25">
      <c r="A155" s="278"/>
      <c r="B155" s="278"/>
      <c r="C155" s="271"/>
      <c r="D155" s="277"/>
      <c r="E155" s="277"/>
      <c r="F155" s="277"/>
      <c r="G155" s="87">
        <f t="shared" si="10"/>
        <v>0</v>
      </c>
      <c r="H155" s="122" t="s">
        <v>349</v>
      </c>
      <c r="J155" s="98"/>
    </row>
    <row r="156" spans="1:10" s="110" customFormat="1" hidden="1" x14ac:dyDescent="0.25">
      <c r="A156" s="278"/>
      <c r="B156" s="278"/>
      <c r="C156" s="271"/>
      <c r="D156" s="277"/>
      <c r="E156" s="277"/>
      <c r="F156" s="277"/>
      <c r="G156" s="87">
        <f t="shared" si="10"/>
        <v>0</v>
      </c>
      <c r="H156" s="122" t="s">
        <v>349</v>
      </c>
      <c r="I156" s="98"/>
      <c r="J156" s="98"/>
    </row>
    <row r="157" spans="1:10" s="110" customFormat="1" hidden="1" x14ac:dyDescent="0.25">
      <c r="A157" s="278"/>
      <c r="B157" s="278"/>
      <c r="C157" s="271"/>
      <c r="D157" s="277"/>
      <c r="E157" s="277"/>
      <c r="F157" s="277"/>
      <c r="G157" s="87">
        <f t="shared" si="10"/>
        <v>0</v>
      </c>
      <c r="H157" s="122" t="s">
        <v>349</v>
      </c>
      <c r="J157" s="98"/>
    </row>
    <row r="158" spans="1:10" s="110" customFormat="1" hidden="1" x14ac:dyDescent="0.25">
      <c r="A158" s="278"/>
      <c r="B158" s="278"/>
      <c r="C158" s="271"/>
      <c r="D158" s="277"/>
      <c r="E158" s="277"/>
      <c r="F158" s="277"/>
      <c r="G158" s="87">
        <f t="shared" si="10"/>
        <v>0</v>
      </c>
      <c r="H158" s="122" t="s">
        <v>349</v>
      </c>
      <c r="I158" s="98"/>
      <c r="J158" s="98"/>
    </row>
    <row r="159" spans="1:10" s="110" customFormat="1" hidden="1" x14ac:dyDescent="0.25">
      <c r="A159" s="278"/>
      <c r="B159" s="278"/>
      <c r="C159" s="271"/>
      <c r="D159" s="277"/>
      <c r="E159" s="277"/>
      <c r="F159" s="277"/>
      <c r="G159" s="87">
        <f t="shared" si="10"/>
        <v>0</v>
      </c>
      <c r="H159" s="122" t="s">
        <v>349</v>
      </c>
      <c r="J159" s="98"/>
    </row>
    <row r="160" spans="1:10" s="110" customFormat="1" hidden="1" x14ac:dyDescent="0.25">
      <c r="A160" s="278"/>
      <c r="B160" s="278"/>
      <c r="C160" s="271"/>
      <c r="D160" s="277"/>
      <c r="E160" s="277"/>
      <c r="F160" s="277"/>
      <c r="G160" s="87">
        <f t="shared" si="10"/>
        <v>0</v>
      </c>
      <c r="H160" s="122" t="s">
        <v>349</v>
      </c>
      <c r="I160" s="98"/>
      <c r="J160" s="98"/>
    </row>
    <row r="161" spans="1:10" s="110" customFormat="1" hidden="1" x14ac:dyDescent="0.25">
      <c r="A161" s="278"/>
      <c r="B161" s="278"/>
      <c r="C161" s="271"/>
      <c r="D161" s="277"/>
      <c r="E161" s="277"/>
      <c r="F161" s="277"/>
      <c r="G161" s="87">
        <f t="shared" si="10"/>
        <v>0</v>
      </c>
      <c r="H161" s="122" t="s">
        <v>349</v>
      </c>
      <c r="J161" s="98"/>
    </row>
    <row r="162" spans="1:10" s="110" customFormat="1" hidden="1" x14ac:dyDescent="0.25">
      <c r="A162" s="278"/>
      <c r="B162" s="278"/>
      <c r="C162" s="271"/>
      <c r="D162" s="277"/>
      <c r="E162" s="277"/>
      <c r="F162" s="277"/>
      <c r="G162" s="87">
        <f t="shared" si="10"/>
        <v>0</v>
      </c>
      <c r="H162" s="122" t="s">
        <v>349</v>
      </c>
      <c r="I162" s="98"/>
      <c r="J162" s="98"/>
    </row>
    <row r="163" spans="1:10" s="110" customFormat="1" hidden="1" x14ac:dyDescent="0.25">
      <c r="A163" s="278"/>
      <c r="B163" s="278"/>
      <c r="C163" s="271"/>
      <c r="D163" s="277"/>
      <c r="E163" s="277"/>
      <c r="F163" s="277"/>
      <c r="G163" s="87">
        <f t="shared" si="10"/>
        <v>0</v>
      </c>
      <c r="H163" s="122" t="s">
        <v>349</v>
      </c>
      <c r="J163" s="98"/>
    </row>
    <row r="164" spans="1:10" s="110" customFormat="1" hidden="1" x14ac:dyDescent="0.25">
      <c r="A164" s="278"/>
      <c r="B164" s="278"/>
      <c r="C164" s="271"/>
      <c r="D164" s="277"/>
      <c r="E164" s="277"/>
      <c r="F164" s="277"/>
      <c r="G164" s="87">
        <f t="shared" si="10"/>
        <v>0</v>
      </c>
      <c r="H164" s="122" t="s">
        <v>349</v>
      </c>
      <c r="I164" s="98"/>
      <c r="J164" s="98"/>
    </row>
    <row r="165" spans="1:10" s="110" customFormat="1" hidden="1" x14ac:dyDescent="0.25">
      <c r="A165" s="278"/>
      <c r="B165" s="278"/>
      <c r="C165" s="271"/>
      <c r="D165" s="277"/>
      <c r="E165" s="277"/>
      <c r="F165" s="277"/>
      <c r="G165" s="87">
        <f t="shared" si="10"/>
        <v>0</v>
      </c>
      <c r="H165" s="122" t="s">
        <v>349</v>
      </c>
      <c r="J165" s="98"/>
    </row>
    <row r="166" spans="1:10" s="110" customFormat="1" hidden="1" x14ac:dyDescent="0.25">
      <c r="A166" s="278"/>
      <c r="B166" s="278"/>
      <c r="C166" s="271"/>
      <c r="D166" s="277"/>
      <c r="E166" s="277"/>
      <c r="F166" s="277"/>
      <c r="G166" s="87">
        <f t="shared" si="10"/>
        <v>0</v>
      </c>
      <c r="H166" s="122" t="s">
        <v>349</v>
      </c>
      <c r="I166" s="98"/>
      <c r="J166" s="98"/>
    </row>
    <row r="167" spans="1:10" s="110" customFormat="1" hidden="1" x14ac:dyDescent="0.25">
      <c r="A167" s="278"/>
      <c r="B167" s="278"/>
      <c r="C167" s="271"/>
      <c r="D167" s="277"/>
      <c r="E167" s="277"/>
      <c r="F167" s="277"/>
      <c r="G167" s="87">
        <f t="shared" si="10"/>
        <v>0</v>
      </c>
      <c r="H167" s="122" t="s">
        <v>349</v>
      </c>
      <c r="J167" s="98"/>
    </row>
    <row r="168" spans="1:10" s="110" customFormat="1" hidden="1" x14ac:dyDescent="0.25">
      <c r="A168" s="278"/>
      <c r="B168" s="278"/>
      <c r="C168" s="271"/>
      <c r="D168" s="277"/>
      <c r="E168" s="277"/>
      <c r="F168" s="277"/>
      <c r="G168" s="87">
        <f t="shared" si="10"/>
        <v>0</v>
      </c>
      <c r="H168" s="122" t="s">
        <v>349</v>
      </c>
      <c r="I168" s="98"/>
      <c r="J168" s="98"/>
    </row>
    <row r="169" spans="1:10" s="110" customFormat="1" hidden="1" x14ac:dyDescent="0.25">
      <c r="A169" s="278"/>
      <c r="B169" s="278"/>
      <c r="C169" s="271"/>
      <c r="D169" s="277"/>
      <c r="E169" s="277"/>
      <c r="F169" s="277"/>
      <c r="G169" s="87">
        <f t="shared" si="10"/>
        <v>0</v>
      </c>
      <c r="H169" s="122" t="s">
        <v>349</v>
      </c>
      <c r="J169" s="98"/>
    </row>
    <row r="170" spans="1:10" s="110" customFormat="1" hidden="1" x14ac:dyDescent="0.25">
      <c r="A170" s="278"/>
      <c r="B170" s="278"/>
      <c r="C170" s="271"/>
      <c r="D170" s="277"/>
      <c r="E170" s="277"/>
      <c r="F170" s="277"/>
      <c r="G170" s="87">
        <f t="shared" si="10"/>
        <v>0</v>
      </c>
      <c r="H170" s="122" t="s">
        <v>349</v>
      </c>
      <c r="I170" s="98"/>
      <c r="J170" s="98"/>
    </row>
    <row r="171" spans="1:10" s="110" customFormat="1" hidden="1" x14ac:dyDescent="0.25">
      <c r="A171" s="278"/>
      <c r="B171" s="278"/>
      <c r="C171" s="271"/>
      <c r="D171" s="277"/>
      <c r="E171" s="277"/>
      <c r="F171" s="277"/>
      <c r="G171" s="87">
        <f t="shared" si="10"/>
        <v>0</v>
      </c>
      <c r="H171" s="122" t="s">
        <v>349</v>
      </c>
      <c r="J171" s="98"/>
    </row>
    <row r="172" spans="1:10" s="110" customFormat="1" hidden="1" x14ac:dyDescent="0.25">
      <c r="A172" s="278"/>
      <c r="B172" s="278"/>
      <c r="C172" s="271"/>
      <c r="D172" s="277"/>
      <c r="E172" s="277"/>
      <c r="F172" s="277"/>
      <c r="G172" s="87">
        <f t="shared" si="10"/>
        <v>0</v>
      </c>
      <c r="H172" s="122" t="s">
        <v>349</v>
      </c>
      <c r="I172" s="98"/>
      <c r="J172" s="98"/>
    </row>
    <row r="173" spans="1:10" s="110" customFormat="1" hidden="1" x14ac:dyDescent="0.25">
      <c r="A173" s="278"/>
      <c r="B173" s="278"/>
      <c r="C173" s="271"/>
      <c r="D173" s="277"/>
      <c r="E173" s="277"/>
      <c r="F173" s="277"/>
      <c r="G173" s="87">
        <f t="shared" si="10"/>
        <v>0</v>
      </c>
      <c r="H173" s="122" t="s">
        <v>349</v>
      </c>
      <c r="J173" s="98"/>
    </row>
    <row r="174" spans="1:10" s="110" customFormat="1" hidden="1" x14ac:dyDescent="0.25">
      <c r="A174" s="278"/>
      <c r="B174" s="278"/>
      <c r="C174" s="271"/>
      <c r="D174" s="277"/>
      <c r="E174" s="277"/>
      <c r="F174" s="277"/>
      <c r="G174" s="87">
        <f t="shared" si="10"/>
        <v>0</v>
      </c>
      <c r="H174" s="122" t="s">
        <v>349</v>
      </c>
      <c r="I174" s="98"/>
      <c r="J174" s="98"/>
    </row>
    <row r="175" spans="1:10" s="110" customFormat="1" hidden="1" x14ac:dyDescent="0.25">
      <c r="A175" s="278"/>
      <c r="B175" s="278"/>
      <c r="C175" s="271"/>
      <c r="D175" s="277"/>
      <c r="E175" s="277"/>
      <c r="F175" s="277"/>
      <c r="G175" s="87">
        <f t="shared" si="10"/>
        <v>0</v>
      </c>
      <c r="H175" s="122" t="s">
        <v>349</v>
      </c>
      <c r="J175" s="98"/>
    </row>
    <row r="176" spans="1:10" s="110" customFormat="1" hidden="1" x14ac:dyDescent="0.25">
      <c r="A176" s="278"/>
      <c r="B176" s="278"/>
      <c r="C176" s="271"/>
      <c r="D176" s="277"/>
      <c r="E176" s="277"/>
      <c r="F176" s="277"/>
      <c r="G176" s="87">
        <f t="shared" si="10"/>
        <v>0</v>
      </c>
      <c r="H176" s="122" t="s">
        <v>349</v>
      </c>
      <c r="I176" s="98"/>
      <c r="J176" s="98"/>
    </row>
    <row r="177" spans="1:10" s="110" customFormat="1" hidden="1" x14ac:dyDescent="0.25">
      <c r="A177" s="278"/>
      <c r="B177" s="278"/>
      <c r="C177" s="271"/>
      <c r="D177" s="277"/>
      <c r="E177" s="277"/>
      <c r="F177" s="277"/>
      <c r="G177" s="87">
        <f t="shared" si="10"/>
        <v>0</v>
      </c>
      <c r="H177" s="122" t="s">
        <v>349</v>
      </c>
      <c r="J177" s="98"/>
    </row>
    <row r="178" spans="1:10" s="110" customFormat="1" hidden="1" x14ac:dyDescent="0.25">
      <c r="A178" s="278"/>
      <c r="B178" s="278"/>
      <c r="C178" s="271"/>
      <c r="D178" s="277"/>
      <c r="E178" s="277"/>
      <c r="F178" s="277"/>
      <c r="G178" s="87">
        <f t="shared" si="10"/>
        <v>0</v>
      </c>
      <c r="H178" s="122" t="s">
        <v>349</v>
      </c>
      <c r="I178" s="98"/>
      <c r="J178" s="98"/>
    </row>
    <row r="179" spans="1:10" s="110" customFormat="1" hidden="1" x14ac:dyDescent="0.25">
      <c r="A179" s="278"/>
      <c r="B179" s="278"/>
      <c r="C179" s="271"/>
      <c r="D179" s="277"/>
      <c r="E179" s="277"/>
      <c r="F179" s="277"/>
      <c r="G179" s="87">
        <f t="shared" si="10"/>
        <v>0</v>
      </c>
      <c r="H179" s="122" t="s">
        <v>349</v>
      </c>
      <c r="J179" s="98"/>
    </row>
    <row r="180" spans="1:10" s="110" customFormat="1" hidden="1" x14ac:dyDescent="0.25">
      <c r="A180" s="278"/>
      <c r="B180" s="278"/>
      <c r="C180" s="271"/>
      <c r="D180" s="277"/>
      <c r="E180" s="277"/>
      <c r="F180" s="277"/>
      <c r="G180" s="87">
        <f t="shared" si="10"/>
        <v>0</v>
      </c>
      <c r="H180" s="122" t="s">
        <v>349</v>
      </c>
      <c r="I180" s="98"/>
      <c r="J180" s="98"/>
    </row>
    <row r="181" spans="1:10" s="110" customFormat="1" hidden="1" x14ac:dyDescent="0.25">
      <c r="A181" s="278"/>
      <c r="B181" s="278"/>
      <c r="C181" s="271"/>
      <c r="D181" s="277"/>
      <c r="E181" s="277"/>
      <c r="F181" s="277"/>
      <c r="G181" s="87">
        <f t="shared" si="10"/>
        <v>0</v>
      </c>
      <c r="H181" s="122" t="s">
        <v>349</v>
      </c>
      <c r="J181" s="98"/>
    </row>
    <row r="182" spans="1:10" s="110" customFormat="1" hidden="1" x14ac:dyDescent="0.25">
      <c r="A182" s="278"/>
      <c r="B182" s="278"/>
      <c r="C182" s="271"/>
      <c r="D182" s="277"/>
      <c r="E182" s="277"/>
      <c r="F182" s="277"/>
      <c r="G182" s="87">
        <f t="shared" si="10"/>
        <v>0</v>
      </c>
      <c r="H182" s="122" t="s">
        <v>349</v>
      </c>
      <c r="I182" s="98"/>
      <c r="J182" s="98"/>
    </row>
    <row r="183" spans="1:10" s="110" customFormat="1" hidden="1" x14ac:dyDescent="0.25">
      <c r="A183" s="278"/>
      <c r="B183" s="278"/>
      <c r="C183" s="271"/>
      <c r="D183" s="277"/>
      <c r="E183" s="277"/>
      <c r="F183" s="277"/>
      <c r="G183" s="87">
        <f t="shared" si="10"/>
        <v>0</v>
      </c>
      <c r="H183" s="122" t="s">
        <v>349</v>
      </c>
      <c r="J183" s="98"/>
    </row>
    <row r="184" spans="1:10" s="110" customFormat="1" hidden="1" x14ac:dyDescent="0.25">
      <c r="A184" s="278"/>
      <c r="B184" s="278"/>
      <c r="C184" s="271"/>
      <c r="D184" s="277"/>
      <c r="E184" s="277"/>
      <c r="F184" s="277"/>
      <c r="G184" s="87">
        <f t="shared" si="10"/>
        <v>0</v>
      </c>
      <c r="H184" s="122" t="s">
        <v>349</v>
      </c>
      <c r="I184" s="98"/>
      <c r="J184" s="98"/>
    </row>
    <row r="185" spans="1:10" s="110" customFormat="1" hidden="1" x14ac:dyDescent="0.25">
      <c r="A185" s="278"/>
      <c r="B185" s="278"/>
      <c r="C185" s="271"/>
      <c r="D185" s="277"/>
      <c r="E185" s="277"/>
      <c r="F185" s="277"/>
      <c r="G185" s="87">
        <f t="shared" si="10"/>
        <v>0</v>
      </c>
      <c r="H185" s="122" t="s">
        <v>349</v>
      </c>
      <c r="J185" s="98"/>
    </row>
    <row r="186" spans="1:10" s="110" customFormat="1" hidden="1" x14ac:dyDescent="0.25">
      <c r="A186" s="278"/>
      <c r="B186" s="278"/>
      <c r="C186" s="271"/>
      <c r="D186" s="277"/>
      <c r="E186" s="277"/>
      <c r="F186" s="277"/>
      <c r="G186" s="87">
        <f t="shared" si="10"/>
        <v>0</v>
      </c>
      <c r="H186" s="122" t="s">
        <v>349</v>
      </c>
      <c r="I186" s="98"/>
      <c r="J186" s="98"/>
    </row>
    <row r="187" spans="1:10" s="110" customFormat="1" hidden="1" x14ac:dyDescent="0.25">
      <c r="A187" s="278"/>
      <c r="B187" s="278"/>
      <c r="C187" s="271"/>
      <c r="D187" s="277"/>
      <c r="E187" s="277"/>
      <c r="F187" s="277"/>
      <c r="G187" s="87">
        <f t="shared" si="10"/>
        <v>0</v>
      </c>
      <c r="H187" s="122" t="s">
        <v>349</v>
      </c>
      <c r="J187" s="98"/>
    </row>
    <row r="188" spans="1:10" s="110" customFormat="1" hidden="1" x14ac:dyDescent="0.25">
      <c r="A188" s="278"/>
      <c r="B188" s="278"/>
      <c r="C188" s="271"/>
      <c r="D188" s="277"/>
      <c r="E188" s="277"/>
      <c r="F188" s="277"/>
      <c r="G188" s="87">
        <f t="shared" si="10"/>
        <v>0</v>
      </c>
      <c r="H188" s="122" t="s">
        <v>349</v>
      </c>
      <c r="I188" s="98"/>
      <c r="J188" s="98"/>
    </row>
    <row r="189" spans="1:10" s="110" customFormat="1" hidden="1" x14ac:dyDescent="0.25">
      <c r="A189" s="278"/>
      <c r="B189" s="278"/>
      <c r="C189" s="271"/>
      <c r="D189" s="277"/>
      <c r="E189" s="277"/>
      <c r="F189" s="277"/>
      <c r="G189" s="87">
        <f t="shared" si="10"/>
        <v>0</v>
      </c>
      <c r="H189" s="122" t="s">
        <v>349</v>
      </c>
      <c r="J189" s="98"/>
    </row>
    <row r="190" spans="1:10" s="110" customFormat="1" hidden="1" x14ac:dyDescent="0.25">
      <c r="A190" s="278"/>
      <c r="B190" s="278"/>
      <c r="C190" s="271"/>
      <c r="D190" s="277"/>
      <c r="E190" s="277"/>
      <c r="F190" s="277"/>
      <c r="G190" s="87">
        <f t="shared" si="10"/>
        <v>0</v>
      </c>
      <c r="H190" s="122" t="s">
        <v>349</v>
      </c>
      <c r="I190" s="98"/>
      <c r="J190" s="98"/>
    </row>
    <row r="191" spans="1:10" s="110" customFormat="1" hidden="1" x14ac:dyDescent="0.25">
      <c r="A191" s="278"/>
      <c r="B191" s="278"/>
      <c r="C191" s="271"/>
      <c r="D191" s="277"/>
      <c r="E191" s="277"/>
      <c r="F191" s="277"/>
      <c r="G191" s="87">
        <f t="shared" si="10"/>
        <v>0</v>
      </c>
      <c r="H191" s="122" t="s">
        <v>349</v>
      </c>
      <c r="J191" s="98"/>
    </row>
    <row r="192" spans="1:10" s="110" customFormat="1" hidden="1" x14ac:dyDescent="0.25">
      <c r="A192" s="278"/>
      <c r="B192" s="278"/>
      <c r="C192" s="271"/>
      <c r="D192" s="277"/>
      <c r="E192" s="277"/>
      <c r="F192" s="277"/>
      <c r="G192" s="87">
        <f t="shared" si="10"/>
        <v>0</v>
      </c>
      <c r="H192" s="122" t="s">
        <v>349</v>
      </c>
      <c r="I192" s="98"/>
      <c r="J192" s="98"/>
    </row>
    <row r="193" spans="1:10" s="110" customFormat="1" hidden="1" x14ac:dyDescent="0.25">
      <c r="A193" s="278"/>
      <c r="B193" s="278"/>
      <c r="C193" s="271"/>
      <c r="D193" s="277"/>
      <c r="E193" s="277"/>
      <c r="F193" s="277"/>
      <c r="G193" s="87">
        <f t="shared" si="10"/>
        <v>0</v>
      </c>
      <c r="H193" s="122" t="s">
        <v>349</v>
      </c>
      <c r="J193" s="98"/>
    </row>
    <row r="194" spans="1:10" s="110" customFormat="1" hidden="1" x14ac:dyDescent="0.25">
      <c r="A194" s="278"/>
      <c r="B194" s="278"/>
      <c r="C194" s="271"/>
      <c r="D194" s="277"/>
      <c r="E194" s="277"/>
      <c r="F194" s="277"/>
      <c r="G194" s="87">
        <f t="shared" si="10"/>
        <v>0</v>
      </c>
      <c r="H194" s="122" t="s">
        <v>349</v>
      </c>
      <c r="I194" s="98"/>
      <c r="J194" s="98"/>
    </row>
    <row r="195" spans="1:10" s="110" customFormat="1" hidden="1" x14ac:dyDescent="0.25">
      <c r="A195" s="278"/>
      <c r="B195" s="278"/>
      <c r="C195" s="271"/>
      <c r="D195" s="277"/>
      <c r="E195" s="277"/>
      <c r="F195" s="277"/>
      <c r="G195" s="87">
        <f t="shared" si="10"/>
        <v>0</v>
      </c>
      <c r="H195" s="122" t="s">
        <v>349</v>
      </c>
      <c r="J195" s="98"/>
    </row>
    <row r="196" spans="1:10" s="110" customFormat="1" hidden="1" x14ac:dyDescent="0.25">
      <c r="A196" s="278"/>
      <c r="B196" s="278"/>
      <c r="C196" s="271"/>
      <c r="D196" s="277"/>
      <c r="E196" s="277"/>
      <c r="F196" s="277"/>
      <c r="G196" s="87">
        <f t="shared" si="10"/>
        <v>0</v>
      </c>
      <c r="H196" s="122" t="s">
        <v>349</v>
      </c>
      <c r="I196" s="98"/>
      <c r="J196" s="98"/>
    </row>
    <row r="197" spans="1:10" s="110" customFormat="1" hidden="1" x14ac:dyDescent="0.25">
      <c r="A197" s="278"/>
      <c r="B197" s="278"/>
      <c r="C197" s="271"/>
      <c r="D197" s="277"/>
      <c r="E197" s="277"/>
      <c r="F197" s="277"/>
      <c r="G197" s="87">
        <f t="shared" si="10"/>
        <v>0</v>
      </c>
      <c r="H197" s="122" t="s">
        <v>349</v>
      </c>
      <c r="J197" s="98"/>
    </row>
    <row r="198" spans="1:10" s="110" customFormat="1" hidden="1" x14ac:dyDescent="0.25">
      <c r="A198" s="278"/>
      <c r="B198" s="278"/>
      <c r="C198" s="271"/>
      <c r="D198" s="277"/>
      <c r="E198" s="277"/>
      <c r="F198" s="277"/>
      <c r="G198" s="87">
        <f t="shared" si="10"/>
        <v>0</v>
      </c>
      <c r="H198" s="122" t="s">
        <v>349</v>
      </c>
      <c r="I198" s="98"/>
      <c r="J198" s="98"/>
    </row>
    <row r="199" spans="1:10" s="110" customFormat="1" hidden="1" x14ac:dyDescent="0.25">
      <c r="A199" s="278"/>
      <c r="B199" s="278"/>
      <c r="C199" s="271"/>
      <c r="D199" s="277"/>
      <c r="E199" s="277"/>
      <c r="F199" s="277"/>
      <c r="G199" s="87">
        <f t="shared" si="10"/>
        <v>0</v>
      </c>
      <c r="H199" s="122" t="s">
        <v>349</v>
      </c>
      <c r="J199" s="98"/>
    </row>
    <row r="200" spans="1:10" s="110" customFormat="1" hidden="1" x14ac:dyDescent="0.25">
      <c r="A200" s="278"/>
      <c r="B200" s="278"/>
      <c r="C200" s="271"/>
      <c r="D200" s="277"/>
      <c r="E200" s="277"/>
      <c r="F200" s="277"/>
      <c r="G200" s="87">
        <f t="shared" si="10"/>
        <v>0</v>
      </c>
      <c r="H200" s="122" t="s">
        <v>349</v>
      </c>
      <c r="I200" s="98"/>
      <c r="J200" s="98"/>
    </row>
    <row r="201" spans="1:10" s="110" customFormat="1" hidden="1" x14ac:dyDescent="0.25">
      <c r="A201" s="278"/>
      <c r="B201" s="278"/>
      <c r="C201" s="271"/>
      <c r="D201" s="277"/>
      <c r="E201" s="277"/>
      <c r="F201" s="277"/>
      <c r="G201" s="87">
        <f t="shared" si="10"/>
        <v>0</v>
      </c>
      <c r="H201" s="122" t="s">
        <v>349</v>
      </c>
      <c r="J201" s="98"/>
    </row>
    <row r="202" spans="1:10" s="110" customFormat="1" hidden="1" x14ac:dyDescent="0.25">
      <c r="A202" s="278"/>
      <c r="B202" s="278"/>
      <c r="C202" s="271"/>
      <c r="D202" s="277"/>
      <c r="E202" s="277"/>
      <c r="F202" s="277"/>
      <c r="G202" s="87">
        <f t="shared" si="10"/>
        <v>0</v>
      </c>
      <c r="H202" s="122" t="s">
        <v>349</v>
      </c>
      <c r="I202" s="98"/>
      <c r="J202" s="98"/>
    </row>
    <row r="203" spans="1:10" s="110" customFormat="1" hidden="1" x14ac:dyDescent="0.25">
      <c r="A203" s="278"/>
      <c r="B203" s="278"/>
      <c r="C203" s="271"/>
      <c r="D203" s="277"/>
      <c r="E203" s="277"/>
      <c r="F203" s="277"/>
      <c r="G203" s="87">
        <f t="shared" si="10"/>
        <v>0</v>
      </c>
      <c r="H203" s="122" t="s">
        <v>349</v>
      </c>
      <c r="J203" s="98"/>
    </row>
    <row r="204" spans="1:10" s="110" customFormat="1" hidden="1" x14ac:dyDescent="0.25">
      <c r="A204" s="278"/>
      <c r="B204" s="278"/>
      <c r="C204" s="271"/>
      <c r="D204" s="277"/>
      <c r="E204" s="277"/>
      <c r="F204" s="277"/>
      <c r="G204" s="87">
        <f t="shared" si="10"/>
        <v>0</v>
      </c>
      <c r="H204" s="122" t="s">
        <v>349</v>
      </c>
      <c r="I204" s="98"/>
      <c r="J204" s="98"/>
    </row>
    <row r="205" spans="1:10" s="110" customFormat="1" hidden="1" x14ac:dyDescent="0.25">
      <c r="A205" s="278"/>
      <c r="B205" s="278"/>
      <c r="C205" s="271"/>
      <c r="D205" s="277"/>
      <c r="E205" s="277"/>
      <c r="F205" s="277"/>
      <c r="G205" s="87">
        <f t="shared" si="10"/>
        <v>0</v>
      </c>
      <c r="H205" s="122" t="s">
        <v>349</v>
      </c>
      <c r="J205" s="98"/>
    </row>
    <row r="206" spans="1:10" s="110" customFormat="1" hidden="1" x14ac:dyDescent="0.25">
      <c r="A206" s="278"/>
      <c r="B206" s="278"/>
      <c r="C206" s="271"/>
      <c r="D206" s="277"/>
      <c r="E206" s="277"/>
      <c r="F206" s="277"/>
      <c r="G206" s="87">
        <f t="shared" si="10"/>
        <v>0</v>
      </c>
      <c r="H206" s="122" t="s">
        <v>349</v>
      </c>
      <c r="I206" s="98"/>
      <c r="J206" s="98"/>
    </row>
    <row r="207" spans="1:10" s="110" customFormat="1" hidden="1" x14ac:dyDescent="0.25">
      <c r="A207" s="278"/>
      <c r="B207" s="278"/>
      <c r="C207" s="271"/>
      <c r="D207" s="277"/>
      <c r="E207" s="277"/>
      <c r="F207" s="277"/>
      <c r="G207" s="87">
        <f t="shared" si="10"/>
        <v>0</v>
      </c>
      <c r="H207" s="122" t="s">
        <v>349</v>
      </c>
      <c r="J207" s="98"/>
    </row>
    <row r="208" spans="1:10" s="110" customFormat="1" hidden="1" x14ac:dyDescent="0.25">
      <c r="A208" s="278"/>
      <c r="B208" s="278"/>
      <c r="C208" s="271"/>
      <c r="D208" s="277"/>
      <c r="E208" s="277"/>
      <c r="F208" s="277"/>
      <c r="G208" s="87">
        <f t="shared" si="10"/>
        <v>0</v>
      </c>
      <c r="H208" s="122" t="s">
        <v>349</v>
      </c>
      <c r="I208" s="98"/>
      <c r="J208" s="98"/>
    </row>
    <row r="209" spans="1:10" s="110" customFormat="1" hidden="1" x14ac:dyDescent="0.25">
      <c r="A209" s="278"/>
      <c r="B209" s="278"/>
      <c r="C209" s="271"/>
      <c r="D209" s="277"/>
      <c r="E209" s="277"/>
      <c r="F209" s="277"/>
      <c r="G209" s="87">
        <f t="shared" si="10"/>
        <v>0</v>
      </c>
      <c r="H209" s="122" t="s">
        <v>349</v>
      </c>
      <c r="J209" s="98"/>
    </row>
    <row r="210" spans="1:10" s="110" customFormat="1" hidden="1" x14ac:dyDescent="0.25">
      <c r="A210" s="278"/>
      <c r="B210" s="278"/>
      <c r="C210" s="271"/>
      <c r="D210" s="277"/>
      <c r="E210" s="277"/>
      <c r="F210" s="277"/>
      <c r="G210" s="87">
        <f t="shared" si="10"/>
        <v>0</v>
      </c>
      <c r="H210" s="122" t="s">
        <v>349</v>
      </c>
      <c r="I210" s="98"/>
      <c r="J210" s="98"/>
    </row>
    <row r="211" spans="1:10" s="110" customFormat="1" hidden="1" x14ac:dyDescent="0.25">
      <c r="A211" s="278"/>
      <c r="B211" s="278"/>
      <c r="C211" s="271"/>
      <c r="D211" s="277"/>
      <c r="E211" s="277"/>
      <c r="F211" s="277"/>
      <c r="G211" s="87">
        <f t="shared" si="10"/>
        <v>0</v>
      </c>
      <c r="H211" s="122" t="s">
        <v>349</v>
      </c>
      <c r="J211" s="98"/>
    </row>
    <row r="212" spans="1:10" s="110" customFormat="1" hidden="1" x14ac:dyDescent="0.25">
      <c r="A212" s="278"/>
      <c r="B212" s="278"/>
      <c r="C212" s="271"/>
      <c r="D212" s="277"/>
      <c r="E212" s="277"/>
      <c r="F212" s="277"/>
      <c r="G212" s="87">
        <f t="shared" si="10"/>
        <v>0</v>
      </c>
      <c r="H212" s="122" t="s">
        <v>349</v>
      </c>
      <c r="I212" s="98"/>
      <c r="J212" s="98"/>
    </row>
    <row r="213" spans="1:10" s="110" customFormat="1" hidden="1" x14ac:dyDescent="0.25">
      <c r="A213" s="278"/>
      <c r="B213" s="278"/>
      <c r="C213" s="271"/>
      <c r="D213" s="277"/>
      <c r="E213" s="277"/>
      <c r="F213" s="277"/>
      <c r="G213" s="87">
        <f t="shared" si="10"/>
        <v>0</v>
      </c>
      <c r="H213" s="122" t="s">
        <v>349</v>
      </c>
      <c r="J213" s="98"/>
    </row>
    <row r="214" spans="1:10" s="110" customFormat="1" hidden="1" x14ac:dyDescent="0.25">
      <c r="A214" s="278"/>
      <c r="B214" s="278"/>
      <c r="C214" s="271"/>
      <c r="D214" s="277"/>
      <c r="E214" s="277"/>
      <c r="F214" s="277"/>
      <c r="G214" s="87">
        <f t="shared" si="10"/>
        <v>0</v>
      </c>
      <c r="H214" s="122" t="s">
        <v>349</v>
      </c>
      <c r="I214" s="98"/>
      <c r="J214" s="98"/>
    </row>
    <row r="215" spans="1:10" s="110" customFormat="1" hidden="1" x14ac:dyDescent="0.25">
      <c r="A215" s="278"/>
      <c r="B215" s="278"/>
      <c r="C215" s="271"/>
      <c r="D215" s="277"/>
      <c r="E215" s="277"/>
      <c r="F215" s="277"/>
      <c r="G215" s="87">
        <f t="shared" si="10"/>
        <v>0</v>
      </c>
      <c r="H215" s="122" t="s">
        <v>349</v>
      </c>
      <c r="J215" s="98"/>
    </row>
    <row r="216" spans="1:10" s="110" customFormat="1" hidden="1" x14ac:dyDescent="0.25">
      <c r="A216" s="278"/>
      <c r="B216" s="278"/>
      <c r="C216" s="271"/>
      <c r="D216" s="277"/>
      <c r="E216" s="277"/>
      <c r="F216" s="277"/>
      <c r="G216" s="87">
        <f t="shared" si="10"/>
        <v>0</v>
      </c>
      <c r="H216" s="122" t="s">
        <v>349</v>
      </c>
      <c r="I216" s="98"/>
      <c r="J216" s="98"/>
    </row>
    <row r="217" spans="1:10" s="110" customFormat="1" hidden="1" x14ac:dyDescent="0.25">
      <c r="A217" s="278"/>
      <c r="B217" s="278"/>
      <c r="C217" s="271"/>
      <c r="D217" s="277"/>
      <c r="E217" s="277"/>
      <c r="F217" s="277"/>
      <c r="G217" s="87">
        <f t="shared" si="10"/>
        <v>0</v>
      </c>
      <c r="H217" s="122" t="s">
        <v>349</v>
      </c>
      <c r="J217" s="98"/>
    </row>
    <row r="218" spans="1:10" s="110" customFormat="1" hidden="1" x14ac:dyDescent="0.25">
      <c r="A218" s="278"/>
      <c r="B218" s="278"/>
      <c r="C218" s="271"/>
      <c r="D218" s="277"/>
      <c r="E218" s="277"/>
      <c r="F218" s="277"/>
      <c r="G218" s="87">
        <f t="shared" si="10"/>
        <v>0</v>
      </c>
      <c r="H218" s="122" t="s">
        <v>349</v>
      </c>
      <c r="I218" s="98"/>
      <c r="J218" s="98"/>
    </row>
    <row r="219" spans="1:10" s="110" customFormat="1" hidden="1" x14ac:dyDescent="0.25">
      <c r="A219" s="278"/>
      <c r="B219" s="278"/>
      <c r="C219" s="271"/>
      <c r="D219" s="277"/>
      <c r="E219" s="277"/>
      <c r="F219" s="277"/>
      <c r="G219" s="87">
        <f t="shared" si="10"/>
        <v>0</v>
      </c>
      <c r="H219" s="122" t="s">
        <v>349</v>
      </c>
      <c r="J219" s="98"/>
    </row>
    <row r="220" spans="1:10" s="110" customFormat="1" hidden="1" x14ac:dyDescent="0.25">
      <c r="A220" s="278"/>
      <c r="B220" s="278"/>
      <c r="C220" s="271"/>
      <c r="D220" s="277"/>
      <c r="E220" s="277"/>
      <c r="F220" s="277"/>
      <c r="G220" s="87">
        <f t="shared" si="10"/>
        <v>0</v>
      </c>
      <c r="H220" s="122" t="s">
        <v>349</v>
      </c>
      <c r="I220" s="98"/>
      <c r="J220" s="98"/>
    </row>
    <row r="221" spans="1:10" s="110" customFormat="1" hidden="1" x14ac:dyDescent="0.25">
      <c r="A221" s="278"/>
      <c r="B221" s="278"/>
      <c r="C221" s="271"/>
      <c r="D221" s="277"/>
      <c r="E221" s="277"/>
      <c r="F221" s="277"/>
      <c r="G221" s="87">
        <f t="shared" si="10"/>
        <v>0</v>
      </c>
      <c r="H221" s="122" t="s">
        <v>349</v>
      </c>
      <c r="J221" s="98"/>
    </row>
    <row r="222" spans="1:10" s="110" customFormat="1" hidden="1" x14ac:dyDescent="0.25">
      <c r="A222" s="278"/>
      <c r="B222" s="278"/>
      <c r="C222" s="271"/>
      <c r="D222" s="277"/>
      <c r="E222" s="277"/>
      <c r="F222" s="277"/>
      <c r="G222" s="87">
        <f t="shared" si="10"/>
        <v>0</v>
      </c>
      <c r="H222" s="122" t="s">
        <v>349</v>
      </c>
      <c r="I222" s="98"/>
      <c r="J222" s="98"/>
    </row>
    <row r="223" spans="1:10" s="110" customFormat="1" hidden="1" x14ac:dyDescent="0.25">
      <c r="A223" s="278"/>
      <c r="B223" s="278"/>
      <c r="C223" s="271"/>
      <c r="D223" s="277"/>
      <c r="E223" s="277"/>
      <c r="F223" s="277"/>
      <c r="G223" s="87">
        <f t="shared" si="10"/>
        <v>0</v>
      </c>
      <c r="H223" s="122" t="s">
        <v>349</v>
      </c>
      <c r="J223" s="98"/>
    </row>
    <row r="224" spans="1:10" s="110" customFormat="1" hidden="1" x14ac:dyDescent="0.25">
      <c r="A224" s="278"/>
      <c r="B224" s="278"/>
      <c r="C224" s="271"/>
      <c r="D224" s="277"/>
      <c r="E224" s="277"/>
      <c r="F224" s="277"/>
      <c r="G224" s="87">
        <f t="shared" si="10"/>
        <v>0</v>
      </c>
      <c r="H224" s="122" t="s">
        <v>349</v>
      </c>
      <c r="I224" s="98"/>
      <c r="J224" s="98"/>
    </row>
    <row r="225" spans="1:10" s="110" customFormat="1" hidden="1" x14ac:dyDescent="0.25">
      <c r="A225" s="278"/>
      <c r="B225" s="278"/>
      <c r="C225" s="271"/>
      <c r="D225" s="277"/>
      <c r="E225" s="277"/>
      <c r="F225" s="277"/>
      <c r="G225" s="87">
        <f t="shared" si="10"/>
        <v>0</v>
      </c>
      <c r="H225" s="122" t="s">
        <v>349</v>
      </c>
      <c r="J225" s="98"/>
    </row>
    <row r="226" spans="1:10" s="110" customFormat="1" hidden="1" x14ac:dyDescent="0.25">
      <c r="A226" s="278"/>
      <c r="B226" s="278"/>
      <c r="C226" s="271"/>
      <c r="D226" s="277"/>
      <c r="E226" s="277"/>
      <c r="F226" s="277"/>
      <c r="G226" s="87">
        <f t="shared" si="10"/>
        <v>0</v>
      </c>
      <c r="H226" s="122" t="s">
        <v>349</v>
      </c>
      <c r="I226" s="98"/>
      <c r="J226" s="98"/>
    </row>
    <row r="227" spans="1:10" s="110" customFormat="1" hidden="1" x14ac:dyDescent="0.25">
      <c r="A227" s="278"/>
      <c r="B227" s="278"/>
      <c r="C227" s="271"/>
      <c r="D227" s="277"/>
      <c r="E227" s="277"/>
      <c r="F227" s="277"/>
      <c r="G227" s="87">
        <f t="shared" si="10"/>
        <v>0</v>
      </c>
      <c r="H227" s="122" t="s">
        <v>349</v>
      </c>
      <c r="J227" s="98"/>
    </row>
    <row r="228" spans="1:10" s="110" customFormat="1" hidden="1" x14ac:dyDescent="0.25">
      <c r="A228" s="278"/>
      <c r="B228" s="278"/>
      <c r="C228" s="271"/>
      <c r="D228" s="277"/>
      <c r="E228" s="277"/>
      <c r="F228" s="277"/>
      <c r="G228" s="87">
        <f t="shared" si="10"/>
        <v>0</v>
      </c>
      <c r="H228" s="122" t="s">
        <v>349</v>
      </c>
      <c r="I228" s="98"/>
      <c r="J228" s="98"/>
    </row>
    <row r="229" spans="1:10" s="110" customFormat="1" hidden="1" x14ac:dyDescent="0.25">
      <c r="A229" s="278"/>
      <c r="B229" s="278"/>
      <c r="C229" s="271"/>
      <c r="D229" s="277"/>
      <c r="E229" s="277"/>
      <c r="F229" s="277"/>
      <c r="G229" s="87">
        <f t="shared" si="10"/>
        <v>0</v>
      </c>
      <c r="H229" s="122" t="s">
        <v>349</v>
      </c>
      <c r="J229" s="98"/>
    </row>
    <row r="230" spans="1:10" s="110" customFormat="1" hidden="1" x14ac:dyDescent="0.25">
      <c r="A230" s="278"/>
      <c r="B230" s="278"/>
      <c r="C230" s="271"/>
      <c r="D230" s="277"/>
      <c r="E230" s="277"/>
      <c r="F230" s="277"/>
      <c r="G230" s="87">
        <f t="shared" si="10"/>
        <v>0</v>
      </c>
      <c r="H230" s="122" t="s">
        <v>349</v>
      </c>
      <c r="I230" s="98"/>
      <c r="J230" s="98"/>
    </row>
    <row r="231" spans="1:10" s="110" customFormat="1" hidden="1" x14ac:dyDescent="0.25">
      <c r="A231" s="278"/>
      <c r="B231" s="278"/>
      <c r="C231" s="271"/>
      <c r="D231" s="277"/>
      <c r="E231" s="277"/>
      <c r="F231" s="277"/>
      <c r="G231" s="87">
        <f t="shared" si="10"/>
        <v>0</v>
      </c>
      <c r="H231" s="122" t="s">
        <v>349</v>
      </c>
      <c r="J231" s="98"/>
    </row>
    <row r="232" spans="1:10" s="110" customFormat="1" hidden="1" x14ac:dyDescent="0.25">
      <c r="A232" s="278"/>
      <c r="B232" s="278"/>
      <c r="C232" s="271"/>
      <c r="D232" s="277"/>
      <c r="E232" s="277"/>
      <c r="F232" s="277"/>
      <c r="G232" s="87">
        <f t="shared" si="10"/>
        <v>0</v>
      </c>
      <c r="H232" s="122" t="s">
        <v>349</v>
      </c>
      <c r="I232" s="98"/>
      <c r="J232" s="98"/>
    </row>
    <row r="233" spans="1:10" s="110" customFormat="1" hidden="1" x14ac:dyDescent="0.25">
      <c r="A233" s="278"/>
      <c r="B233" s="278"/>
      <c r="C233" s="271"/>
      <c r="D233" s="277"/>
      <c r="E233" s="277"/>
      <c r="F233" s="277"/>
      <c r="G233" s="87">
        <f t="shared" si="10"/>
        <v>0</v>
      </c>
      <c r="H233" s="122" t="s">
        <v>349</v>
      </c>
      <c r="J233" s="98"/>
    </row>
    <row r="234" spans="1:10" s="110" customFormat="1" hidden="1" x14ac:dyDescent="0.25">
      <c r="A234" s="278"/>
      <c r="B234" s="278"/>
      <c r="C234" s="271"/>
      <c r="D234" s="277"/>
      <c r="E234" s="277"/>
      <c r="F234" s="277"/>
      <c r="G234" s="87">
        <f t="shared" si="10"/>
        <v>0</v>
      </c>
      <c r="H234" s="122" t="s">
        <v>349</v>
      </c>
      <c r="I234" s="98"/>
      <c r="J234" s="98"/>
    </row>
    <row r="235" spans="1:10" s="110" customFormat="1" hidden="1" x14ac:dyDescent="0.25">
      <c r="A235" s="278"/>
      <c r="B235" s="278"/>
      <c r="C235" s="271"/>
      <c r="D235" s="277"/>
      <c r="E235" s="277"/>
      <c r="F235" s="277"/>
      <c r="G235" s="87">
        <f t="shared" si="10"/>
        <v>0</v>
      </c>
      <c r="H235" s="122" t="s">
        <v>349</v>
      </c>
      <c r="J235" s="98"/>
    </row>
    <row r="236" spans="1:10" s="110" customFormat="1" hidden="1" x14ac:dyDescent="0.25">
      <c r="A236" s="278"/>
      <c r="B236" s="278"/>
      <c r="C236" s="271"/>
      <c r="D236" s="277"/>
      <c r="E236" s="277"/>
      <c r="F236" s="277"/>
      <c r="G236" s="87">
        <f t="shared" si="10"/>
        <v>0</v>
      </c>
      <c r="H236" s="122" t="s">
        <v>349</v>
      </c>
      <c r="I236" s="98"/>
      <c r="J236" s="98"/>
    </row>
    <row r="237" spans="1:10" s="110" customFormat="1" hidden="1" x14ac:dyDescent="0.25">
      <c r="A237" s="278"/>
      <c r="B237" s="278"/>
      <c r="C237" s="271"/>
      <c r="D237" s="277"/>
      <c r="E237" s="277"/>
      <c r="F237" s="277"/>
      <c r="G237" s="87">
        <f t="shared" si="10"/>
        <v>0</v>
      </c>
      <c r="H237" s="122" t="s">
        <v>349</v>
      </c>
      <c r="J237" s="98"/>
    </row>
    <row r="238" spans="1:10" s="110" customFormat="1" hidden="1" x14ac:dyDescent="0.25">
      <c r="A238" s="278"/>
      <c r="B238" s="278"/>
      <c r="C238" s="271"/>
      <c r="D238" s="277"/>
      <c r="E238" s="277"/>
      <c r="F238" s="277"/>
      <c r="G238" s="87">
        <f t="shared" si="10"/>
        <v>0</v>
      </c>
      <c r="H238" s="122" t="s">
        <v>349</v>
      </c>
      <c r="I238" s="98"/>
      <c r="J238" s="98"/>
    </row>
    <row r="239" spans="1:10" s="110" customFormat="1" hidden="1" x14ac:dyDescent="0.25">
      <c r="A239" s="278"/>
      <c r="B239" s="278"/>
      <c r="C239" s="271"/>
      <c r="D239" s="277"/>
      <c r="E239" s="277"/>
      <c r="F239" s="277"/>
      <c r="G239" s="87">
        <f t="shared" si="10"/>
        <v>0</v>
      </c>
      <c r="H239" s="122" t="s">
        <v>349</v>
      </c>
      <c r="J239" s="98"/>
    </row>
    <row r="240" spans="1:10" s="110" customFormat="1" hidden="1" x14ac:dyDescent="0.25">
      <c r="A240" s="278"/>
      <c r="B240" s="278"/>
      <c r="C240" s="271"/>
      <c r="D240" s="277"/>
      <c r="E240" s="277"/>
      <c r="F240" s="277"/>
      <c r="G240" s="87">
        <f t="shared" si="10"/>
        <v>0</v>
      </c>
      <c r="H240" s="122" t="s">
        <v>349</v>
      </c>
      <c r="I240" s="98"/>
      <c r="J240" s="98"/>
    </row>
    <row r="241" spans="1:10" s="110" customFormat="1" hidden="1" x14ac:dyDescent="0.25">
      <c r="A241" s="278"/>
      <c r="B241" s="278"/>
      <c r="C241" s="271"/>
      <c r="D241" s="277"/>
      <c r="E241" s="277"/>
      <c r="F241" s="277"/>
      <c r="G241" s="87">
        <f t="shared" si="10"/>
        <v>0</v>
      </c>
      <c r="H241" s="122" t="s">
        <v>349</v>
      </c>
      <c r="J241" s="98"/>
    </row>
    <row r="242" spans="1:10" s="110" customFormat="1" hidden="1" x14ac:dyDescent="0.25">
      <c r="A242" s="278"/>
      <c r="B242" s="278"/>
      <c r="C242" s="271"/>
      <c r="D242" s="277"/>
      <c r="E242" s="277"/>
      <c r="F242" s="277"/>
      <c r="G242" s="87">
        <f t="shared" si="10"/>
        <v>0</v>
      </c>
      <c r="H242" s="122" t="s">
        <v>349</v>
      </c>
      <c r="I242" s="98"/>
      <c r="J242" s="98"/>
    </row>
    <row r="243" spans="1:10" s="110" customFormat="1" hidden="1" x14ac:dyDescent="0.25">
      <c r="A243" s="278"/>
      <c r="B243" s="278"/>
      <c r="C243" s="271"/>
      <c r="D243" s="277"/>
      <c r="E243" s="277"/>
      <c r="F243" s="277"/>
      <c r="G243" s="87">
        <f t="shared" si="10"/>
        <v>0</v>
      </c>
      <c r="H243" s="122" t="s">
        <v>349</v>
      </c>
      <c r="J243" s="98"/>
    </row>
    <row r="244" spans="1:10" s="110" customFormat="1" hidden="1" x14ac:dyDescent="0.25">
      <c r="A244" s="278"/>
      <c r="B244" s="278"/>
      <c r="C244" s="271"/>
      <c r="D244" s="277"/>
      <c r="E244" s="277"/>
      <c r="F244" s="277"/>
      <c r="G244" s="87">
        <f t="shared" si="10"/>
        <v>0</v>
      </c>
      <c r="H244" s="122" t="s">
        <v>349</v>
      </c>
      <c r="I244" s="98"/>
      <c r="J244" s="98"/>
    </row>
    <row r="245" spans="1:10" s="110" customFormat="1" hidden="1" x14ac:dyDescent="0.25">
      <c r="A245" s="278"/>
      <c r="B245" s="278"/>
      <c r="C245" s="271"/>
      <c r="D245" s="277"/>
      <c r="E245" s="277"/>
      <c r="F245" s="277"/>
      <c r="G245" s="87">
        <f t="shared" si="10"/>
        <v>0</v>
      </c>
      <c r="H245" s="122" t="s">
        <v>349</v>
      </c>
      <c r="J245" s="98"/>
    </row>
    <row r="246" spans="1:10" s="110" customFormat="1" hidden="1" x14ac:dyDescent="0.25">
      <c r="A246" s="278"/>
      <c r="B246" s="278"/>
      <c r="C246" s="271"/>
      <c r="D246" s="277"/>
      <c r="E246" s="277"/>
      <c r="F246" s="277"/>
      <c r="G246" s="87">
        <f t="shared" si="10"/>
        <v>0</v>
      </c>
      <c r="H246" s="122" t="s">
        <v>349</v>
      </c>
      <c r="I246" s="98"/>
      <c r="J246" s="98"/>
    </row>
    <row r="247" spans="1:10" s="110" customFormat="1" hidden="1" x14ac:dyDescent="0.25">
      <c r="A247" s="278"/>
      <c r="B247" s="278"/>
      <c r="C247" s="271"/>
      <c r="D247" s="277"/>
      <c r="E247" s="277"/>
      <c r="F247" s="277"/>
      <c r="G247" s="87">
        <f t="shared" si="10"/>
        <v>0</v>
      </c>
      <c r="H247" s="122" t="s">
        <v>349</v>
      </c>
      <c r="J247" s="98"/>
    </row>
    <row r="248" spans="1:10" s="110" customFormat="1" hidden="1" x14ac:dyDescent="0.25">
      <c r="A248" s="278"/>
      <c r="B248" s="278"/>
      <c r="C248" s="271"/>
      <c r="D248" s="277"/>
      <c r="E248" s="277"/>
      <c r="F248" s="277"/>
      <c r="G248" s="87">
        <f t="shared" si="10"/>
        <v>0</v>
      </c>
      <c r="H248" s="122" t="s">
        <v>349</v>
      </c>
      <c r="I248" s="98"/>
      <c r="J248" s="98"/>
    </row>
    <row r="249" spans="1:10" s="110" customFormat="1" hidden="1" x14ac:dyDescent="0.25">
      <c r="A249" s="278"/>
      <c r="B249" s="278"/>
      <c r="C249" s="271"/>
      <c r="D249" s="277"/>
      <c r="E249" s="277"/>
      <c r="F249" s="277"/>
      <c r="G249" s="87">
        <f t="shared" si="10"/>
        <v>0</v>
      </c>
      <c r="H249" s="122" t="s">
        <v>349</v>
      </c>
      <c r="J249" s="98"/>
    </row>
    <row r="250" spans="1:10" s="110" customFormat="1" hidden="1" x14ac:dyDescent="0.25">
      <c r="A250" s="278"/>
      <c r="B250" s="278"/>
      <c r="C250" s="271"/>
      <c r="D250" s="277"/>
      <c r="E250" s="277"/>
      <c r="F250" s="277"/>
      <c r="G250" s="87">
        <f t="shared" si="10"/>
        <v>0</v>
      </c>
      <c r="H250" s="122" t="s">
        <v>349</v>
      </c>
      <c r="I250" s="98"/>
      <c r="J250" s="98"/>
    </row>
    <row r="251" spans="1:10" s="110" customFormat="1" hidden="1" x14ac:dyDescent="0.25">
      <c r="A251" s="278"/>
      <c r="B251" s="278"/>
      <c r="C251" s="271"/>
      <c r="D251" s="277"/>
      <c r="E251" s="277"/>
      <c r="F251" s="277"/>
      <c r="G251" s="87">
        <f t="shared" si="10"/>
        <v>0</v>
      </c>
      <c r="H251" s="122" t="s">
        <v>349</v>
      </c>
      <c r="J251" s="98"/>
    </row>
    <row r="252" spans="1:10" s="110" customFormat="1" hidden="1" x14ac:dyDescent="0.25">
      <c r="A252" s="278"/>
      <c r="B252" s="278"/>
      <c r="C252" s="271"/>
      <c r="D252" s="277"/>
      <c r="E252" s="277"/>
      <c r="F252" s="277"/>
      <c r="G252" s="87">
        <f t="shared" si="10"/>
        <v>0</v>
      </c>
      <c r="H252" s="122" t="s">
        <v>349</v>
      </c>
      <c r="I252" s="98"/>
      <c r="J252" s="98"/>
    </row>
    <row r="253" spans="1:10" s="110" customFormat="1" hidden="1" x14ac:dyDescent="0.25">
      <c r="A253" s="278"/>
      <c r="B253" s="278"/>
      <c r="C253" s="271"/>
      <c r="D253" s="277"/>
      <c r="E253" s="277"/>
      <c r="F253" s="277"/>
      <c r="G253" s="87">
        <f t="shared" si="10"/>
        <v>0</v>
      </c>
      <c r="H253" s="122" t="s">
        <v>349</v>
      </c>
      <c r="J253" s="98"/>
    </row>
    <row r="254" spans="1:10" s="110" customFormat="1" hidden="1" x14ac:dyDescent="0.25">
      <c r="A254" s="278"/>
      <c r="B254" s="278"/>
      <c r="C254" s="271"/>
      <c r="D254" s="277"/>
      <c r="E254" s="277"/>
      <c r="F254" s="277"/>
      <c r="G254" s="87">
        <f t="shared" si="10"/>
        <v>0</v>
      </c>
      <c r="H254" s="122" t="s">
        <v>349</v>
      </c>
      <c r="I254" s="98"/>
      <c r="J254" s="98"/>
    </row>
    <row r="255" spans="1:10" s="110" customFormat="1" hidden="1" x14ac:dyDescent="0.25">
      <c r="A255" s="278"/>
      <c r="B255" s="278"/>
      <c r="C255" s="271"/>
      <c r="D255" s="277"/>
      <c r="E255" s="277"/>
      <c r="F255" s="277"/>
      <c r="G255" s="87">
        <f t="shared" si="10"/>
        <v>0</v>
      </c>
      <c r="H255" s="122" t="s">
        <v>349</v>
      </c>
      <c r="J255" s="98"/>
    </row>
    <row r="256" spans="1:10" s="110" customFormat="1" hidden="1" x14ac:dyDescent="0.25">
      <c r="A256" s="278"/>
      <c r="B256" s="278"/>
      <c r="C256" s="271"/>
      <c r="D256" s="277"/>
      <c r="E256" s="277"/>
      <c r="F256" s="277"/>
      <c r="G256" s="87">
        <f t="shared" si="10"/>
        <v>0</v>
      </c>
      <c r="H256" s="122" t="s">
        <v>349</v>
      </c>
      <c r="I256" s="98"/>
      <c r="J256" s="98"/>
    </row>
    <row r="257" spans="1:21" s="110" customFormat="1" hidden="1" x14ac:dyDescent="0.25">
      <c r="A257" s="278"/>
      <c r="B257" s="278"/>
      <c r="C257" s="271"/>
      <c r="D257" s="277"/>
      <c r="E257" s="277"/>
      <c r="F257" s="277"/>
      <c r="G257" s="87">
        <f t="shared" si="10"/>
        <v>0</v>
      </c>
      <c r="H257" s="122" t="s">
        <v>349</v>
      </c>
      <c r="J257" s="98"/>
    </row>
    <row r="258" spans="1:21" s="110" customFormat="1" hidden="1" x14ac:dyDescent="0.25">
      <c r="A258" s="278"/>
      <c r="B258" s="278"/>
      <c r="C258" s="271"/>
      <c r="D258" s="277"/>
      <c r="E258" s="277"/>
      <c r="F258" s="277"/>
      <c r="G258" s="87">
        <f t="shared" si="10"/>
        <v>0</v>
      </c>
      <c r="H258" s="122" t="s">
        <v>349</v>
      </c>
      <c r="I258" s="98"/>
      <c r="J258" s="98"/>
    </row>
    <row r="259" spans="1:21" s="110" customFormat="1" hidden="1" x14ac:dyDescent="0.25">
      <c r="A259" s="278"/>
      <c r="B259" s="278"/>
      <c r="C259" s="271"/>
      <c r="D259" s="277"/>
      <c r="E259" s="277"/>
      <c r="F259" s="277"/>
      <c r="G259" s="87">
        <f t="shared" si="10"/>
        <v>0</v>
      </c>
      <c r="H259" s="122" t="s">
        <v>349</v>
      </c>
      <c r="J259" s="98"/>
    </row>
    <row r="260" spans="1:21" s="110" customFormat="1" hidden="1" x14ac:dyDescent="0.25">
      <c r="A260" s="278"/>
      <c r="B260" s="278"/>
      <c r="C260" s="271"/>
      <c r="D260" s="277"/>
      <c r="E260" s="277"/>
      <c r="F260" s="277"/>
      <c r="G260" s="87">
        <f t="shared" si="10"/>
        <v>0</v>
      </c>
      <c r="H260" s="122" t="s">
        <v>349</v>
      </c>
      <c r="I260" s="98"/>
      <c r="J260" s="98"/>
    </row>
    <row r="261" spans="1:21" s="110" customFormat="1" hidden="1" x14ac:dyDescent="0.25">
      <c r="A261" s="278"/>
      <c r="B261" s="278"/>
      <c r="C261" s="271"/>
      <c r="D261" s="277"/>
      <c r="E261" s="277"/>
      <c r="F261" s="277"/>
      <c r="G261" s="87">
        <f t="shared" si="10"/>
        <v>0</v>
      </c>
      <c r="H261" s="122" t="s">
        <v>349</v>
      </c>
      <c r="J261" s="98"/>
    </row>
    <row r="262" spans="1:21" s="110" customFormat="1" hidden="1" x14ac:dyDescent="0.25">
      <c r="A262" s="278"/>
      <c r="B262" s="278"/>
      <c r="C262" s="271"/>
      <c r="D262" s="277"/>
      <c r="E262" s="277"/>
      <c r="F262" s="277"/>
      <c r="G262" s="87">
        <f t="shared" si="10"/>
        <v>0</v>
      </c>
      <c r="H262" s="122" t="s">
        <v>349</v>
      </c>
      <c r="I262" s="98"/>
      <c r="J262" s="98"/>
    </row>
    <row r="263" spans="1:21" s="110" customFormat="1" hidden="1" x14ac:dyDescent="0.25">
      <c r="A263" s="278"/>
      <c r="B263" s="278"/>
      <c r="C263" s="271"/>
      <c r="D263" s="277"/>
      <c r="E263" s="277"/>
      <c r="F263" s="277"/>
      <c r="G263" s="87">
        <f t="shared" si="10"/>
        <v>0</v>
      </c>
      <c r="H263" s="122" t="s">
        <v>349</v>
      </c>
      <c r="J263" s="98"/>
    </row>
    <row r="264" spans="1:21" s="110" customFormat="1" hidden="1" x14ac:dyDescent="0.25">
      <c r="A264" s="278"/>
      <c r="B264" s="278"/>
      <c r="C264" s="271"/>
      <c r="D264" s="277"/>
      <c r="E264" s="277"/>
      <c r="F264" s="277"/>
      <c r="G264" s="87">
        <f t="shared" si="10"/>
        <v>0</v>
      </c>
      <c r="H264" s="122" t="s">
        <v>349</v>
      </c>
      <c r="I264" s="98"/>
      <c r="J264" s="98"/>
    </row>
    <row r="265" spans="1:21" s="110" customFormat="1" hidden="1" x14ac:dyDescent="0.25">
      <c r="A265" s="278"/>
      <c r="B265" s="278"/>
      <c r="C265" s="271"/>
      <c r="D265" s="277"/>
      <c r="E265" s="277"/>
      <c r="F265" s="277"/>
      <c r="G265" s="87">
        <f t="shared" si="10"/>
        <v>0</v>
      </c>
      <c r="H265" s="122" t="s">
        <v>349</v>
      </c>
      <c r="J265" s="98"/>
    </row>
    <row r="266" spans="1:21" s="110" customFormat="1" x14ac:dyDescent="0.25">
      <c r="A266" s="278" t="s">
        <v>311</v>
      </c>
      <c r="B266" s="278" t="s">
        <v>41</v>
      </c>
      <c r="C266" s="271">
        <f t="shared" ref="C266" ca="1" si="11">RAND()*1000000</f>
        <v>527026.18140692811</v>
      </c>
      <c r="D266" s="277" t="s">
        <v>312</v>
      </c>
      <c r="E266" s="277">
        <v>1</v>
      </c>
      <c r="F266" s="277">
        <v>1</v>
      </c>
      <c r="G266" s="309">
        <f t="shared" ca="1" si="10"/>
        <v>527026.18000000005</v>
      </c>
      <c r="H266" s="122" t="s">
        <v>349</v>
      </c>
      <c r="J266" s="98"/>
      <c r="O266" s="575"/>
      <c r="P266" s="576"/>
      <c r="Q266" s="134"/>
      <c r="R266" s="577"/>
      <c r="S266" s="577"/>
      <c r="T266" s="98"/>
      <c r="U266" s="135"/>
    </row>
    <row r="267" spans="1:21" s="110" customFormat="1" x14ac:dyDescent="0.25">
      <c r="C267" s="111"/>
      <c r="E267" s="210"/>
      <c r="F267" s="215" t="s">
        <v>272</v>
      </c>
      <c r="G267" s="323">
        <f ca="1">ROUND(SUBTOTAL(109,G136:G266),2)</f>
        <v>2383966.7799999998</v>
      </c>
      <c r="H267" s="122" t="s">
        <v>349</v>
      </c>
      <c r="J267" s="125" t="s">
        <v>352</v>
      </c>
      <c r="O267" s="151"/>
      <c r="P267" s="151"/>
      <c r="Q267" s="134"/>
      <c r="R267" s="578"/>
      <c r="S267" s="578"/>
      <c r="T267" s="98"/>
      <c r="U267" s="135"/>
    </row>
    <row r="268" spans="1:21" x14ac:dyDescent="0.25">
      <c r="F268" s="20"/>
      <c r="G268" s="318"/>
      <c r="H268" s="122" t="s">
        <v>347</v>
      </c>
    </row>
    <row r="269" spans="1:21" x14ac:dyDescent="0.25">
      <c r="E269" s="232"/>
      <c r="F269" s="232" t="s">
        <v>212</v>
      </c>
      <c r="G269" s="87">
        <f ca="1">+G267+G135</f>
        <v>4917220.4399999995</v>
      </c>
      <c r="H269" s="122" t="s">
        <v>347</v>
      </c>
      <c r="J269" s="149" t="s">
        <v>246</v>
      </c>
    </row>
    <row r="270" spans="1:21" s="110" customFormat="1" x14ac:dyDescent="0.25">
      <c r="C270" s="111"/>
      <c r="G270" s="111"/>
      <c r="H270" s="122" t="s">
        <v>347</v>
      </c>
    </row>
    <row r="271" spans="1:21" s="110" customFormat="1" x14ac:dyDescent="0.25">
      <c r="A271" s="251" t="s">
        <v>46</v>
      </c>
      <c r="B271" s="115"/>
      <c r="C271" s="115"/>
      <c r="D271" s="115"/>
      <c r="E271" s="115"/>
      <c r="F271" s="115"/>
      <c r="G271" s="136"/>
      <c r="H271" s="122" t="s">
        <v>348</v>
      </c>
      <c r="J271" s="150" t="s">
        <v>245</v>
      </c>
    </row>
    <row r="272" spans="1:21" s="110" customFormat="1" ht="45" customHeight="1" x14ac:dyDescent="0.25">
      <c r="A272" s="571" t="s">
        <v>313</v>
      </c>
      <c r="B272" s="572"/>
      <c r="C272" s="572"/>
      <c r="D272" s="572"/>
      <c r="E272" s="572"/>
      <c r="F272" s="572"/>
      <c r="G272" s="573"/>
      <c r="H272" s="110" t="s">
        <v>348</v>
      </c>
      <c r="J272" s="568" t="s">
        <v>307</v>
      </c>
      <c r="K272" s="568"/>
      <c r="L272" s="568"/>
      <c r="M272" s="568"/>
      <c r="N272" s="568"/>
      <c r="O272" s="568"/>
      <c r="P272" s="568"/>
      <c r="Q272" s="568"/>
      <c r="R272" s="568"/>
    </row>
    <row r="273" spans="1:18" x14ac:dyDescent="0.25">
      <c r="H273" s="291" t="s">
        <v>349</v>
      </c>
    </row>
    <row r="274" spans="1:18" s="110" customFormat="1" x14ac:dyDescent="0.25">
      <c r="A274" s="251" t="s">
        <v>47</v>
      </c>
      <c r="B274" s="118"/>
      <c r="C274" s="119"/>
      <c r="D274" s="119"/>
      <c r="E274" s="119"/>
      <c r="F274" s="119"/>
      <c r="G274" s="137"/>
      <c r="H274" s="110" t="s">
        <v>349</v>
      </c>
      <c r="J274" s="150" t="s">
        <v>245</v>
      </c>
    </row>
    <row r="275" spans="1:18" s="110" customFormat="1" ht="45" customHeight="1" x14ac:dyDescent="0.25">
      <c r="A275" s="571" t="s">
        <v>314</v>
      </c>
      <c r="B275" s="572"/>
      <c r="C275" s="572"/>
      <c r="D275" s="572"/>
      <c r="E275" s="572"/>
      <c r="F275" s="572"/>
      <c r="G275" s="573"/>
      <c r="H275" s="110" t="s">
        <v>349</v>
      </c>
      <c r="J275" s="568" t="s">
        <v>307</v>
      </c>
      <c r="K275" s="568"/>
      <c r="L275" s="568"/>
      <c r="M275" s="568"/>
      <c r="N275" s="568"/>
      <c r="O275" s="568"/>
      <c r="P275" s="568"/>
      <c r="Q275" s="568"/>
      <c r="R275" s="568"/>
    </row>
  </sheetData>
  <sheetProtection algorithmName="SHA-512" hashValue="s8rsbY+qw4eGxY6npWfH0DdYBHbi5i3SVtIk5AoCWVuYmju8mQYlr+YP4hsc5RSqHbpE5zfDkB5DiX5DG0lQ7g==" saltValue="afkb+q+wN+/dOkKXKj/j/g==" spinCount="100000" sheet="1" formatCells="0" formatRows="0" sort="0" autoFilter="0"/>
  <autoFilter ref="H1:H275" xr:uid="{00000000-0001-0000-0900-000000000000}"/>
  <mergeCells count="11">
    <mergeCell ref="A275:G275"/>
    <mergeCell ref="A1:F1"/>
    <mergeCell ref="A2:G2"/>
    <mergeCell ref="O136:P136"/>
    <mergeCell ref="R136:S136"/>
    <mergeCell ref="O266:P266"/>
    <mergeCell ref="R266:S266"/>
    <mergeCell ref="R267:S267"/>
    <mergeCell ref="A272:G272"/>
    <mergeCell ref="J275:R275"/>
    <mergeCell ref="J272:R272"/>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F978F2B33C5E4F83984393ED20870C" ma:contentTypeVersion="22" ma:contentTypeDescription="Create a new document." ma:contentTypeScope="" ma:versionID="c2ff9bdbc2d3af87b42c3ee0c158c96f">
  <xsd:schema xmlns:xsd="http://www.w3.org/2001/XMLSchema" xmlns:xs="http://www.w3.org/2001/XMLSchema" xmlns:p="http://schemas.microsoft.com/office/2006/metadata/properties" xmlns:ns1="http://schemas.microsoft.com/sharepoint/v3" xmlns:ns2="b7bbea11-489a-4744-8b29-f57abaafc71c" xmlns:ns3="1cb20ac8-4930-4ebb-81c7-2a787bec0162" targetNamespace="http://schemas.microsoft.com/office/2006/metadata/properties" ma:root="true" ma:fieldsID="cb38982a0c45bc3091b0178c42417f23" ns1:_="" ns2:_="" ns3:_="">
    <xsd:import namespace="http://schemas.microsoft.com/sharepoint/v3"/>
    <xsd:import namespace="b7bbea11-489a-4744-8b29-f57abaafc71c"/>
    <xsd:import namespace="1cb20ac8-4930-4ebb-81c7-2a787bec0162"/>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Link"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bbea11-489a-4744-8b29-f57abaafc7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Link" ma:index="27"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b20ac8-4930-4ebb-81c7-2a787bec016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76cd1d0-f00b-4f1e-af35-b3e70ae815dc}" ma:internalName="TaxCatchAll" ma:showField="CatchAllData" ma:web="1cb20ac8-4930-4ebb-81c7-2a787bec01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7bbea11-489a-4744-8b29-f57abaafc71c">
      <Terms xmlns="http://schemas.microsoft.com/office/infopath/2007/PartnerControls"/>
    </lcf76f155ced4ddcb4097134ff3c332f>
    <TaxCatchAll xmlns="1cb20ac8-4930-4ebb-81c7-2a787bec0162" xsi:nil="true"/>
    <Link xmlns="b7bbea11-489a-4744-8b29-f57abaafc71c">
      <Url xsi:nil="true"/>
      <Description xsi:nil="true"/>
    </Link>
  </documentManagement>
</p:properties>
</file>

<file path=customXml/itemProps1.xml><?xml version="1.0" encoding="utf-8"?>
<ds:datastoreItem xmlns:ds="http://schemas.openxmlformats.org/officeDocument/2006/customXml" ds:itemID="{002D6F81-3194-477F-9AFF-3979CFFA16EB}">
  <ds:schemaRefs>
    <ds:schemaRef ds:uri="http://schemas.microsoft.com/sharepoint/v3/contenttype/forms"/>
  </ds:schemaRefs>
</ds:datastoreItem>
</file>

<file path=customXml/itemProps2.xml><?xml version="1.0" encoding="utf-8"?>
<ds:datastoreItem xmlns:ds="http://schemas.openxmlformats.org/officeDocument/2006/customXml" ds:itemID="{C6E39CCD-262F-4F79-9E01-B94FBADAA9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bbea11-489a-4744-8b29-f57abaafc71c"/>
    <ds:schemaRef ds:uri="1cb20ac8-4930-4ebb-81c7-2a787bec01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242514-909E-4DC5-84AE-470C32A0E196}">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b7bbea11-489a-4744-8b29-f57abaafc71c"/>
    <ds:schemaRef ds:uri="http://purl.org/dc/elements/1.1/"/>
    <ds:schemaRef ds:uri="http://schemas.microsoft.com/office/2006/metadata/properties"/>
    <ds:schemaRef ds:uri="1cb20ac8-4930-4ebb-81c7-2a787bec0162"/>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63</vt:i4>
      </vt:variant>
    </vt:vector>
  </HeadingPairs>
  <TitlesOfParts>
    <vt:vector size="100" baseType="lpstr">
      <vt:lpstr>General Instructions</vt:lpstr>
      <vt:lpstr>Section A</vt:lpstr>
      <vt:lpstr>ICI</vt:lpstr>
      <vt:lpstr>Section B</vt:lpstr>
      <vt:lpstr>Certification </vt:lpstr>
      <vt:lpstr>Sheet1</vt:lpstr>
      <vt:lpstr>Personnel</vt:lpstr>
      <vt:lpstr>Fringe Benefits</vt:lpstr>
      <vt:lpstr>Travel</vt:lpstr>
      <vt:lpstr>Equipment </vt:lpstr>
      <vt:lpstr>Supplies</vt:lpstr>
      <vt:lpstr>6A Activity Delivery</vt:lpstr>
      <vt:lpstr>Consultant</vt:lpstr>
      <vt:lpstr>8A Water</vt:lpstr>
      <vt:lpstr>Occupancy </vt:lpstr>
      <vt:lpstr>R &amp; D </vt:lpstr>
      <vt:lpstr>Telecommunications </vt:lpstr>
      <vt:lpstr>Training &amp; Education</vt:lpstr>
      <vt:lpstr>Direct Administrative </vt:lpstr>
      <vt:lpstr>8B Sewer</vt:lpstr>
      <vt:lpstr>8C Flood Drainage</vt:lpstr>
      <vt:lpstr>15C</vt:lpstr>
      <vt:lpstr>15D</vt:lpstr>
      <vt:lpstr>15E</vt:lpstr>
      <vt:lpstr>15F</vt:lpstr>
      <vt:lpstr>15G</vt:lpstr>
      <vt:lpstr>15H</vt:lpstr>
      <vt:lpstr>15I</vt:lpstr>
      <vt:lpstr>15J</vt:lpstr>
      <vt:lpstr>15K</vt:lpstr>
      <vt:lpstr>Miscellaneous (other) Costs </vt:lpstr>
      <vt:lpstr>Indirect Costs </vt:lpstr>
      <vt:lpstr>MTDCCalculator</vt:lpstr>
      <vt:lpstr>MTDCSubawardListing</vt:lpstr>
      <vt:lpstr>MTDCRegulatoryInformation</vt:lpstr>
      <vt:lpstr>Narrative Summary </vt:lpstr>
      <vt:lpstr>Agency Approval</vt:lpstr>
      <vt:lpstr>'15C'!Print_Area</vt:lpstr>
      <vt:lpstr>'15D'!Print_Area</vt:lpstr>
      <vt:lpstr>'15E'!Print_Area</vt:lpstr>
      <vt:lpstr>'15F'!Print_Area</vt:lpstr>
      <vt:lpstr>'15G'!Print_Area</vt:lpstr>
      <vt:lpstr>'15H'!Print_Area</vt:lpstr>
      <vt:lpstr>'15I'!Print_Area</vt:lpstr>
      <vt:lpstr>'15J'!Print_Area</vt:lpstr>
      <vt:lpstr>'15K'!Print_Area</vt:lpstr>
      <vt:lpstr>'6A Activity Delivery'!Print_Area</vt:lpstr>
      <vt:lpstr>'8A Water'!Print_Area</vt:lpstr>
      <vt:lpstr>'8B Sewer'!Print_Area</vt:lpstr>
      <vt:lpstr>'8C Flood Drainage'!Print_Area</vt:lpstr>
      <vt:lpstr>'Agency Approval'!Print_Area</vt:lpstr>
      <vt:lpstr>Consultant!Print_Area</vt:lpstr>
      <vt:lpstr>'Direct Administrative '!Print_Area</vt:lpstr>
      <vt:lpstr>'Equipment '!Print_Area</vt:lpstr>
      <vt:lpstr>'Fringe Benefits'!Print_Area</vt:lpstr>
      <vt:lpstr>'General Instructions'!Print_Area</vt:lpstr>
      <vt:lpstr>ICI!Print_Area</vt:lpstr>
      <vt:lpstr>'Indirect Costs '!Print_Area</vt:lpstr>
      <vt:lpstr>'Miscellaneous (other) Costs '!Print_Area</vt:lpstr>
      <vt:lpstr>MTDCCalculator!Print_Area</vt:lpstr>
      <vt:lpstr>MTDCSubawardListing!Print_Area</vt:lpstr>
      <vt:lpstr>'Narrative Summary '!Print_Area</vt:lpstr>
      <vt:lpstr>'Occupancy '!Print_Area</vt:lpstr>
      <vt:lpstr>Personnel!Print_Area</vt:lpstr>
      <vt:lpstr>'R &amp; D '!Print_Area</vt:lpstr>
      <vt:lpstr>'Section A'!Print_Area</vt:lpstr>
      <vt:lpstr>'Section B'!Print_Area</vt:lpstr>
      <vt:lpstr>Supplies!Print_Area</vt:lpstr>
      <vt:lpstr>'Telecommunications '!Print_Area</vt:lpstr>
      <vt:lpstr>'Training &amp; Education'!Print_Area</vt:lpstr>
      <vt:lpstr>Travel!Print_Area</vt:lpstr>
      <vt:lpstr>'15C'!Print_Titles</vt:lpstr>
      <vt:lpstr>'15D'!Print_Titles</vt:lpstr>
      <vt:lpstr>'15E'!Print_Titles</vt:lpstr>
      <vt:lpstr>'15F'!Print_Titles</vt:lpstr>
      <vt:lpstr>'15G'!Print_Titles</vt:lpstr>
      <vt:lpstr>'15H'!Print_Titles</vt:lpstr>
      <vt:lpstr>'15I'!Print_Titles</vt:lpstr>
      <vt:lpstr>'15J'!Print_Titles</vt:lpstr>
      <vt:lpstr>'15K'!Print_Titles</vt:lpstr>
      <vt:lpstr>'6A Activity Delivery'!Print_Titles</vt:lpstr>
      <vt:lpstr>'8A Water'!Print_Titles</vt:lpstr>
      <vt:lpstr>'8B Sewer'!Print_Titles</vt:lpstr>
      <vt:lpstr>'8C Flood Drainage'!Print_Titles</vt:lpstr>
      <vt:lpstr>Consultant!Print_Titles</vt:lpstr>
      <vt:lpstr>'Direct Administrative '!Print_Titles</vt:lpstr>
      <vt:lpstr>'Equipment '!Print_Titles</vt:lpstr>
      <vt:lpstr>'Fringe Benefits'!Print_Titles</vt:lpstr>
      <vt:lpstr>'Indirect Costs '!Print_Titles</vt:lpstr>
      <vt:lpstr>'Miscellaneous (other) Costs '!Print_Titles</vt:lpstr>
      <vt:lpstr>'Narrative Summary '!Print_Titles</vt:lpstr>
      <vt:lpstr>'Occupancy '!Print_Titles</vt:lpstr>
      <vt:lpstr>Personnel!Print_Titles</vt:lpstr>
      <vt:lpstr>'R &amp; D '!Print_Titles</vt:lpstr>
      <vt:lpstr>'Section A'!Print_Titles</vt:lpstr>
      <vt:lpstr>'Section B'!Print_Titles</vt:lpstr>
      <vt:lpstr>Supplies!Print_Titles</vt:lpstr>
      <vt:lpstr>'Telecommunications '!Print_Titles</vt:lpstr>
      <vt:lpstr>'Training &amp; Education'!Print_Titles</vt:lpstr>
      <vt:lpstr>Travel!Print_Titles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Kenneth</dc:creator>
  <cp:lastModifiedBy>Bell, Wendy</cp:lastModifiedBy>
  <cp:lastPrinted>2024-07-09T20:46:02Z</cp:lastPrinted>
  <dcterms:created xsi:type="dcterms:W3CDTF">2016-01-27T18:57:01Z</dcterms:created>
  <dcterms:modified xsi:type="dcterms:W3CDTF">2026-05-06T19:18:36Z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0x0101003FF978F2B33C5E4F83984393ED20870C</vt:lpwstr>
  </property>
  <property fmtid="{D5CDD505-2E9C-101B-9397-08002B2CF9AE}" pid="3" name="MediaServiceImageTags">
    <vt:lpwstr/>
  </property>
</Properties>
</file>